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45" tabRatio="667" firstSheet="3" activeTab="3"/>
  </bookViews>
  <sheets>
    <sheet name="Liste" sheetId="1" state="hidden" r:id="rId1"/>
    <sheet name="Conversions" sheetId="2" state="hidden" r:id="rId2"/>
    <sheet name="Conso" sheetId="3" state="hidden" r:id="rId3"/>
    <sheet name="LISEZ-MOI" sheetId="4" r:id="rId4"/>
    <sheet name="Page de garde" sheetId="5" r:id="rId5"/>
    <sheet name="Id_CR_SF" sheetId="6" r:id="rId6"/>
    <sheet name="Sommaire" sheetId="7" state="hidden" r:id="rId7"/>
    <sheet name="CRPP" sheetId="8" state="hidden" r:id="rId8"/>
    <sheet name="CRP_SF" sheetId="9" state="hidden" r:id="rId9"/>
    <sheet name="Synthèse_CRP" sheetId="10" state="hidden" r:id="rId10"/>
    <sheet name="EPRD synthétique" sheetId="11" state="hidden" r:id="rId11"/>
    <sheet name="Tableau_Rcc" sheetId="12" state="hidden" r:id="rId12"/>
  </sheets>
  <definedNames>
    <definedName name="__RINHIDEN___DATEAUTO___ANN0\FINESS_ET">'Page de garde'!$G$29</definedName>
    <definedName name="__RINHIDEN___DATECPOM___ANN0\_________">'Page de garde'!$D$22</definedName>
    <definedName name="__RINHIDEN___DATEGENE___ANN0\_________">'Page de garde'!$A$4</definedName>
    <definedName name="_AMO_UniqueIdentifier" hidden="1">"'f12a1878-0813-497e-a051-ad8ef3e654dc'"</definedName>
    <definedName name="_xlfn.FORMULATEXT" hidden="1">#NAME?</definedName>
    <definedName name="_xlfn.IFERROR" hidden="1">#NAME?</definedName>
    <definedName name="_xlfn.SINGLE" hidden="1">#NAME?</definedName>
    <definedName name="AIDE_REPERE1">'LISEZ-MOI'!$C$76</definedName>
    <definedName name="AIDE_REPERE2">'LISEZ-MOI'!$C$80</definedName>
    <definedName name="AIDE_REPERE3">'LISEZ-MOI'!$C$83</definedName>
    <definedName name="AIDE_REPERE4">'LISEZ-MOI'!$C$86</definedName>
    <definedName name="AIDE_REPERE5">'LISEZ-MOI'!$C$91</definedName>
    <definedName name="AIDE_REPERE6">'LISEZ-MOI'!$C$94</definedName>
    <definedName name="AIDE_REPERE7">'LISEZ-MOI'!$C$97</definedName>
    <definedName name="Cartouche_Finess_ET">'Synthèse_CRP'!$22:$23</definedName>
    <definedName name="Cartouche_ID_CR_SF">'Synthèse_CRP'!$24:$26</definedName>
    <definedName name="categorie">'Liste'!$B$2:$B$4</definedName>
    <definedName name="categorie_Id_CRP_SF">'Liste'!$D$2:$D$4</definedName>
    <definedName name="Convention_collective">'Liste'!$E$2:$E$16</definedName>
    <definedName name="CRRINHCPTET__60______ANTANN0\FINESS_ET">'CRPP'!$F$10</definedName>
    <definedName name="CRRINHCPTET__60______ANTANN0\Id_CR_SF_">'CRP_SF'!$F$11</definedName>
    <definedName name="CRRINHCPTET__60______BEXANN0\FINESS_ET">'CRPP'!$D$10</definedName>
    <definedName name="CRRINHCPTET__60______BEXANN0\Id_CR_SF_">'CRP_SF'!$D$11</definedName>
    <definedName name="CRRINHCPTET__60______REAANN0\FINESS_ET">'CRPP'!$E$10</definedName>
    <definedName name="CRRINHCPTET__60______REAANN0\Id_CR_SF_">'CRP_SF'!$E$11</definedName>
    <definedName name="CRRINHCPTET__603_____ANTANN0\FINESS_ET">'CRPP'!$F$124</definedName>
    <definedName name="CRRINHCPTET__603_____ANTANN0\Id_CR_SF_">'CRP_SF'!$F$125</definedName>
    <definedName name="CRRINHCPTET__603_____BEXANN0\FINESS_ET">'CRPP'!$D$124</definedName>
    <definedName name="CRRINHCPTET__603_____BEXANN0\Id_CR_SF_">'CRP_SF'!$D$125</definedName>
    <definedName name="CRRINHCPTET__603_____REAANN0\FINESS_ET">'CRPP'!$E$124</definedName>
    <definedName name="CRRINHCPTET__603_____REAANN0\Id_CR_SF_">'CRP_SF'!$E$125</definedName>
    <definedName name="CRRINHCPTET__609_____ANTANN0\FINESS_ET">'CRPP'!$F$125</definedName>
    <definedName name="CRRINHCPTET__609_____ANTANN0\Id_CR_SF_">'CRP_SF'!$F$126</definedName>
    <definedName name="CRRINHCPTET__609_____BEXANN0\FINESS_ET">'CRPP'!$D$125</definedName>
    <definedName name="CRRINHCPTET__609_____BEXANN0\Id_CR_SF_">'CRP_SF'!$D$126</definedName>
    <definedName name="CRRINHCPTET__609_____REAANN0\FINESS_ET">'CRPP'!$E$125</definedName>
    <definedName name="CRRINHCPTET__609_____REAANN0\Id_CR_SF_">'CRP_SF'!$E$126</definedName>
    <definedName name="CRRINHCPTET__6111____ANTANN0\FINESS_ET">'CRPP'!$F$15</definedName>
    <definedName name="CRRINHCPTET__6111____ANTANN0\Id_CR_SF_">'CRP_SF'!$F$16</definedName>
    <definedName name="CRRINHCPTET__6111____BEXANN0\FINESS_ET">'CRPP'!$D$15</definedName>
    <definedName name="CRRINHCPTET__6111____BEXANN0\Id_CR_SF_">'CRP_SF'!$D$16</definedName>
    <definedName name="CRRINHCPTET__6111____REAANN0\FINESS_ET">'CRPP'!$E$15</definedName>
    <definedName name="CRRINHCPTET__6111____REAANN0\Id_CR_SF_">'CRP_SF'!$E$16</definedName>
    <definedName name="CRRINHCPTET__6112____ANTANN0\FINESS_ET">'CRPP'!$F$16</definedName>
    <definedName name="CRRINHCPTET__6112____ANTANN0\Id_CR_SF_">'CRP_SF'!$F$17</definedName>
    <definedName name="CRRINHCPTET__6112____BEXANN0\FINESS_ET">'CRPP'!$D$16</definedName>
    <definedName name="CRRINHCPTET__6112____BEXANN0\Id_CR_SF_">'CRP_SF'!$D$17</definedName>
    <definedName name="CRRINHCPTET__6112____REAANN0\FINESS_ET">'CRPP'!$E$16</definedName>
    <definedName name="CRRINHCPTET__6112____REAANN0\Id_CR_SF_">'CRP_SF'!$E$17</definedName>
    <definedName name="CRRINHCPTET__6118____ANTANN0\FINESS_ET">'CRPP'!$F$17</definedName>
    <definedName name="CRRINHCPTET__6118____ANTANN0\Id_CR_SF_">'CRP_SF'!$F$18</definedName>
    <definedName name="CRRINHCPTET__6118____BEXANN0\FINESS_ET">'CRPP'!$D$17</definedName>
    <definedName name="CRRINHCPTET__6118____BEXANN0\Id_CR_SF_">'CRP_SF'!$D$18</definedName>
    <definedName name="CRRINHCPTET__6118____REAANN0\FINESS_ET">'CRPP'!$E$17</definedName>
    <definedName name="CRRINHCPTET__6118____REAANN0\Id_CR_SF_">'CRP_SF'!$E$18</definedName>
    <definedName name="CRRINHCPTET__612_____ANTANN0\FINESS_ET">'CRPP'!$F$51</definedName>
    <definedName name="CRRINHCPTET__612_____ANTANN0\Id_CR_SF_">'CRP_SF'!$F$52</definedName>
    <definedName name="CRRINHCPTET__612_____BEXANN0\FINESS_ET">'CRPP'!$D$51</definedName>
    <definedName name="CRRINHCPTET__612_____BEXANN0\Id_CR_SF_">'CRP_SF'!$D$52</definedName>
    <definedName name="CRRINHCPTET__612_____REAANN0\FINESS_ET">'CRPP'!$E$51</definedName>
    <definedName name="CRRINHCPTET__612_____REAANN0\Id_CR_SF_">'CRP_SF'!$E$52</definedName>
    <definedName name="CRRINHCPTET__613_____ANTANN0\FINESS_ET">'CRPP'!$F$52</definedName>
    <definedName name="CRRINHCPTET__613_____ANTANN0\Id_CR_SF_">'CRP_SF'!$F$53</definedName>
    <definedName name="CRRINHCPTET__613_____BEXANN0\FINESS_ET">'CRPP'!$D$52</definedName>
    <definedName name="CRRINHCPTET__613_____BEXANN0\Id_CR_SF_">'CRP_SF'!$D$53</definedName>
    <definedName name="CRRINHCPTET__613_____REAANN0\FINESS_ET">'CRPP'!$E$52</definedName>
    <definedName name="CRRINHCPTET__613_____REAANN0\Id_CR_SF_">'CRP_SF'!$E$53</definedName>
    <definedName name="CRRINHCPTET__614_____ANTANN0\FINESS_ET">'CRPP'!$F$53</definedName>
    <definedName name="CRRINHCPTET__614_____ANTANN0\Id_CR_SF_">'CRP_SF'!$F$54</definedName>
    <definedName name="CRRINHCPTET__614_____BEXANN0\FINESS_ET">'CRPP'!$D$53</definedName>
    <definedName name="CRRINHCPTET__614_____BEXANN0\Id_CR_SF_">'CRP_SF'!$D$54</definedName>
    <definedName name="CRRINHCPTET__614_____REAANN0\FINESS_ET">'CRPP'!$E$53</definedName>
    <definedName name="CRRINHCPTET__614_____REAANN0\Id_CR_SF_">'CRP_SF'!$E$54</definedName>
    <definedName name="CRRINHCPTET__615_____ANTANN0\FINESS_ET">'CRPP'!$F$54</definedName>
    <definedName name="CRRINHCPTET__615_____ANTANN0\Id_CR_SF_">'CRP_SF'!$F$55</definedName>
    <definedName name="CRRINHCPTET__615_____BEXANN0\FINESS_ET">'CRPP'!$D$54</definedName>
    <definedName name="CRRINHCPTET__615_____BEXANN0\Id_CR_SF_">'CRP_SF'!$D$55</definedName>
    <definedName name="CRRINHCPTET__615_____REAANN0\FINESS_ET">'CRPP'!$E$54</definedName>
    <definedName name="CRRINHCPTET__615_____REAANN0\Id_CR_SF_">'CRP_SF'!$E$55</definedName>
    <definedName name="CRRINHCPTET__616_____ANTANN0\FINESS_ET">'CRPP'!$F$55</definedName>
    <definedName name="CRRINHCPTET__616_____ANTANN0\Id_CR_SF_">'CRP_SF'!$F$56</definedName>
    <definedName name="CRRINHCPTET__616_____BEXANN0\FINESS_ET">'CRPP'!$D$55</definedName>
    <definedName name="CRRINHCPTET__616_____BEXANN0\Id_CR_SF_">'CRP_SF'!$D$56</definedName>
    <definedName name="CRRINHCPTET__616_____REAANN0\FINESS_ET">'CRPP'!$E$55</definedName>
    <definedName name="CRRINHCPTET__616_____REAANN0\Id_CR_SF_">'CRP_SF'!$E$56</definedName>
    <definedName name="CRRINHCPTET__617_____ANTANN0\FINESS_ET">'CRPP'!$F$56</definedName>
    <definedName name="CRRINHCPTET__617_____ANTANN0\Id_CR_SF_">'CRP_SF'!$F$57</definedName>
    <definedName name="CRRINHCPTET__617_____BEXANN0\FINESS_ET">'CRPP'!$D$56</definedName>
    <definedName name="CRRINHCPTET__617_____BEXANN0\Id_CR_SF_">'CRP_SF'!$D$57</definedName>
    <definedName name="CRRINHCPTET__617_____REAANN0\FINESS_ET">'CRPP'!$E$56</definedName>
    <definedName name="CRRINHCPTET__617_____REAANN0\Id_CR_SF_">'CRP_SF'!$E$57</definedName>
    <definedName name="CRRINHCPTET__618_____ANTANN0\FINESS_ET">'CRPP'!$F$57</definedName>
    <definedName name="CRRINHCPTET__618_____ANTANN0\Id_CR_SF_">'CRP_SF'!$F$58</definedName>
    <definedName name="CRRINHCPTET__618_____BEXANN0\FINESS_ET">'CRPP'!$D$57</definedName>
    <definedName name="CRRINHCPTET__618_____BEXANN0\Id_CR_SF_">'CRP_SF'!$D$58</definedName>
    <definedName name="CRRINHCPTET__618_____REAANN0\FINESS_ET">'CRPP'!$E$57</definedName>
    <definedName name="CRRINHCPTET__618_____REAANN0\Id_CR_SF_">'CRP_SF'!$E$58</definedName>
    <definedName name="CRRINHCPTET__619_____ANTANN0\FINESS_ET">'CRPP'!$F$126</definedName>
    <definedName name="CRRINHCPTET__619_____ANTANN0\Id_CR_SF_">'CRP_SF'!$F$127</definedName>
    <definedName name="CRRINHCPTET__619_____BEXANN0\FINESS_ET">'CRPP'!$D$126</definedName>
    <definedName name="CRRINHCPTET__619_____BEXANN0\Id_CR_SF_">'CRP_SF'!$D$127</definedName>
    <definedName name="CRRINHCPTET__619_____REAANN0\FINESS_ET">'CRPP'!$E$126</definedName>
    <definedName name="CRRINHCPTET__619_____REAANN0\Id_CR_SF_">'CRP_SF'!$E$127</definedName>
    <definedName name="CRRINHCPTET__621_____ANTANN0\FINESS_ET">'CRPP'!$F$34</definedName>
    <definedName name="CRRINHCPTET__621_____ANTANN0\Id_CR_SF_">'CRP_SF'!$F$35</definedName>
    <definedName name="CRRINHCPTET__621_____BEXANN0\FINESS_ET">'CRPP'!$D$34</definedName>
    <definedName name="CRRINHCPTET__621_____BEXANN0\Id_CR_SF_">'CRP_SF'!$D$35</definedName>
    <definedName name="CRRINHCPTET__621_____REAANN0\FINESS_ET">'CRPP'!$E$34</definedName>
    <definedName name="CRRINHCPTET__621_____REAANN0\Id_CR_SF_">'CRP_SF'!$E$35</definedName>
    <definedName name="CRRINHCPTET__622_____ANTANN0\FINESS_ET">'CRPP'!$F$35</definedName>
    <definedName name="CRRINHCPTET__622_____ANTANN0\Id_CR_SF_">'CRP_SF'!$F$36</definedName>
    <definedName name="CRRINHCPTET__622_____BEXANN0\FINESS_ET">'CRPP'!$D$35</definedName>
    <definedName name="CRRINHCPTET__622_____BEXANN0\Id_CR_SF_">'CRP_SF'!$D$36</definedName>
    <definedName name="CRRINHCPTET__622_____REAANN0\FINESS_ET">'CRPP'!$E$35</definedName>
    <definedName name="CRRINHCPTET__622_____REAANN0\Id_CR_SF_">'CRP_SF'!$E$36</definedName>
    <definedName name="CRRINHCPTET__623_____ANTANN0\FINESS_ET">'CRPP'!$F$58</definedName>
    <definedName name="CRRINHCPTET__623_____ANTANN0\Id_CR_SF_">'CRP_SF'!$F$59</definedName>
    <definedName name="CRRINHCPTET__623_____BEXANN0\FINESS_ET">'CRPP'!$D$58</definedName>
    <definedName name="CRRINHCPTET__623_____BEXANN0\Id_CR_SF_">'CRP_SF'!$D$59</definedName>
    <definedName name="CRRINHCPTET__623_____REAANN0\FINESS_ET">'CRPP'!$E$58</definedName>
    <definedName name="CRRINHCPTET__623_____REAANN0\Id_CR_SF_">'CRP_SF'!$E$59</definedName>
    <definedName name="CRRINHCPTET__624_____ANTANN0\FINESS_ET">'CRPP'!$F$20</definedName>
    <definedName name="CRRINHCPTET__624_____ANTANN0\Id_CR_SF_">'CRP_SF'!$F$21</definedName>
    <definedName name="CRRINHCPTET__624_____BEXANN0\FINESS_ET">'CRPP'!$D$20</definedName>
    <definedName name="CRRINHCPTET__624_____BEXANN0\Id_CR_SF_">'CRP_SF'!$D$21</definedName>
    <definedName name="CRRINHCPTET__624_____REAANN0\FINESS_ET">'CRPP'!$E$20</definedName>
    <definedName name="CRRINHCPTET__624_____REAANN0\Id_CR_SF_">'CRP_SF'!$E$21</definedName>
    <definedName name="CRRINHCPTET__625_____ANTANN0\FINESS_ET">'CRPP'!$F$21</definedName>
    <definedName name="CRRINHCPTET__625_____ANTANN0\Id_CR_SF_">'CRP_SF'!$F$22</definedName>
    <definedName name="CRRINHCPTET__625_____BEXANN0\FINESS_ET">'CRPP'!$D$21</definedName>
    <definedName name="CRRINHCPTET__625_____BEXANN0\Id_CR_SF_">'CRP_SF'!$D$22</definedName>
    <definedName name="CRRINHCPTET__625_____REAANN0\FINESS_ET">'CRPP'!$E$21</definedName>
    <definedName name="CRRINHCPTET__625_____REAANN0\Id_CR_SF_">'CRP_SF'!$E$22</definedName>
    <definedName name="CRRINHCPTET__626_____ANTANN0\FINESS_ET">'CRPP'!$F$22</definedName>
    <definedName name="CRRINHCPTET__626_____ANTANN0\Id_CR_SF_">'CRP_SF'!$F$23</definedName>
    <definedName name="CRRINHCPTET__626_____BEXANN0\FINESS_ET">'CRPP'!$D$22</definedName>
    <definedName name="CRRINHCPTET__626_____BEXANN0\Id_CR_SF_">'CRP_SF'!$D$23</definedName>
    <definedName name="CRRINHCPTET__626_____REAANN0\FINESS_ET">'CRPP'!$E$22</definedName>
    <definedName name="CRRINHCPTET__626_____REAANN0\Id_CR_SF_">'CRP_SF'!$E$23</definedName>
    <definedName name="CRRINHCPTET__627_____ANTANN0\FINESS_ET">'CRPP'!$F$59</definedName>
    <definedName name="CRRINHCPTET__627_____ANTANN0\Id_CR_SF_">'CRP_SF'!$F$60</definedName>
    <definedName name="CRRINHCPTET__627_____BEXANN0\FINESS_ET">'CRPP'!$D$59</definedName>
    <definedName name="CRRINHCPTET__627_____BEXANN0\Id_CR_SF_">'CRP_SF'!$D$60</definedName>
    <definedName name="CRRINHCPTET__627_____REAANN0\FINESS_ET">'CRPP'!$E$59</definedName>
    <definedName name="CRRINHCPTET__627_____REAANN0\Id_CR_SF_">'CRP_SF'!$E$60</definedName>
    <definedName name="CRRINHCPTET__628_____ANTANN0\FINESS_ET">'CRPP'!$F$23</definedName>
    <definedName name="CRRINHCPTET__628_____ANTANN0\Id_CR_SF_">'CRP_SF'!$F$24</definedName>
    <definedName name="CRRINHCPTET__628_____BEXANN0\FINESS_ET">'CRPP'!$D$23</definedName>
    <definedName name="CRRINHCPTET__628_____BEXANN0\Id_CR_SF_">'CRP_SF'!$D$24</definedName>
    <definedName name="CRRINHCPTET__628_____REAANN0\FINESS_ET">'CRPP'!$E$23</definedName>
    <definedName name="CRRINHCPTET__628_____REAANN0\Id_CR_SF_">'CRP_SF'!$E$24</definedName>
    <definedName name="CRRINHCPTET__6281____ANTANN0\FINESS_ET">'CRPP'!$F$24</definedName>
    <definedName name="CRRINHCPTET__6281____ANTANN0\Id_CR_SF_">'CRP_SF'!$F$25</definedName>
    <definedName name="CRRINHCPTET__6281____BEXANN0\FINESS_ET">'CRPP'!$D$24</definedName>
    <definedName name="CRRINHCPTET__6281____BEXANN0\Id_CR_SF_">'CRP_SF'!$D$25</definedName>
    <definedName name="CRRINHCPTET__6281____REAANN0\FINESS_ET">'CRPP'!$E$24</definedName>
    <definedName name="CRRINHCPTET__6281____REAANN0\Id_CR_SF_">'CRP_SF'!$E$25</definedName>
    <definedName name="CRRINHCPTET__6282____ANTANN0\FINESS_ET">'CRPP'!$F$25</definedName>
    <definedName name="CRRINHCPTET__6282____ANTANN0\Id_CR_SF_">'CRP_SF'!$F$26</definedName>
    <definedName name="CRRINHCPTET__6282____BEXANN0\FINESS_ET">'CRPP'!$D$25</definedName>
    <definedName name="CRRINHCPTET__6282____BEXANN0\Id_CR_SF_">'CRP_SF'!$D$26</definedName>
    <definedName name="CRRINHCPTET__6282____REAANN0\FINESS_ET">'CRPP'!$E$25</definedName>
    <definedName name="CRRINHCPTET__6282____REAANN0\Id_CR_SF_">'CRP_SF'!$E$26</definedName>
    <definedName name="CRRINHCPTET__6283____ANTANN0\FINESS_ET">'CRPP'!$F$26</definedName>
    <definedName name="CRRINHCPTET__6283____ANTANN0\Id_CR_SF_">'CRP_SF'!$F$27</definedName>
    <definedName name="CRRINHCPTET__6283____BEXANN0\FINESS_ET">'CRPP'!$D$26</definedName>
    <definedName name="CRRINHCPTET__6283____BEXANN0\Id_CR_SF_">'CRP_SF'!$D$27</definedName>
    <definedName name="CRRINHCPTET__6283____REAANN0\FINESS_ET">'CRPP'!$E$26</definedName>
    <definedName name="CRRINHCPTET__6283____REAANN0\Id_CR_SF_">'CRP_SF'!$E$27</definedName>
    <definedName name="CRRINHCPTET__6284____ANTANN0\FINESS_ET">'CRPP'!$F$27</definedName>
    <definedName name="CRRINHCPTET__6284____ANTANN0\Id_CR_SF_">'CRP_SF'!$F$28</definedName>
    <definedName name="CRRINHCPTET__6284____BEXANN0\FINESS_ET">'CRPP'!$D$27</definedName>
    <definedName name="CRRINHCPTET__6284____BEXANN0\Id_CR_SF_">'CRP_SF'!$D$28</definedName>
    <definedName name="CRRINHCPTET__6284____REAANN0\FINESS_ET">'CRPP'!$E$27</definedName>
    <definedName name="CRRINHCPTET__6284____REAANN0\Id_CR_SF_">'CRP_SF'!$E$28</definedName>
    <definedName name="CRRINHCPTET__629_____ANTANN0\FINESS_ET">'CRPP'!$F$127</definedName>
    <definedName name="CRRINHCPTET__629_____ANTANN0\Id_CR_SF_">'CRP_SF'!$F$128</definedName>
    <definedName name="CRRINHCPTET__629_____BEXANN0\FINESS_ET">'CRPP'!$D$127</definedName>
    <definedName name="CRRINHCPTET__629_____BEXANN0\Id_CR_SF_">'CRP_SF'!$D$128</definedName>
    <definedName name="CRRINHCPTET__629_____REAANN0\FINESS_ET">'CRPP'!$E$127</definedName>
    <definedName name="CRRINHCPTET__629_____REAANN0\Id_CR_SF_">'CRP_SF'!$E$128</definedName>
    <definedName name="CRRINHCPTET__631_____ANTANN0\FINESS_ET">'CRPP'!$F$36</definedName>
    <definedName name="CRRINHCPTET__631_____ANTANN0\Id_CR_SF_">'CRP_SF'!$F$37</definedName>
    <definedName name="CRRINHCPTET__631_____BEXANN0\FINESS_ET">'CRPP'!$D$36</definedName>
    <definedName name="CRRINHCPTET__631_____BEXANN0\Id_CR_SF_">'CRP_SF'!$D$37</definedName>
    <definedName name="CRRINHCPTET__631_____REAANN0\FINESS_ET">'CRPP'!$E$36</definedName>
    <definedName name="CRRINHCPTET__631_____REAANN0\Id_CR_SF_">'CRP_SF'!$E$37</definedName>
    <definedName name="CRRINHCPTET__633_____ANTANN0\FINESS_ET">'CRPP'!$F$37</definedName>
    <definedName name="CRRINHCPTET__633_____ANTANN0\Id_CR_SF_">'CRP_SF'!$F$38</definedName>
    <definedName name="CRRINHCPTET__633_____BEXANN0\FINESS_ET">'CRPP'!$D$37</definedName>
    <definedName name="CRRINHCPTET__633_____BEXANN0\Id_CR_SF_">'CRP_SF'!$D$38</definedName>
    <definedName name="CRRINHCPTET__633_____REAANN0\FINESS_ET">'CRPP'!$E$37</definedName>
    <definedName name="CRRINHCPTET__633_____REAANN0\Id_CR_SF_">'CRP_SF'!$E$38</definedName>
    <definedName name="CRRINHCPTET__635_____ANTANN0\FINESS_ET">'CRPP'!$F$60</definedName>
    <definedName name="CRRINHCPTET__635_____ANTANN0\Id_CR_SF_">'CRP_SF'!$F$61</definedName>
    <definedName name="CRRINHCPTET__635_____BEXANN0\FINESS_ET">'CRPP'!$D$60</definedName>
    <definedName name="CRRINHCPTET__635_____BEXANN0\Id_CR_SF_">'CRP_SF'!$D$61</definedName>
    <definedName name="CRRINHCPTET__635_____REAANN0\FINESS_ET">'CRPP'!$E$60</definedName>
    <definedName name="CRRINHCPTET__635_____REAANN0\Id_CR_SF_">'CRP_SF'!$E$61</definedName>
    <definedName name="CRRINHCPTET__637_____ANTANN0\FINESS_ET">'CRPP'!$F$61</definedName>
    <definedName name="CRRINHCPTET__637_____ANTANN0\Id_CR_SF_">'CRP_SF'!$F$62</definedName>
    <definedName name="CRRINHCPTET__637_____BEXANN0\FINESS_ET">'CRPP'!$D$61</definedName>
    <definedName name="CRRINHCPTET__637_____BEXANN0\Id_CR_SF_">'CRP_SF'!$D$62</definedName>
    <definedName name="CRRINHCPTET__637_____REAANN0\FINESS_ET">'CRPP'!$E$61</definedName>
    <definedName name="CRRINHCPTET__637_____REAANN0\Id_CR_SF_">'CRP_SF'!$E$62</definedName>
    <definedName name="CRRINHCPTET__641_____ANTANN0\FINESS_ET">'CRPP'!$F$38</definedName>
    <definedName name="CRRINHCPTET__641_____ANTANN0\Id_CR_SF_">'CRP_SF'!$F$39</definedName>
    <definedName name="CRRINHCPTET__641_____BEXANN0\FINESS_ET">'CRPP'!$D$38</definedName>
    <definedName name="CRRINHCPTET__641_____BEXANN0\Id_CR_SF_">'CRP_SF'!$D$39</definedName>
    <definedName name="CRRINHCPTET__641_____REAANN0\FINESS_ET">'CRPP'!$E$38</definedName>
    <definedName name="CRRINHCPTET__641_____REAANN0\Id_CR_SF_">'CRP_SF'!$E$39</definedName>
    <definedName name="CRRINHCPTET__6419____ANTANN0\FINESS_ET">'CRPP'!$F$128</definedName>
    <definedName name="CRRINHCPTET__6419____ANTANN0\Id_CR_SF_">'CRP_SF'!$F$129</definedName>
    <definedName name="CRRINHCPTET__6419____BEXANN0\FINESS_ET">'CRPP'!$D$128</definedName>
    <definedName name="CRRINHCPTET__6419____BEXANN0\Id_CR_SF_">'CRP_SF'!$D$129</definedName>
    <definedName name="CRRINHCPTET__6419____REAANN0\FINESS_ET">'CRPP'!$E$128</definedName>
    <definedName name="CRRINHCPTET__6419____REAANN0\Id_CR_SF_">'CRP_SF'!$E$129</definedName>
    <definedName name="CRRINHCPTET__642_____ANTANN0\FINESS_ET">'CRPP'!$F$39</definedName>
    <definedName name="CRRINHCPTET__642_____ANTANN0\Id_CR_SF_">'CRP_SF'!$F$40</definedName>
    <definedName name="CRRINHCPTET__642_____BEXANN0\FINESS_ET">'CRPP'!$D$39</definedName>
    <definedName name="CRRINHCPTET__642_____BEXANN0\Id_CR_SF_">'CRP_SF'!$D$40</definedName>
    <definedName name="CRRINHCPTET__642_____REAANN0\FINESS_ET">'CRPP'!$E$39</definedName>
    <definedName name="CRRINHCPTET__642_____REAANN0\Id_CR_SF_">'CRP_SF'!$E$40</definedName>
    <definedName name="CRRINHCPTET__6429____ANTANN0\FINESS_ET">'CRPP'!$F$129</definedName>
    <definedName name="CRRINHCPTET__6429____ANTANN0\Id_CR_SF_">'CRP_SF'!$F$130</definedName>
    <definedName name="CRRINHCPTET__6429____BEXANN0\FINESS_ET">'CRPP'!$D$129</definedName>
    <definedName name="CRRINHCPTET__6429____BEXANN0\Id_CR_SF_">'CRP_SF'!$D$130</definedName>
    <definedName name="CRRINHCPTET__6429____REAANN0\FINESS_ET">'CRPP'!$E$129</definedName>
    <definedName name="CRRINHCPTET__6429____REAANN0\Id_CR_SF_">'CRP_SF'!$E$130</definedName>
    <definedName name="CRRINHCPTET__643_____ANTANN0\FINESS_ET">'CRPP'!$F$40</definedName>
    <definedName name="CRRINHCPTET__643_____ANTANN0\Id_CR_SF_">'CRP_SF'!$F$41</definedName>
    <definedName name="CRRINHCPTET__643_____BEXANN0\FINESS_ET">'CRPP'!$D$40</definedName>
    <definedName name="CRRINHCPTET__643_____BEXANN0\Id_CR_SF_">'CRP_SF'!$D$41</definedName>
    <definedName name="CRRINHCPTET__643_____REAANN0\FINESS_ET">'CRPP'!$E$40</definedName>
    <definedName name="CRRINHCPTET__643_____REAANN0\Id_CR_SF_">'CRP_SF'!$E$41</definedName>
    <definedName name="CRRINHCPTET__6439____ANTANN0\FINESS_ET">'CRPP'!$F$130</definedName>
    <definedName name="CRRINHCPTET__6439____ANTANN0\Id_CR_SF_">'CRP_SF'!$F$131</definedName>
    <definedName name="CRRINHCPTET__6439____BEXANN0\FINESS_ET">'CRPP'!$D$130</definedName>
    <definedName name="CRRINHCPTET__6439____BEXANN0\Id_CR_SF_">'CRP_SF'!$D$131</definedName>
    <definedName name="CRRINHCPTET__6439____REAANN0\FINESS_ET">'CRPP'!$E$130</definedName>
    <definedName name="CRRINHCPTET__6439____REAANN0\Id_CR_SF_">'CRP_SF'!$E$131</definedName>
    <definedName name="CRRINHCPTET__645_____ANTANN0\FINESS_ET">'CRPP'!$F$41</definedName>
    <definedName name="CRRINHCPTET__645_____ANTANN0\Id_CR_SF_">'CRP_SF'!$F$42</definedName>
    <definedName name="CRRINHCPTET__645_____BEXANN0\FINESS_ET">'CRPP'!$D$41</definedName>
    <definedName name="CRRINHCPTET__645_____BEXANN0\Id_CR_SF_">'CRP_SF'!$D$42</definedName>
    <definedName name="CRRINHCPTET__645_____REAANN0\FINESS_ET">'CRPP'!$E$41</definedName>
    <definedName name="CRRINHCPTET__645_____REAANN0\Id_CR_SF_">'CRP_SF'!$E$42</definedName>
    <definedName name="CRRINHCPTET__6459_69_ANTANN0\FINESS_ET">'CRPP'!$F$131</definedName>
    <definedName name="CRRINHCPTET__6459_69_ANTANN0\Id_CR_SF_">'CRP_SF'!$F$132</definedName>
    <definedName name="CRRINHCPTET__6459_69_BEXANN0\FINESS_ET">'CRPP'!$D$131</definedName>
    <definedName name="CRRINHCPTET__6459_69_BEXANN0\Id_CR_SF_">'CRP_SF'!$D$132</definedName>
    <definedName name="CRRINHCPTET__6459_69_REAANN0\FINESS_ET">'CRPP'!$E$131</definedName>
    <definedName name="CRRINHCPTET__6459_69_REAANN0\Id_CR_SF_">'CRP_SF'!$E$132</definedName>
    <definedName name="CRRINHCPTET__646_____ANTANN0\FINESS_ET">'CRPP'!$F$42</definedName>
    <definedName name="CRRINHCPTET__646_____ANTANN0\Id_CR_SF_">'CRP_SF'!$F$43</definedName>
    <definedName name="CRRINHCPTET__646_____BEXANN0\FINESS_ET">'CRPP'!$D$42</definedName>
    <definedName name="CRRINHCPTET__646_____BEXANN0\Id_CR_SF_">'CRP_SF'!$D$43</definedName>
    <definedName name="CRRINHCPTET__646_____REAANN0\FINESS_ET">'CRPP'!$E$42</definedName>
    <definedName name="CRRINHCPTET__646_____REAANN0\Id_CR_SF_">'CRP_SF'!$E$43</definedName>
    <definedName name="CRRINHCPTET__647_____ANTANN0\FINESS_ET">'CRPP'!$F$43</definedName>
    <definedName name="CRRINHCPTET__647_____ANTANN0\Id_CR_SF_">'CRP_SF'!$F$44</definedName>
    <definedName name="CRRINHCPTET__647_____BEXANN0\FINESS_ET">'CRPP'!$D$43</definedName>
    <definedName name="CRRINHCPTET__647_____BEXANN0\Id_CR_SF_">'CRP_SF'!$D$44</definedName>
    <definedName name="CRRINHCPTET__647_____REAANN0\FINESS_ET">'CRPP'!$E$43</definedName>
    <definedName name="CRRINHCPTET__647_____REAANN0\Id_CR_SF_">'CRP_SF'!$E$44</definedName>
    <definedName name="CRRINHCPTET__648_____ANTANN0\FINESS_ET">'CRPP'!$F$44</definedName>
    <definedName name="CRRINHCPTET__648_____ANTANN0\Id_CR_SF_">'CRP_SF'!$F$45</definedName>
    <definedName name="CRRINHCPTET__648_____BEXANN0\FINESS_ET">'CRPP'!$D$44</definedName>
    <definedName name="CRRINHCPTET__648_____BEXANN0\Id_CR_SF_">'CRP_SF'!$D$45</definedName>
    <definedName name="CRRINHCPTET__648_____REAANN0\FINESS_ET">'CRPP'!$E$44</definedName>
    <definedName name="CRRINHCPTET__648_____REAANN0\Id_CR_SF_">'CRP_SF'!$E$45</definedName>
    <definedName name="CRRINHCPTET__6489____ANTANN0\FINESS_ET">'CRPP'!$F$132</definedName>
    <definedName name="CRRINHCPTET__6489____ANTANN0\Id_CR_SF_">'CRP_SF'!$F$133</definedName>
    <definedName name="CRRINHCPTET__6489____BEXANN0\FINESS_ET">'CRPP'!$D$132</definedName>
    <definedName name="CRRINHCPTET__6489____BEXANN0\Id_CR_SF_">'CRP_SF'!$D$133</definedName>
    <definedName name="CRRINHCPTET__6489____REAANN0\FINESS_ET">'CRPP'!$E$132</definedName>
    <definedName name="CRRINHCPTET__6489____REAANN0\Id_CR_SF_">'CRP_SF'!$E$133</definedName>
    <definedName name="CRRINHCPTET__651_____ANTANN0\FINESS_ET">'CRPP'!$F$64</definedName>
    <definedName name="CRRINHCPTET__651_____ANTANN0\Id_CR_SF_">'CRP_SF'!$F$65</definedName>
    <definedName name="CRRINHCPTET__651_____BEXANN0\FINESS_ET">'CRPP'!$D$64</definedName>
    <definedName name="CRRINHCPTET__651_____BEXANN0\Id_CR_SF_">'CRP_SF'!$D$65</definedName>
    <definedName name="CRRINHCPTET__651_____REAANN0\FINESS_ET">'CRPP'!$E$64</definedName>
    <definedName name="CRRINHCPTET__651_____REAANN0\Id_CR_SF_">'CRP_SF'!$E$65</definedName>
    <definedName name="CRRINHCPTET__653_____ANTANN0\FINESS_ET">'CRPP'!$F$65</definedName>
    <definedName name="CRRINHCPTET__653_____ANTANN0\Id_CR_SF_">'CRP_SF'!$F$66</definedName>
    <definedName name="CRRINHCPTET__653_____BEXANN0\FINESS_ET">'CRPP'!$D$65</definedName>
    <definedName name="CRRINHCPTET__653_____BEXANN0\Id_CR_SF_">'CRP_SF'!$D$66</definedName>
    <definedName name="CRRINHCPTET__653_____REAANN0\FINESS_ET">'CRPP'!$E$65</definedName>
    <definedName name="CRRINHCPTET__653_____REAANN0\Id_CR_SF_">'CRP_SF'!$E$66</definedName>
    <definedName name="CRRINHCPTET__654_____ANTANN0\FINESS_ET">'CRPP'!$F$66</definedName>
    <definedName name="CRRINHCPTET__654_____ANTANN0\Id_CR_SF_">'CRP_SF'!$F$67</definedName>
    <definedName name="CRRINHCPTET__654_____BEXANN0\FINESS_ET">'CRPP'!$D$66</definedName>
    <definedName name="CRRINHCPTET__654_____BEXANN0\Id_CR_SF_">'CRP_SF'!$D$67</definedName>
    <definedName name="CRRINHCPTET__654_____REAANN0\FINESS_ET">'CRPP'!$E$66</definedName>
    <definedName name="CRRINHCPTET__654_____REAANN0\Id_CR_SF_">'CRP_SF'!$E$67</definedName>
    <definedName name="CRRINHCPTET__655_____ANTANN0\FINESS_ET">'CRPP'!$F$67</definedName>
    <definedName name="CRRINHCPTET__655_____ANTANN0\Id_CR_SF_">'CRP_SF'!$F$68</definedName>
    <definedName name="CRRINHCPTET__655_____BEXANN0\FINESS_ET">'CRPP'!$D$67</definedName>
    <definedName name="CRRINHCPTET__655_____BEXANN0\Id_CR_SF_">'CRP_SF'!$D$68</definedName>
    <definedName name="CRRINHCPTET__655_____REAANN0\FINESS_ET">'CRPP'!$E$67</definedName>
    <definedName name="CRRINHCPTET__655_____REAANN0\Id_CR_SF_">'CRP_SF'!$E$68</definedName>
    <definedName name="CRRINHCPTET__657_____ANTANN0\FINESS_ET">'CRPP'!$F$68</definedName>
    <definedName name="CRRINHCPTET__657_____ANTANN0\Id_CR_SF_">'CRP_SF'!$F$69</definedName>
    <definedName name="CRRINHCPTET__657_____BEXANN0\FINESS_ET">'CRPP'!$D$68</definedName>
    <definedName name="CRRINHCPTET__657_____BEXANN0\Id_CR_SF_">'CRP_SF'!$D$69</definedName>
    <definedName name="CRRINHCPTET__657_____REAANN0\FINESS_ET">'CRPP'!$E$68</definedName>
    <definedName name="CRRINHCPTET__657_____REAANN0\Id_CR_SF_">'CRP_SF'!$E$69</definedName>
    <definedName name="CRRINHCPTET__658_____ANTANN0\FINESS_ET">'CRPP'!$F$69</definedName>
    <definedName name="CRRINHCPTET__658_____ANTANN0\Id_CR_SF_">'CRP_SF'!$F$70</definedName>
    <definedName name="CRRINHCPTET__658_____BEXANN0\FINESS_ET">'CRPP'!$D$69</definedName>
    <definedName name="CRRINHCPTET__658_____BEXANN0\Id_CR_SF_">'CRP_SF'!$D$70</definedName>
    <definedName name="CRRINHCPTET__658_____REAANN0\FINESS_ET">'CRPP'!$E$69</definedName>
    <definedName name="CRRINHCPTET__658_____REAANN0\Id_CR_SF_">'CRP_SF'!$E$70</definedName>
    <definedName name="CRRINHCPTET__66______ANTANN0\FINESS_ET">'CRPP'!$F$72</definedName>
    <definedName name="CRRINHCPTET__66______ANTANN0\Id_CR_SF_">'CRP_SF'!$F$73</definedName>
    <definedName name="CRRINHCPTET__66______BEXANN0\FINESS_ET">'CRPP'!$D$72</definedName>
    <definedName name="CRRINHCPTET__66______BEXANN0\Id_CR_SF_">'CRP_SF'!$D$73</definedName>
    <definedName name="CRRINHCPTET__66______REAANN0\FINESS_ET">'CRPP'!$E$72</definedName>
    <definedName name="CRRINHCPTET__66______REAANN0\Id_CR_SF_">'CRP_SF'!$E$73</definedName>
    <definedName name="CRRINHCPTET__6611____ANTANN0\FINESS_ET">'CRPP'!$F$133</definedName>
    <definedName name="CRRINHCPTET__6611____ANTANN0\Id_CR_SF_">'CRP_SF'!$F$134</definedName>
    <definedName name="CRRINHCPTET__6611____BEXANN0\FINESS_ET">'CRPP'!$D$133</definedName>
    <definedName name="CRRINHCPTET__6611____BEXANN0\Id_CR_SF_">'CRP_SF'!$D$134</definedName>
    <definedName name="CRRINHCPTET__6611____REAANN0\FINESS_ET">'CRPP'!$E$133</definedName>
    <definedName name="CRRINHCPTET__6611____REAANN0\Id_CR_SF_">'CRP_SF'!$E$134</definedName>
    <definedName name="CRRINHCPTET__671_____ANTANN0\FINESS_ET">'CRPP'!$F$75</definedName>
    <definedName name="CRRINHCPTET__671_____ANTANN0\Id_CR_SF_">'CRP_SF'!$F$76</definedName>
    <definedName name="CRRINHCPTET__671_____BEXANN0\FINESS_ET">'CRPP'!$D$75</definedName>
    <definedName name="CRRINHCPTET__671_____BEXANN0\Id_CR_SF_">'CRP_SF'!$D$76</definedName>
    <definedName name="CRRINHCPTET__671_____REAANN0\FINESS_ET">'CRPP'!$E$75</definedName>
    <definedName name="CRRINHCPTET__671_____REAANN0\Id_CR_SF_">'CRP_SF'!$E$76</definedName>
    <definedName name="CRRINHCPTET__675_____ANTANN0\FINESS_ET">'CRPP'!$F$76</definedName>
    <definedName name="CRRINHCPTET__675_____ANTANN0\Id_CR_SF_">'CRP_SF'!$F$77</definedName>
    <definedName name="CRRINHCPTET__675_____BEXANN0\FINESS_ET">'CRPP'!$D$76</definedName>
    <definedName name="CRRINHCPTET__675_____BEXANN0\Id_CR_SF_">'CRP_SF'!$D$77</definedName>
    <definedName name="CRRINHCPTET__675_____REAANN0\FINESS_ET">'CRPP'!$E$76</definedName>
    <definedName name="CRRINHCPTET__675_____REAANN0\Id_CR_SF_">'CRP_SF'!$E$77</definedName>
    <definedName name="CRRINHCPTET__678_____ANTANN0\FINESS_ET">'CRPP'!$F$77</definedName>
    <definedName name="CRRINHCPTET__678_____ANTANN0\Id_CR_SF_">'CRP_SF'!$F$78</definedName>
    <definedName name="CRRINHCPTET__678_____BEXANN0\FINESS_ET">'CRPP'!$D$77</definedName>
    <definedName name="CRRINHCPTET__678_____BEXANN0\Id_CR_SF_">'CRP_SF'!$D$78</definedName>
    <definedName name="CRRINHCPTET__678_____REAANN0\FINESS_ET">'CRPP'!$E$77</definedName>
    <definedName name="CRRINHCPTET__678_____REAANN0\Id_CR_SF_">'CRP_SF'!$E$78</definedName>
    <definedName name="CRRINHCPTET__6811____ANTANN0\FINESS_ET">'CRPP'!$F$80</definedName>
    <definedName name="CRRINHCPTET__6811____ANTANN0\Id_CR_SF_">'CRP_SF'!$F$81</definedName>
    <definedName name="CRRINHCPTET__6811____BEXANN0\FINESS_ET">'CRPP'!$D$80</definedName>
    <definedName name="CRRINHCPTET__6811____BEXANN0\Id_CR_SF_">'CRP_SF'!$D$81</definedName>
    <definedName name="CRRINHCPTET__6811____REAANN0\FINESS_ET">'CRPP'!$E$80</definedName>
    <definedName name="CRRINHCPTET__6811____REAANN0\Id_CR_SF_">'CRP_SF'!$E$81</definedName>
    <definedName name="CRRINHCPTET__6812____ANTANN0\FINESS_ET">'CRPP'!$F$81</definedName>
    <definedName name="CRRINHCPTET__6812____ANTANN0\Id_CR_SF_">'CRP_SF'!$F$82</definedName>
    <definedName name="CRRINHCPTET__6812____BEXANN0\FINESS_ET">'CRPP'!$D$81</definedName>
    <definedName name="CRRINHCPTET__6812____BEXANN0\Id_CR_SF_">'CRP_SF'!$D$82</definedName>
    <definedName name="CRRINHCPTET__6812____REAANN0\FINESS_ET">'CRPP'!$E$81</definedName>
    <definedName name="CRRINHCPTET__6812____REAANN0\Id_CR_SF_">'CRP_SF'!$E$82</definedName>
    <definedName name="CRRINHCPTET__6815____ANTANN0\FINESS_ET">'CRPP'!$F$82</definedName>
    <definedName name="CRRINHCPTET__6815____ANTANN0\Id_CR_SF_">'CRP_SF'!$F$83</definedName>
    <definedName name="CRRINHCPTET__6815____BEXANN0\FINESS_ET">'CRPP'!$D$82</definedName>
    <definedName name="CRRINHCPTET__6815____BEXANN0\Id_CR_SF_">'CRP_SF'!$D$83</definedName>
    <definedName name="CRRINHCPTET__6815____REAANN0\FINESS_ET">'CRPP'!$E$82</definedName>
    <definedName name="CRRINHCPTET__6815____REAANN0\Id_CR_SF_">'CRP_SF'!$E$83</definedName>
    <definedName name="CRRINHCPTET__6816____ANTANN0\FINESS_ET">'CRPP'!$F$83</definedName>
    <definedName name="CRRINHCPTET__6816____ANTANN0\Id_CR_SF_">'CRP_SF'!$F$84</definedName>
    <definedName name="CRRINHCPTET__6816____BEXANN0\FINESS_ET">'CRPP'!$D$83</definedName>
    <definedName name="CRRINHCPTET__6816____BEXANN0\Id_CR_SF_">'CRP_SF'!$D$84</definedName>
    <definedName name="CRRINHCPTET__6816____REAANN0\FINESS_ET">'CRPP'!$E$83</definedName>
    <definedName name="CRRINHCPTET__6816____REAANN0\Id_CR_SF_">'CRP_SF'!$E$84</definedName>
    <definedName name="CRRINHCPTET__6817____ANTANN0\FINESS_ET">'CRPP'!$F$84</definedName>
    <definedName name="CRRINHCPTET__6817____ANTANN0\Id_CR_SF_">'CRP_SF'!$F$85</definedName>
    <definedName name="CRRINHCPTET__6817____BEXANN0\FINESS_ET">'CRPP'!$D$84</definedName>
    <definedName name="CRRINHCPTET__6817____BEXANN0\Id_CR_SF_">'CRP_SF'!$D$85</definedName>
    <definedName name="CRRINHCPTET__6817____REAANN0\FINESS_ET">'CRPP'!$E$84</definedName>
    <definedName name="CRRINHCPTET__6817____REAANN0\Id_CR_SF_">'CRP_SF'!$E$85</definedName>
    <definedName name="CRRINHCPTET__686_____ANTANN0\FINESS_ET">'CRPP'!$F$85</definedName>
    <definedName name="CRRINHCPTET__686_____ANTANN0\Id_CR_SF_">'CRP_SF'!$F$86</definedName>
    <definedName name="CRRINHCPTET__686_____BEXANN0\FINESS_ET">'CRPP'!$D$85</definedName>
    <definedName name="CRRINHCPTET__686_____BEXANN0\Id_CR_SF_">'CRP_SF'!$D$86</definedName>
    <definedName name="CRRINHCPTET__686_____REAANN0\FINESS_ET">'CRPP'!$E$85</definedName>
    <definedName name="CRRINHCPTET__686_____REAANN0\Id_CR_SF_">'CRP_SF'!$E$86</definedName>
    <definedName name="CRRINHCPTET__687_____ANTANN0\FINESS_ET">'CRPP'!$F$86</definedName>
    <definedName name="CRRINHCPTET__687_____ANTANN0\Id_CR_SF_">'CRP_SF'!$F$87</definedName>
    <definedName name="CRRINHCPTET__687_____BEXANN0\FINESS_ET">'CRPP'!$D$86</definedName>
    <definedName name="CRRINHCPTET__687_____BEXANN0\Id_CR_SF_">'CRP_SF'!$D$87</definedName>
    <definedName name="CRRINHCPTET__687_____REAANN0\FINESS_ET">'CRPP'!$E$86</definedName>
    <definedName name="CRRINHCPTET__687_____REAANN0\Id_CR_SF_">'CRP_SF'!$E$87</definedName>
    <definedName name="CRRINHCPTET__689_____ANTANN0\FINESS_ET">'CRPP'!$F$87</definedName>
    <definedName name="CRRINHCPTET__689_____ANTANN0\Id_CR_SF_">'CRP_SF'!$F$88</definedName>
    <definedName name="CRRINHCPTET__689_____BEXANN0\FINESS_ET">'CRPP'!$D$87</definedName>
    <definedName name="CRRINHCPTET__689_____BEXANN0\Id_CR_SF_">'CRP_SF'!$D$88</definedName>
    <definedName name="CRRINHCPTET__689_____REAANN0\FINESS_ET">'CRPP'!$E$87</definedName>
    <definedName name="CRRINHCPTET__689_____REAANN0\Id_CR_SF_">'CRP_SF'!$E$88</definedName>
    <definedName name="CRRINHCPTET__68921___ANTANN0\FINESS_ET">'CRPP'!$F$88</definedName>
    <definedName name="CRRINHCPTET__68921___ANTANN0\Id_CR_SF_">'CRP_SF'!$F$89</definedName>
    <definedName name="CRRINHCPTET__68921___BEXANN0\FINESS_ET">'CRPP'!$D$88</definedName>
    <definedName name="CRRINHCPTET__68921___BEXANN0\Id_CR_SF_">'CRP_SF'!$D$89</definedName>
    <definedName name="CRRINHCPTET__68921___REAANN0\FINESS_ET">'CRPP'!$E$88</definedName>
    <definedName name="CRRINHCPTET__68921___REAANN0\Id_CR_SF_">'CRP_SF'!$E$89</definedName>
    <definedName name="CRRINHCPTET__68922___ANTANN0\FINESS_ET">'CRPP'!$F$89</definedName>
    <definedName name="CRRINHCPTET__68922___ANTANN0\Id_CR_SF_">'CRP_SF'!$F$90</definedName>
    <definedName name="CRRINHCPTET__68922___BEXANN0\FINESS_ET">'CRPP'!$D$89</definedName>
    <definedName name="CRRINHCPTET__68922___BEXANN0\Id_CR_SF_">'CRP_SF'!$D$90</definedName>
    <definedName name="CRRINHCPTET__68922___REAANN0\FINESS_ET">'CRPP'!$E$89</definedName>
    <definedName name="CRRINHCPTET__68922___REAANN0\Id_CR_SF_">'CRP_SF'!$E$90</definedName>
    <definedName name="CRRINHCPTET__70______ANTANN0\FINESS_ET">'CRPP'!$F$119</definedName>
    <definedName name="CRRINHCPTET__70______ANTANN0\Id_CR_SF_">'CRP_SF'!$F$120</definedName>
    <definedName name="CRRINHCPTET__70______BEXANN0\FINESS_ET">'CRPP'!$D$119</definedName>
    <definedName name="CRRINHCPTET__70______BEXANN0\Id_CR_SF_">'CRP_SF'!$D$120</definedName>
    <definedName name="CRRINHCPTET__70______REAANN0\FINESS_ET">'CRPP'!$E$119</definedName>
    <definedName name="CRRINHCPTET__70______REAANN0\Id_CR_SF_">'CRP_SF'!$E$120</definedName>
    <definedName name="CRRINHCPTET__709_____ANTANN0\FINESS_ET">'CRPP'!$F$11</definedName>
    <definedName name="CRRINHCPTET__709_____ANTANN0\Id_CR_SF_">'CRP_SF'!$F$12</definedName>
    <definedName name="CRRINHCPTET__709_____BEXANN0\FINESS_ET">'CRPP'!$D$11</definedName>
    <definedName name="CRRINHCPTET__709_____BEXANN0\Id_CR_SF_">'CRP_SF'!$D$12</definedName>
    <definedName name="CRRINHCPTET__709_____REAANN0\FINESS_ET">'CRPP'!$E$11</definedName>
    <definedName name="CRRINHCPTET__709_____REAANN0\Id_CR_SF_">'CRP_SF'!$E$12</definedName>
    <definedName name="CRRINHCPTET__71______ANTANN0\FINESS_ET">'CRPP'!$F$120</definedName>
    <definedName name="CRRINHCPTET__71______ANTANN0\Id_CR_SF_">'CRP_SF'!$F$121</definedName>
    <definedName name="CRRINHCPTET__71______BEXANN0\FINESS_ET">'CRPP'!$D$120</definedName>
    <definedName name="CRRINHCPTET__71______BEXANN0\Id_CR_SF_">'CRP_SF'!$D$121</definedName>
    <definedName name="CRRINHCPTET__71______REAANN0\FINESS_ET">'CRPP'!$E$120</definedName>
    <definedName name="CRRINHCPTET__71______REAANN0\Id_CR_SF_">'CRP_SF'!$E$121</definedName>
    <definedName name="CRRINHCPTET__713_____ANTANN0\FINESS_ET">'CRPP'!$F$12</definedName>
    <definedName name="CRRINHCPTET__713_____ANTANN0\Id_CR_SF_">'CRP_SF'!$F$13</definedName>
    <definedName name="CRRINHCPTET__713_____BEXANN0\FINESS_ET">'CRPP'!$D$12</definedName>
    <definedName name="CRRINHCPTET__713_____BEXANN0\Id_CR_SF_">'CRP_SF'!$D$13</definedName>
    <definedName name="CRRINHCPTET__713_____REAANN0\FINESS_ET">'CRPP'!$E$12</definedName>
    <definedName name="CRRINHCPTET__713_____REAANN0\Id_CR_SF_">'CRP_SF'!$E$13</definedName>
    <definedName name="CRRINHCPTET__72______ANTANN0\FINESS_ET">'CRPP'!$F$121</definedName>
    <definedName name="CRRINHCPTET__72______ANTANN0\Id_CR_SF_">'CRP_SF'!$F$122</definedName>
    <definedName name="CRRINHCPTET__72______BEXANN0\FINESS_ET">'CRPP'!$D$121</definedName>
    <definedName name="CRRINHCPTET__72______BEXANN0\Id_CR_SF_">'CRP_SF'!$D$122</definedName>
    <definedName name="CRRINHCPTET__72______REAANN0\FINESS_ET">'CRPP'!$E$121</definedName>
    <definedName name="CRRINHCPTET__72______REAANN0\Id_CR_SF_">'CRP_SF'!$E$122</definedName>
    <definedName name="CRRINHCPTET__731_____ANTANN0\FINESS_ET">'CRPP'!$F$104</definedName>
    <definedName name="CRRINHCPTET__731_____ANTANN0\Id_CR_SF_">'CRP_SF'!$F$105</definedName>
    <definedName name="CRRINHCPTET__731_____BEXANN0\FINESS_ET">'CRPP'!$D$104</definedName>
    <definedName name="CRRINHCPTET__731_____BEXANN0\Id_CR_SF_">'CRP_SF'!$D$105</definedName>
    <definedName name="CRRINHCPTET__731_____REAANN0\FINESS_ET">'CRPP'!$E$104</definedName>
    <definedName name="CRRINHCPTET__731_____REAANN0\Id_CR_SF_">'CRP_SF'!$E$105</definedName>
    <definedName name="CRRINHCPTET__732_____ANTANN0\FINESS_ET">'CRPP'!$F$105</definedName>
    <definedName name="CRRINHCPTET__732_____ANTANN0\Id_CR_SF_">'CRP_SF'!$F$106</definedName>
    <definedName name="CRRINHCPTET__732_____BEXANN0\FINESS_ET">'CRPP'!$D$105</definedName>
    <definedName name="CRRINHCPTET__732_____BEXANN0\Id_CR_SF_">'CRP_SF'!$D$106</definedName>
    <definedName name="CRRINHCPTET__732_____REAANN0\FINESS_ET">'CRPP'!$E$105</definedName>
    <definedName name="CRRINHCPTET__732_____REAANN0\Id_CR_SF_">'CRP_SF'!$E$106</definedName>
    <definedName name="CRRINHCPTET__733_____ANTANN0\FINESS_ET">'CRPP'!$F$106</definedName>
    <definedName name="CRRINHCPTET__733_____ANTANN0\Id_CR_SF_">'CRP_SF'!$F$107</definedName>
    <definedName name="CRRINHCPTET__733_____BEXANN0\FINESS_ET">'CRPP'!$D$106</definedName>
    <definedName name="CRRINHCPTET__733_____BEXANN0\Id_CR_SF_">'CRP_SF'!$D$107</definedName>
    <definedName name="CRRINHCPTET__733_____REAANN0\FINESS_ET">'CRPP'!$E$106</definedName>
    <definedName name="CRRINHCPTET__733_____REAANN0\Id_CR_SF_">'CRP_SF'!$E$107</definedName>
    <definedName name="CRRINHCPTET__734_____ANTANN0\FINESS_ET">'CRPP'!$F$107</definedName>
    <definedName name="CRRINHCPTET__734_____ANTANN0\Id_CR_SF_">'CRP_SF'!$F$108</definedName>
    <definedName name="CRRINHCPTET__734_____BEXANN0\FINESS_ET">'CRPP'!$D$107</definedName>
    <definedName name="CRRINHCPTET__734_____BEXANN0\Id_CR_SF_">'CRP_SF'!$D$108</definedName>
    <definedName name="CRRINHCPTET__734_____REAANN0\FINESS_ET">'CRPP'!$E$107</definedName>
    <definedName name="CRRINHCPTET__734_____REAANN0\Id_CR_SF_">'CRP_SF'!$E$108</definedName>
    <definedName name="CRRINHCPTET__7351____ANTANN0\FINESS_ET">'CRPP'!$F$108</definedName>
    <definedName name="CRRINHCPTET__7351____ANTANN0\Id_CR_SF_">'CRP_SF'!$F$109</definedName>
    <definedName name="CRRINHCPTET__7351____BEXANN0\FINESS_ET">'CRPP'!$D$108</definedName>
    <definedName name="CRRINHCPTET__7351____BEXANN0\Id_CR_SF_">'CRP_SF'!$D$109</definedName>
    <definedName name="CRRINHCPTET__7351____REAANN0\FINESS_ET">'CRPP'!$E$108</definedName>
    <definedName name="CRRINHCPTET__7351____REAANN0\Id_CR_SF_">'CRP_SF'!$E$109</definedName>
    <definedName name="CRRINHCPTET__7352____ANTANN0\FINESS_ET">'CRPP'!$F$109</definedName>
    <definedName name="CRRINHCPTET__7352____ANTANN0\Id_CR_SF_">'CRP_SF'!$F$110</definedName>
    <definedName name="CRRINHCPTET__7352____BEXANN0\FINESS_ET">'CRPP'!$D$109</definedName>
    <definedName name="CRRINHCPTET__7352____BEXANN0\Id_CR_SF_">'CRP_SF'!$D$110</definedName>
    <definedName name="CRRINHCPTET__7352____REAANN0\FINESS_ET">'CRPP'!$E$109</definedName>
    <definedName name="CRRINHCPTET__7352____REAANN0\Id_CR_SF_">'CRP_SF'!$E$110</definedName>
    <definedName name="CRRINHCPTET__7353____ANTANN0\FINESS_ET">'CRPP'!$F$110</definedName>
    <definedName name="CRRINHCPTET__7353____ANTANN0\Id_CR_SF_">'CRP_SF'!$F$111</definedName>
    <definedName name="CRRINHCPTET__7353____BEXANN0\FINESS_ET">'CRPP'!$D$110</definedName>
    <definedName name="CRRINHCPTET__7353____BEXANN0\Id_CR_SF_">'CRP_SF'!$D$111</definedName>
    <definedName name="CRRINHCPTET__7353____REAANN0\FINESS_ET">'CRPP'!$E$110</definedName>
    <definedName name="CRRINHCPTET__7353____REAANN0\Id_CR_SF_">'CRP_SF'!$E$111</definedName>
    <definedName name="CRRINHCPTET__7358____ANTANN0\FINESS_ET">'CRPP'!$F$111</definedName>
    <definedName name="CRRINHCPTET__7358____ANTANN0\Id_CR_SF_">'CRP_SF'!$F$112</definedName>
    <definedName name="CRRINHCPTET__7358____BEXANN0\FINESS_ET">'CRPP'!$D$111</definedName>
    <definedName name="CRRINHCPTET__7358____BEXANN0\Id_CR_SF_">'CRP_SF'!$D$112</definedName>
    <definedName name="CRRINHCPTET__7358____REAANN0\FINESS_ET">'CRPP'!$E$111</definedName>
    <definedName name="CRRINHCPTET__7358____REAANN0\Id_CR_SF_">'CRP_SF'!$E$112</definedName>
    <definedName name="CRRINHCPTET__738_____ANTANN0\FINESS_ET">'CRPP'!$F$112</definedName>
    <definedName name="CRRINHCPTET__738_____ANTANN0\Id_CR_SF_">'CRP_SF'!$F$113</definedName>
    <definedName name="CRRINHCPTET__738_____BEXANN0\FINESS_ET">'CRPP'!$D$112</definedName>
    <definedName name="CRRINHCPTET__738_____BEXANN0\Id_CR_SF_">'CRP_SF'!$D$113</definedName>
    <definedName name="CRRINHCPTET__738_____REAANN0\FINESS_ET">'CRPP'!$E$112</definedName>
    <definedName name="CRRINHCPTET__738_____REAANN0\Id_CR_SF_">'CRP_SF'!$E$113</definedName>
    <definedName name="CRRINHCPTET__74______ANTANN0\FINESS_ET">'CRPP'!$F$122</definedName>
    <definedName name="CRRINHCPTET__74______ANTANN0\Id_CR_SF_">'CRP_SF'!$F$123</definedName>
    <definedName name="CRRINHCPTET__74______BEXANN0\FINESS_ET">'CRPP'!$D$122</definedName>
    <definedName name="CRRINHCPTET__74______BEXANN0\Id_CR_SF_">'CRP_SF'!$D$123</definedName>
    <definedName name="CRRINHCPTET__74______REAANN0\FINESS_ET">'CRPP'!$E$122</definedName>
    <definedName name="CRRINHCPTET__74______REAANN0\Id_CR_SF_">'CRP_SF'!$E$123</definedName>
    <definedName name="CRRINHCPTET__75______ANTANN0\FINESS_ET">'CRPP'!$F$123</definedName>
    <definedName name="CRRINHCPTET__75______ANTANN0\Id_CR_SF_">'CRP_SF'!$F$124</definedName>
    <definedName name="CRRINHCPTET__75______BEXANN0\FINESS_ET">'CRPP'!$D$123</definedName>
    <definedName name="CRRINHCPTET__75______BEXANN0\Id_CR_SF_">'CRP_SF'!$D$124</definedName>
    <definedName name="CRRINHCPTET__75______REAANN0\FINESS_ET">'CRPP'!$E$123</definedName>
    <definedName name="CRRINHCPTET__75______REAANN0\Id_CR_SF_">'CRP_SF'!$E$124</definedName>
    <definedName name="CRRINHCPTET__76______ANTANN0\FINESS_ET">'CRPP'!$F$140</definedName>
    <definedName name="CRRINHCPTET__76______ANTANN0\Id_CR_SF_">'CRP_SF'!$F$141</definedName>
    <definedName name="CRRINHCPTET__76______BEXANN0\FINESS_ET">'CRPP'!$D$140</definedName>
    <definedName name="CRRINHCPTET__76______BEXANN0\Id_CR_SF_">'CRP_SF'!$D$141</definedName>
    <definedName name="CRRINHCPTET__76______REAANN0\FINESS_ET">'CRPP'!$E$140</definedName>
    <definedName name="CRRINHCPTET__76______REAANN0\Id_CR_SF_">'CRP_SF'!$E$141</definedName>
    <definedName name="CRRINHCPTET__771_____ANTANN0\FINESS_ET">'CRPP'!$F$143</definedName>
    <definedName name="CRRINHCPTET__771_____ANTANN0\Id_CR_SF_">'CRP_SF'!$F$144</definedName>
    <definedName name="CRRINHCPTET__771_____BEXANN0\FINESS_ET">'CRPP'!$D$143</definedName>
    <definedName name="CRRINHCPTET__771_____BEXANN0\Id_CR_SF_">'CRP_SF'!$D$144</definedName>
    <definedName name="CRRINHCPTET__771_____REAANN0\FINESS_ET">'CRPP'!$E$143</definedName>
    <definedName name="CRRINHCPTET__771_____REAANN0\Id_CR_SF_">'CRP_SF'!$E$144</definedName>
    <definedName name="CRRINHCPTET__775_____ANTANN0\FINESS_ET">'CRPP'!$F$144</definedName>
    <definedName name="CRRINHCPTET__775_____ANTANN0\Id_CR_SF_">'CRP_SF'!$F$145</definedName>
    <definedName name="CRRINHCPTET__775_____BEXANN0\FINESS_ET">'CRPP'!$D$144</definedName>
    <definedName name="CRRINHCPTET__775_____BEXANN0\Id_CR_SF_">'CRP_SF'!$D$145</definedName>
    <definedName name="CRRINHCPTET__775_____REAANN0\FINESS_ET">'CRPP'!$E$144</definedName>
    <definedName name="CRRINHCPTET__775_____REAANN0\Id_CR_SF_">'CRP_SF'!$E$145</definedName>
    <definedName name="CRRINHCPTET__777_____ANTANN0\FINESS_ET">'CRPP'!$F$145</definedName>
    <definedName name="CRRINHCPTET__777_____ANTANN0\Id_CR_SF_">'CRP_SF'!$F$146</definedName>
    <definedName name="CRRINHCPTET__777_____BEXANN0\FINESS_ET">'CRPP'!$D$145</definedName>
    <definedName name="CRRINHCPTET__777_____BEXANN0\Id_CR_SF_">'CRP_SF'!$D$146</definedName>
    <definedName name="CRRINHCPTET__777_____REAANN0\FINESS_ET">'CRPP'!$E$145</definedName>
    <definedName name="CRRINHCPTET__777_____REAANN0\Id_CR_SF_">'CRP_SF'!$E$146</definedName>
    <definedName name="CRRINHCPTET__778_____ANTANN0\FINESS_ET">'CRPP'!$F$146</definedName>
    <definedName name="CRRINHCPTET__778_____ANTANN0\Id_CR_SF_">'CRP_SF'!$F$147</definedName>
    <definedName name="CRRINHCPTET__778_____BEXANN0\FINESS_ET">'CRPP'!$D$146</definedName>
    <definedName name="CRRINHCPTET__778_____BEXANN0\Id_CR_SF_">'CRP_SF'!$D$147</definedName>
    <definedName name="CRRINHCPTET__778_____REAANN0\FINESS_ET">'CRPP'!$E$146</definedName>
    <definedName name="CRRINHCPTET__778_____REAANN0\Id_CR_SF_">'CRP_SF'!$E$147</definedName>
    <definedName name="CRRINHCPTET__7811____ANTANN0\FINESS_ET">'CRPP'!$F$149</definedName>
    <definedName name="CRRINHCPTET__7811____ANTANN0\Id_CR_SF_">'CRP_SF'!$F$150</definedName>
    <definedName name="CRRINHCPTET__7811____BEXANN0\FINESS_ET">'CRPP'!$D$149</definedName>
    <definedName name="CRRINHCPTET__7811____BEXANN0\Id_CR_SF_">'CRP_SF'!$D$150</definedName>
    <definedName name="CRRINHCPTET__7811____REAANN0\FINESS_ET">'CRPP'!$E$149</definedName>
    <definedName name="CRRINHCPTET__7811____REAANN0\Id_CR_SF_">'CRP_SF'!$E$150</definedName>
    <definedName name="CRRINHCPTET__7815____ANTANN0\FINESS_ET">'CRPP'!$F$150</definedName>
    <definedName name="CRRINHCPTET__7815____ANTANN0\Id_CR_SF_">'CRP_SF'!$F$151</definedName>
    <definedName name="CRRINHCPTET__7815____BEXANN0\FINESS_ET">'CRPP'!$D$150</definedName>
    <definedName name="CRRINHCPTET__7815____BEXANN0\Id_CR_SF_">'CRP_SF'!$D$151</definedName>
    <definedName name="CRRINHCPTET__7815____REAANN0\FINESS_ET">'CRPP'!$E$150</definedName>
    <definedName name="CRRINHCPTET__7815____REAANN0\Id_CR_SF_">'CRP_SF'!$E$151</definedName>
    <definedName name="CRRINHCPTET__7816____ANTANN0\FINESS_ET">'CRPP'!$F$151</definedName>
    <definedName name="CRRINHCPTET__7816____ANTANN0\Id_CR_SF_">'CRP_SF'!$F$152</definedName>
    <definedName name="CRRINHCPTET__7816____BEXANN0\FINESS_ET">'CRPP'!$D$151</definedName>
    <definedName name="CRRINHCPTET__7816____BEXANN0\Id_CR_SF_">'CRP_SF'!$D$152</definedName>
    <definedName name="CRRINHCPTET__7816____REAANN0\FINESS_ET">'CRPP'!$E$151</definedName>
    <definedName name="CRRINHCPTET__7816____REAANN0\Id_CR_SF_">'CRP_SF'!$E$152</definedName>
    <definedName name="CRRINHCPTET__7817____ANTANN0\FINESS_ET">'CRPP'!$F$152</definedName>
    <definedName name="CRRINHCPTET__7817____ANTANN0\Id_CR_SF_">'CRP_SF'!$F$153</definedName>
    <definedName name="CRRINHCPTET__7817____BEXANN0\FINESS_ET">'CRPP'!$D$152</definedName>
    <definedName name="CRRINHCPTET__7817____BEXANN0\Id_CR_SF_">'CRP_SF'!$D$153</definedName>
    <definedName name="CRRINHCPTET__7817____REAANN0\FINESS_ET">'CRPP'!$E$152</definedName>
    <definedName name="CRRINHCPTET__7817____REAANN0\Id_CR_SF_">'CRP_SF'!$E$153</definedName>
    <definedName name="CRRINHCPTET__786_____ANTANN0\FINESS_ET">'CRPP'!$F$153</definedName>
    <definedName name="CRRINHCPTET__786_____ANTANN0\Id_CR_SF_">'CRP_SF'!$F$154</definedName>
    <definedName name="CRRINHCPTET__786_____BEXANN0\FINESS_ET">'CRPP'!$D$153</definedName>
    <definedName name="CRRINHCPTET__786_____BEXANN0\Id_CR_SF_">'CRP_SF'!$D$154</definedName>
    <definedName name="CRRINHCPTET__786_____REAANN0\FINESS_ET">'CRPP'!$E$153</definedName>
    <definedName name="CRRINHCPTET__786_____REAANN0\Id_CR_SF_">'CRP_SF'!$E$154</definedName>
    <definedName name="CRRINHCPTET__787_____ANTANN0\FINESS_ET">'CRPP'!$F$154</definedName>
    <definedName name="CRRINHCPTET__787_____ANTANN0\Id_CR_SF_">'CRP_SF'!$F$155</definedName>
    <definedName name="CRRINHCPTET__787_____BEXANN0\FINESS_ET">'CRPP'!$D$154</definedName>
    <definedName name="CRRINHCPTET__787_____BEXANN0\Id_CR_SF_">'CRP_SF'!$D$155</definedName>
    <definedName name="CRRINHCPTET__787_____REAANN0\FINESS_ET">'CRPP'!$E$154</definedName>
    <definedName name="CRRINHCPTET__787_____REAANN0\Id_CR_SF_">'CRP_SF'!$E$155</definedName>
    <definedName name="CRRINHCPTET__789_____ANTANN0\FINESS_ET">'CRPP'!$F$155</definedName>
    <definedName name="CRRINHCPTET__789_____ANTANN0\Id_CR_SF_">'CRP_SF'!$F$156</definedName>
    <definedName name="CRRINHCPTET__789_____BEXANN0\FINESS_ET">'CRPP'!$D$155</definedName>
    <definedName name="CRRINHCPTET__789_____BEXANN0\Id_CR_SF_">'CRP_SF'!$D$156</definedName>
    <definedName name="CRRINHCPTET__789_____REAANN0\FINESS_ET">'CRPP'!$E$155</definedName>
    <definedName name="CRRINHCPTET__789_____REAANN0\Id_CR_SF_">'CRP_SF'!$E$156</definedName>
    <definedName name="CRRINHCPTET__78921___ANTANN0\FINESS_ET">'CRPP'!$F$156</definedName>
    <definedName name="CRRINHCPTET__78921___ANTANN0\Id_CR_SF_">'CRP_SF'!$F$157</definedName>
    <definedName name="CRRINHCPTET__78921___BEXANN0\FINESS_ET">'CRPP'!$D$156</definedName>
    <definedName name="CRRINHCPTET__78921___BEXANN0\Id_CR_SF_">'CRP_SF'!$D$157</definedName>
    <definedName name="CRRINHCPTET__78921___REAANN0\FINESS_ET">'CRPP'!$E$156</definedName>
    <definedName name="CRRINHCPTET__78921___REAANN0\Id_CR_SF_">'CRP_SF'!$E$157</definedName>
    <definedName name="CRRINHCPTET__78922___ANTANN0\FINESS_ET">'CRPP'!$F$157</definedName>
    <definedName name="CRRINHCPTET__78922___ANTANN0\Id_CR_SF_">'CRP_SF'!$F$158</definedName>
    <definedName name="CRRINHCPTET__78922___BEXANN0\FINESS_ET">'CRPP'!$D$157</definedName>
    <definedName name="CRRINHCPTET__78922___BEXANN0\Id_CR_SF_">'CRP_SF'!$D$158</definedName>
    <definedName name="CRRINHCPTET__78922___REAANN0\FINESS_ET">'CRPP'!$E$157</definedName>
    <definedName name="CRRINHCPTET__78922___REAANN0\Id_CR_SF_">'CRP_SF'!$E$158</definedName>
    <definedName name="CRRINHCPTET__79______ANTANN0\FINESS_ET">'CRPP'!$F$158</definedName>
    <definedName name="CRRINHCPTET__79______ANTANN0\Id_CR_SF_">'CRP_SF'!$F$159</definedName>
    <definedName name="CRRINHCPTET__79______BEXANN0\FINESS_ET">'CRPP'!$D$158</definedName>
    <definedName name="CRRINHCPTET__79______BEXANN0\Id_CR_SF_">'CRP_SF'!$D$159</definedName>
    <definedName name="CRRINHCPTET__79______REAANN0\FINESS_ET">'CRPP'!$E$158</definedName>
    <definedName name="CRRINHCPTET__79______REAANN0\Id_CR_SF_">'CRP_SF'!$E$159</definedName>
    <definedName name="CRRINHCPTET__RANDEFI_ANTANN0\FINESS_ET">'CRPP'!$F$168</definedName>
    <definedName name="CRRINHCPTET__RANDEFI_ANTANN0\Id_CR_SF_">'CRP_SF'!$F$169</definedName>
    <definedName name="CRRINHCPTET__RANDEFI_BEXANN0\FINESS_ET">'CRPP'!$D$168</definedName>
    <definedName name="CRRINHCPTET__RANDEFI_BEXANN0\Id_CR_SF_">'CRP_SF'!$D$169</definedName>
    <definedName name="CRRINHCPTET__RANDEFI_REAANN0\FINESS_ET">'CRPP'!$E$168</definedName>
    <definedName name="CRRINHCPTET__RANDEFI_REAANN0\Id_CR_SF_">'CRP_SF'!$E$169</definedName>
    <definedName name="CRRINHCPTET__RANEXCEDANTANN0\FINESS_ET">'CRPP'!$F$169</definedName>
    <definedName name="CRRINHCPTET__RANEXCEDANTANN0\Id_CR_SF_">'CRP_SF'!$F$170</definedName>
    <definedName name="CRRINHCPTET__RANEXCEDBEXANN0\FINESS_ET">'CRPP'!$D$169</definedName>
    <definedName name="CRRINHCPTET__RANEXCEDBEXANN0\Id_CR_SF_">'CRP_SF'!$D$170</definedName>
    <definedName name="CRRINHCPTET__RANEXCEDREAANN0\FINESS_ET">'CRPP'!$E$169</definedName>
    <definedName name="CRRINHCPTET__RANEXCEDREAANN0\Id_CR_SF_">'CRP_SF'!$E$170</definedName>
    <definedName name="CRRINHIDEN___ADRESSE____ANN0\_________">'Page de garde'!$D$12</definedName>
    <definedName name="CRRINHIDEN___ADRESSE____ANN0\FINESS_ET">'Page de garde'!$D$29</definedName>
    <definedName name="CRRINHIDEN___ADRESSE____ANN0\Id_CR_SF_">'Id_CR_SF'!$D$8</definedName>
    <definedName name="CRRINHIDEN___ANNEEREF___ANN0\_________">'Page de garde'!$D$4</definedName>
    <definedName name="CRRINHIDEN___CAPAAUTO___ANN0\FINESS_ET">'Page de garde'!$H$29</definedName>
    <definedName name="CRRINHIDEN___CAPAAUTO___ANN0\Id_CR_SF_">'Id_CR_SF'!$G$8</definedName>
    <definedName name="CRRINHIDEN___CAPAINST___ANN0\FINESS_ET">'Page de garde'!$I$29</definedName>
    <definedName name="CRRINHIDEN___CAPAINST___ANN0\Id_CR_SF_">'Id_CR_SF'!$H$8</definedName>
    <definedName name="CRRINHIDEN___CATEGORI___ANN0\FINESS_ET">'Page de garde'!$F$29</definedName>
    <definedName name="CRRINHIDEN___CATEGORI___ANN0\Id_CR_SF_">'Id_CR_SF'!$F$8</definedName>
    <definedName name="CRRINHIDEN___CCNT_______ANN0\_________">'Page de garde'!$E$34</definedName>
    <definedName name="CRRINHIDEN___DATEAUTO___ANN0\FINESS_ET">'Page de garde'!$N$29</definedName>
    <definedName name="CRRINHIDEN___DATECPOM___ANN0\_________">'Conversions'!$B$1</definedName>
    <definedName name="CRRINHIDEN___DATEGENE___ANN0\_________">'Conversions'!$B$2</definedName>
    <definedName name="CRRINHIDEN___EDITEURL___ANN0\_________">'Page de garde'!$A$3</definedName>
    <definedName name="CRRINHIDEN___EMAIL______ANN0\_________">'Page de garde'!$D$18</definedName>
    <definedName name="CRRINHIDEN___FAX________ANN0\_________">'Page de garde'!$D$16</definedName>
    <definedName name="CRRINHIDEN___FINESSET___ANN0\FINESS_ET">'Page de garde'!$E$29</definedName>
    <definedName name="CRRINHIDEN___FINESSET___ANN0\Id_CR_SF_">'Id_CR_SF'!$E$8</definedName>
    <definedName name="CRRINHIDEN___FINESSPR___ANN0\_________">'Page de garde'!$E$29</definedName>
    <definedName name="CRRINHIDEN___Id_CR_SF___ANN0\Id_CR_SF_">'Id_CR_SF'!$B$8</definedName>
    <definedName name="CRRINHIDEN___JOUROUV____ANN0\FINESS_ET">'Page de garde'!$J$29</definedName>
    <definedName name="CRRINHIDEN___JOUROUV____ANN0\Id_CR_SF_">'Id_CR_SF'!$I$8</definedName>
    <definedName name="CRRINHIDEN___NFINESS____ANN0\_________">'Page de garde'!$D$6</definedName>
    <definedName name="CRRINHIDEN___NOMETAB____ANN0\FINESS_ET">'Page de garde'!$C$29</definedName>
    <definedName name="CRRINHIDEN___NOMETAB____ANN0\Id_CR_SF_">'Id_CR_SF'!$C$8</definedName>
    <definedName name="CRRINHIDEN___NOMREPRE___ANN0\_________">'Page de garde'!$D$20</definedName>
    <definedName name="CRRINHIDEN___ORGAGEST___ANN0\_________">'Page de garde'!$D$8</definedName>
    <definedName name="CRRINHIDEN___PERIODE____ANN0\_________">'Page de garde'!$D$24</definedName>
    <definedName name="CRRINHIDEN___STATUTJU___ANN0\_________">'Page de garde'!$D$10</definedName>
    <definedName name="CRRINHIDEN___TEL________ANN0\_________">'Page de garde'!$D$14</definedName>
    <definedName name="CRRINHIDEN___VERSION____ANN0\_________">'Page de garde'!$A$1</definedName>
    <definedName name="CRRINHIDEN___VERSIONL___ANN0\_________">'Page de garde'!$A$2</definedName>
    <definedName name="mois">'Liste'!$C$2:$C$14</definedName>
    <definedName name="RepereConso">'Conso'!$C:$C</definedName>
    <definedName name="RepereCRP">'Synthèse_CRP'!$5:$16</definedName>
    <definedName name="RepereCRP_FISF">'Synthèse_CRP'!$21:$35</definedName>
    <definedName name="ReperePrincipal">'Synthèse_CRP'!$5:$16</definedName>
    <definedName name="RepereProchain">'Synthèse_CRP'!$A$21</definedName>
    <definedName name="RepereProchainConso">'Conso'!$D$1</definedName>
    <definedName name="statut">'Liste'!$A$2:$A$6</definedName>
    <definedName name="_xlnm.Print_Area" localSheetId="8">'CRP_SF'!$B$6:$I$171</definedName>
    <definedName name="_xlnm.Print_Area" localSheetId="7">'CRPP'!$B$5:$I$170</definedName>
    <definedName name="_xlnm.Print_Area" localSheetId="10">'EPRD synthétique'!$B$2:$H$25</definedName>
    <definedName name="_xlnm.Print_Area" localSheetId="4">'Page de garde'!$A$1:$L$36</definedName>
    <definedName name="_xlnm.Print_Area" localSheetId="11">'Tableau_Rcc'!$B$2:$M$41</definedName>
  </definedNames>
  <calcPr fullCalcOnLoad="1"/>
</workbook>
</file>

<file path=xl/sharedStrings.xml><?xml version="1.0" encoding="utf-8"?>
<sst xmlns="http://schemas.openxmlformats.org/spreadsheetml/2006/main" count="684" uniqueCount="360">
  <si>
    <t>ACHATS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</si>
  <si>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</si>
  <si>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</si>
  <si>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</si>
  <si>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</si>
  <si>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</si>
  <si>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</si>
  <si>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</si>
  <si>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</si>
  <si>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</si>
  <si>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</si>
  <si>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</si>
  <si>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</si>
  <si>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</si>
  <si>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</si>
  <si>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</si>
  <si>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</si>
  <si>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</si>
  <si>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</si>
  <si>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</si>
  <si>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</si>
  <si>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</si>
  <si>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</si>
  <si>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</si>
  <si>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</si>
  <si>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</si>
  <si>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</si>
  <si>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</si>
  <si>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</si>
  <si>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</si>
  <si>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</si>
  <si>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</si>
  <si>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</si>
  <si>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</si>
  <si>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</si>
  <si>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</si>
  <si>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</si>
  <si>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</si>
  <si>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</si>
  <si>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</si>
  <si>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</si>
  <si>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</si>
  <si>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</si>
  <si>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</si>
  <si>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</si>
  <si>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</si>
  <si>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</si>
  <si>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</si>
  <si>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</si>
  <si>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</si>
  <si>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</si>
  <si>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</si>
  <si>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</si>
  <si>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à la charge de l’usager (hors EHPAD)</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</si>
  <si>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</si>
  <si>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</si>
  <si>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</si>
  <si>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</si>
  <si>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</si>
  <si>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</si>
  <si>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</si>
  <si>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</si>
  <si>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</si>
  <si>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</si>
  <si>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</si>
  <si>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</si>
  <si>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</si>
  <si>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</si>
  <si>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</si>
  <si>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</si>
  <si>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Produits de cessions d'éléments d'actif</t>
  </si>
  <si>
    <t>Autres produits exceptionnels</t>
  </si>
  <si>
    <t>AUTRES PRODUITS</t>
  </si>
  <si>
    <t>Reprises sur dépréciations et provisions (à inscrire dans les produits financiers)</t>
  </si>
  <si>
    <t>Reprises sur dépréciations et provisions (à inscrire dans les produits exceptionnels)</t>
  </si>
  <si>
    <t>Transferts de charges</t>
  </si>
  <si>
    <t>6459/ 69/79</t>
  </si>
  <si>
    <t>EXCEDENT PREVISIONNEL</t>
  </si>
  <si>
    <t>DEFICIT PREVISIONNEL</t>
  </si>
  <si>
    <t>Produits</t>
  </si>
  <si>
    <t>Achats et variation de stocks</t>
  </si>
  <si>
    <t>Transports de biens, d'usagers et transports collectifs du personnel</t>
  </si>
  <si>
    <t>Locations</t>
  </si>
  <si>
    <t>Entretien et réparations</t>
  </si>
  <si>
    <t>CRPP</t>
  </si>
  <si>
    <t>Catégorie</t>
  </si>
  <si>
    <t>Date d'autorisation</t>
  </si>
  <si>
    <t>Capacité autorisée</t>
  </si>
  <si>
    <t>Capacité installée</t>
  </si>
  <si>
    <t>Adresses</t>
  </si>
  <si>
    <t>Amplitude d'ouverture sur l'année (en jours)</t>
  </si>
  <si>
    <t>CRPA_1</t>
  </si>
  <si>
    <t>CRPA_2</t>
  </si>
  <si>
    <t>CRPA_...</t>
  </si>
  <si>
    <t>Page  à</t>
  </si>
  <si>
    <t>Comptes de résultat prévisionnel</t>
  </si>
  <si>
    <t>Page</t>
  </si>
  <si>
    <t>Documents</t>
  </si>
  <si>
    <t>Identification de l'onglet</t>
  </si>
  <si>
    <t>Pagination</t>
  </si>
  <si>
    <t>Tableau_Rcc</t>
  </si>
  <si>
    <t>TOTAL DES CHARGES</t>
  </si>
  <si>
    <t>TOTAL DES PRODUITS</t>
  </si>
  <si>
    <t>TOTAL EQUILIBRE DU COMPTE DE RESULTAT PREVISIONNEL</t>
  </si>
  <si>
    <t>Produits des cessions d'éléments d'actif</t>
  </si>
  <si>
    <t>Dotations aux amortissements, aux dépréciations et aux provisions</t>
  </si>
  <si>
    <t>SOUS-TOTAL 1</t>
  </si>
  <si>
    <t>SOUS-TOTAL 2</t>
  </si>
  <si>
    <t>Synthèse des CRP</t>
  </si>
  <si>
    <t>Synthèse_CRP</t>
  </si>
  <si>
    <t>EPRD-Synthétique</t>
  </si>
  <si>
    <t>TOTAL EQUILIBRE DU COMPTE DE RESULTAT PREVISIONNEL PRINCIPAL/ANNEXE</t>
  </si>
  <si>
    <t>Reprises sur dépréciations des actifs circulants</t>
  </si>
  <si>
    <t>Reprises sur dépréciations des immobilisations incorporelles et corporelles</t>
  </si>
  <si>
    <t>Reprises sur provisions d'exploitation</t>
  </si>
  <si>
    <t>Reprises sur amortissements des immobilisations incorporelles et corporelles</t>
  </si>
  <si>
    <t>RESULTAT COMPTABLE PREVISIONNEL EXCEDENTAIRE</t>
  </si>
  <si>
    <t>RESULTAT COMPTABLE PREVISIONNEL DEFICITAIRE</t>
  </si>
  <si>
    <t>Sommaire</t>
  </si>
  <si>
    <t>Cadre EPRD synthétique</t>
  </si>
  <si>
    <t>Tableau de répartition des charges communes et opérations faites en commun</t>
  </si>
  <si>
    <t>Convention collective majoritaire de travail / accord d'entreprise :</t>
  </si>
  <si>
    <t>APPORT A LA CAPACITE D'AUTOFINANCEMENT (si 1-2&gt;0)</t>
  </si>
  <si>
    <t>PRELEVEMENT SUR LA CAPACITE D'AUTOFINANCEMENT (si 1-2&lt;0)</t>
  </si>
  <si>
    <t>EHPAD 2</t>
  </si>
  <si>
    <t>RESULTAT COMPTABLE PREVISIONNEL (EXCEDENT)</t>
  </si>
  <si>
    <t>RESULTAT COMPTABLE PREVISIONNEL (DEFICIT)</t>
  </si>
  <si>
    <t>Taux de réalisation (%)</t>
  </si>
  <si>
    <t>(1)</t>
  </si>
  <si>
    <t>(2)</t>
  </si>
  <si>
    <t>(3)</t>
  </si>
  <si>
    <t>(2)+(3) = (4)</t>
  </si>
  <si>
    <t>(4)/(1)</t>
  </si>
  <si>
    <t>Sections soins et dépendance uniquement</t>
  </si>
  <si>
    <t>Total Réalisations et Anticipation sur les derniers mois de l'année</t>
  </si>
  <si>
    <t>Groupe I : charges afférentes à l'exploitation courante</t>
  </si>
  <si>
    <t>Groupe I : produits de la tarification</t>
  </si>
  <si>
    <t>Groupe II : charges afférentes au personnel</t>
  </si>
  <si>
    <t>Groupe II : autres produits relatifs à l'exploitation</t>
  </si>
  <si>
    <t>Groupe III : charges afférentes à la structure</t>
  </si>
  <si>
    <t>Groupe III : produits financiers, produits exceptionnels et produits non encaissables</t>
  </si>
  <si>
    <t>Exercice :</t>
  </si>
  <si>
    <t>N° FINESS (entité juridique) :</t>
  </si>
  <si>
    <t>Organisme gestionnaire :</t>
  </si>
  <si>
    <t>Statut de l'entité juridique :</t>
  </si>
  <si>
    <t>Adresse :</t>
  </si>
  <si>
    <t>Téléphone :</t>
  </si>
  <si>
    <t>Fax :</t>
  </si>
  <si>
    <t>Email :</t>
  </si>
  <si>
    <t>Nom et qualité de la personne habilitée à représenter l'organisme gestionnaire :</t>
  </si>
  <si>
    <t>Date d'effet du contrat pluriannuel d'objectifs et de moyens :</t>
  </si>
  <si>
    <t>Raison sociale :</t>
  </si>
  <si>
    <t>FINESS ET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</si>
  <si>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</si>
  <si>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</si>
  <si>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</si>
  <si>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t>FINESS ET</t>
  </si>
  <si>
    <t>Raison sociale</t>
  </si>
  <si>
    <t>statut</t>
  </si>
  <si>
    <t>categorie</t>
  </si>
  <si>
    <t>mois</t>
  </si>
  <si>
    <t>Janvier</t>
  </si>
  <si>
    <t>Février</t>
  </si>
  <si>
    <t>Mars</t>
  </si>
  <si>
    <t>Avril</t>
  </si>
  <si>
    <t>Mai</t>
  </si>
  <si>
    <t>Juin</t>
  </si>
  <si>
    <t>Juillet</t>
  </si>
  <si>
    <t>Août</t>
  </si>
  <si>
    <t>Septembre</t>
  </si>
  <si>
    <t>Octobre</t>
  </si>
  <si>
    <t>Novembre</t>
  </si>
  <si>
    <t>Décembre</t>
  </si>
  <si>
    <t xml:space="preserve">Date de génération du fichier </t>
  </si>
  <si>
    <t>Conso</t>
  </si>
  <si>
    <t>Etablissement Public</t>
  </si>
  <si>
    <t>AJA</t>
  </si>
  <si>
    <t>Etat &amp; Col.Territ.</t>
  </si>
  <si>
    <t>Org. Privé Commer.</t>
  </si>
  <si>
    <t>Org.Privé non Lucr.</t>
  </si>
  <si>
    <t>EHPAD</t>
  </si>
  <si>
    <t/>
  </si>
  <si>
    <t>Présentation des charges :</t>
  </si>
  <si>
    <t>Contribution versée au groupement hospitalier de territoire</t>
  </si>
  <si>
    <t>Dotations aux provisions d'exploitation</t>
  </si>
  <si>
    <t>Présentation des produits :</t>
  </si>
  <si>
    <t>Quotes-parts des subventions et fonds associatifs virées au résultat</t>
  </si>
  <si>
    <t>Reprises sur amortissements, dépréciations et provisions</t>
  </si>
  <si>
    <t>EPRD N</t>
  </si>
  <si>
    <t>Projection actulaisée N</t>
  </si>
  <si>
    <r>
      <rPr>
        <b/>
        <sz val="8"/>
        <rFont val="Arial"/>
        <family val="2"/>
      </rPr>
      <t>Groupe II:</t>
    </r>
    <r>
      <rPr>
        <sz val="8"/>
        <rFont val="Arial"/>
        <family val="2"/>
      </rPr>
      <t xml:space="preserve"> autres produits relatifs à l'exploitation</t>
    </r>
  </si>
  <si>
    <r>
      <rPr>
        <b/>
        <sz val="8"/>
        <rFont val="Arial"/>
        <family val="2"/>
      </rPr>
      <t>Groupe I</t>
    </r>
    <r>
      <rPr>
        <sz val="8"/>
        <rFont val="Arial"/>
        <family val="2"/>
      </rPr>
      <t>: produits de la tarification</t>
    </r>
  </si>
  <si>
    <r>
      <rPr>
        <b/>
        <sz val="8"/>
        <rFont val="Arial"/>
        <family val="2"/>
      </rPr>
      <t>Groupe I:</t>
    </r>
    <r>
      <rPr>
        <sz val="8"/>
        <rFont val="Arial"/>
        <family val="2"/>
      </rPr>
      <t xml:space="preserve"> charges afférentes à l'exploitation courante</t>
    </r>
  </si>
  <si>
    <r>
      <rPr>
        <b/>
        <sz val="8"/>
        <rFont val="Arial"/>
        <family val="2"/>
      </rPr>
      <t>Groupe II:</t>
    </r>
    <r>
      <rPr>
        <sz val="8"/>
        <rFont val="Arial"/>
        <family val="2"/>
      </rPr>
      <t xml:space="preserve"> charges afférentes au personnel</t>
    </r>
  </si>
  <si>
    <r>
      <rPr>
        <b/>
        <sz val="8"/>
        <rFont val="Arial"/>
        <family val="2"/>
      </rPr>
      <t>Groupe III:</t>
    </r>
    <r>
      <rPr>
        <sz val="8"/>
        <rFont val="Arial"/>
        <family val="2"/>
      </rPr>
      <t xml:space="preserve"> charges afférentes à la structure</t>
    </r>
  </si>
  <si>
    <r>
      <t xml:space="preserve">Groupe III : </t>
    </r>
    <r>
      <rPr>
        <sz val="8"/>
        <rFont val="Arial"/>
        <family val="2"/>
      </rPr>
      <t>produits financiers, produits exceptionnels et produits non encaissables</t>
    </r>
  </si>
  <si>
    <t>Etablissements</t>
  </si>
  <si>
    <t>Lisez-moi du cadre "RIA simplifié"</t>
  </si>
  <si>
    <t>Prélèvement sur la CAF en pourcentage des produits</t>
  </si>
  <si>
    <t xml:space="preserve">Récapitulatif des aides contextuelles </t>
  </si>
  <si>
    <t>N° FINESS (entité juridique)</t>
  </si>
  <si>
    <t>Première ligne du tableau de la page de garde</t>
  </si>
  <si>
    <t xml:space="preserve">Deuxième ligne et lignes suivantes du tableau de la page de garde </t>
  </si>
  <si>
    <t>Icônes du tableau de la page de garde</t>
  </si>
  <si>
    <t xml:space="preserve">: crée les onglets correspondants selon le procédé décrit dans le "LISEZ-MOI". </t>
  </si>
  <si>
    <t>N° FINESS Etablissement</t>
  </si>
  <si>
    <t>Dénomination du CRP sans n° FINESS</t>
  </si>
  <si>
    <t>=&gt; Donner un titre explicite: par exemple nom du site et structure de rattachement</t>
  </si>
  <si>
    <t>N° FINESS de rattachement</t>
  </si>
  <si>
    <t>Saisir les informations des comptes de résultat prévisionnels annexes (CRPA). Une ligne par CRPA est à saisir.</t>
  </si>
  <si>
    <t>Identification des activités sans numéro FINESS</t>
  </si>
  <si>
    <t>Liste des établissements, services et activités sans FINESS Etablissement relevant du périmètre de l'EPRD</t>
  </si>
  <si>
    <t>Adresse</t>
  </si>
  <si>
    <t>Résultats antérieurs repris dans le cadre de la tarification (déficits)</t>
  </si>
  <si>
    <t>Résultats antérieurs repris dans le cadre de la tarification (excédents)</t>
  </si>
  <si>
    <t xml:space="preserve">Dénomination du CRP sans FINESS : </t>
  </si>
  <si>
    <t xml:space="preserve">N° d'identifiant : </t>
  </si>
  <si>
    <t>FINESS de rattachement :</t>
  </si>
  <si>
    <t>Compte de résultat prévisionnel annexe - Activité sans FINESS</t>
  </si>
  <si>
    <t>Compte de résultat prévisionnel principal/annexe non soumis à l'obligation d'équilibre - Présentation des produits</t>
  </si>
  <si>
    <t>Sous-traitance : prestations à caractère médical</t>
  </si>
  <si>
    <t>Sous-traitance : prestations à caractère médico-social</t>
  </si>
  <si>
    <t>Sous-traitance : autres prestations de service</t>
  </si>
  <si>
    <t>Compte de résultat prévisionnel principal/annexe non soumis à l'obligation d'équilibre - Présentation des charges</t>
  </si>
  <si>
    <t>categorie_Id_CRP_SF</t>
  </si>
  <si>
    <t>Accueil de jour adossé</t>
  </si>
  <si>
    <t>Autres</t>
  </si>
  <si>
    <t xml:space="preserve">N° Identifiant : </t>
  </si>
  <si>
    <t>Dénomination du CR sans Finess :</t>
  </si>
  <si>
    <t>Apport à la CAF en pourcentage des produits</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</si>
  <si>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</si>
  <si>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</si>
  <si>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</si>
  <si>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</si>
  <si>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</si>
  <si>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Convention collective</t>
  </si>
  <si>
    <t>29 - Convention collective nationale des établissements privés d'hospitalisation, de soins, de cure et de garde à but non lucratif (FEHAP, convention de 1951)</t>
  </si>
  <si>
    <t>413 - Convention collective nationale de travail des établissements et services pour personnes inadaptées et handicapées (convention de 1966, SNAPEI)</t>
  </si>
  <si>
    <t>1001 - Convention collective nationale du 1 mars 1979 des médecins spécialistes qualifiés au regard du conseil de l'ordre travaillant dans les établissements et services pour personnes inadaptées et handicapées</t>
  </si>
  <si>
    <t>1031 - Convention collective nationale de la fédération nationale des associations familiales rurales (FNAFR)</t>
  </si>
  <si>
    <t>1261 - Convention collective nationale des acteurs du lien social et familial : centres sociaux et socioculturels, associations d'accueil de jeunes enfants, associations de développement social local (SNAECSO)</t>
  </si>
  <si>
    <t>1565 - Convention collective des services de soins infirmiers à domicile pour personnes âgées de la Guadeloupe</t>
  </si>
  <si>
    <t>2046 - Convention collective nationale du personnel non médical des centres de lutte contre le cancer</t>
  </si>
  <si>
    <t>2941 - Convention collective de la branche de l'aide, de l'accompagnement, des soins et des services à domicile</t>
  </si>
  <si>
    <t>5502 - Convention d'entreprise Croix Rouge</t>
  </si>
  <si>
    <t>5524 - Convention d'entreprise France terre d'asile</t>
  </si>
  <si>
    <t>405 - Convention collective nationale des établissements médico-sociaux de l'union intersyndicale des secteurs sanitaires et sociaux (UNISSS, FFESCPE, convention de 1965, enfants, adolescents)</t>
  </si>
  <si>
    <t>783 - Convention collective des centres d'hébergement et de réadaptation sociale et dans les services d'accueil, d'orientation et d'insertion pour adultes (CHRS, SOP)</t>
  </si>
  <si>
    <r>
      <t>GROUPE III :</t>
    </r>
    <r>
      <rPr>
        <b/>
        <sz val="10"/>
        <rFont val="Arial"/>
        <family val="2"/>
      </rPr>
      <t xml:space="preserve"> PRODUITS FINANCIERS, PRODUITS EXCEPTIONNELS ET PRODUITS NON ENCAISSABLES </t>
    </r>
  </si>
  <si>
    <t>Etablissements relevant du périmètre de l'EPRD</t>
  </si>
  <si>
    <t>Tous les CRP_SF sont pris en compte dans les calculs globaux (comptes de résultat consolidés et impact sur la CAF). Veillez à bien établir le CRP de l'établissement d'adossement sans les charges relatives au CRP_SF rattaché</t>
  </si>
  <si>
    <t>Etablissement 1 budget principal (CRPP)</t>
  </si>
  <si>
    <t>Etablissement 2 (CRPA 1)</t>
  </si>
  <si>
    <t>Etablissement 3 (CRPA 2)</t>
  </si>
  <si>
    <t>Etablissement ... (CRPA...)</t>
  </si>
  <si>
    <t>777/7781</t>
  </si>
  <si>
    <t>Préconisation de remplissage : la somme des budgets (2) + (3) devrait être égale à (1)</t>
  </si>
  <si>
    <t>N° de compte</t>
  </si>
  <si>
    <t>Libellé</t>
  </si>
  <si>
    <t>Montant total du compte (1)</t>
  </si>
  <si>
    <t>Clé de répartition
(nature)</t>
  </si>
  <si>
    <t>Activités/ESSMS relevant du périmètre du CPOM (2)</t>
  </si>
  <si>
    <t>Budgets hors périmètre du CPOM (synthèse) (3)</t>
  </si>
  <si>
    <t>%</t>
  </si>
  <si>
    <t>Montant</t>
  </si>
  <si>
    <t>Total</t>
  </si>
  <si>
    <t>Montant des quotes-parts des opérations faites en commun</t>
  </si>
  <si>
    <t>Quotes-parts Autres opérations faites en commun</t>
  </si>
  <si>
    <t>…</t>
  </si>
  <si>
    <t>CRPA 1</t>
  </si>
  <si>
    <t>CRPA…</t>
  </si>
  <si>
    <t xml:space="preserve">I.- Fonctionnement du cadre </t>
  </si>
  <si>
    <r>
      <t xml:space="preserve">Dans ce tableau, il convient de saisir </t>
    </r>
    <r>
      <rPr>
        <b/>
        <sz val="10"/>
        <color indexed="8"/>
        <rFont val="Arial"/>
        <family val="2"/>
      </rPr>
      <t xml:space="preserve">une ligne par établissement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</si>
  <si>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</si>
  <si>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</si>
  <si>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</si>
  <si>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CRPP (*)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Synthèse_CRP</t>
    </r>
    <r>
      <rPr>
        <sz val="10"/>
        <color indexed="8"/>
        <rFont val="Arial"/>
        <family val="2"/>
      </rPr>
      <t>", "</t>
    </r>
    <r>
      <rPr>
        <i/>
        <sz val="10"/>
        <color indexed="8"/>
        <rFont val="Arial"/>
        <family val="2"/>
      </rPr>
      <t>EPRD synthétique</t>
    </r>
    <r>
      <rPr>
        <sz val="10"/>
        <color indexed="8"/>
        <rFont val="Arial"/>
        <family val="2"/>
      </rPr>
      <t>" et "</t>
    </r>
    <r>
      <rPr>
        <i/>
        <sz val="10"/>
        <color indexed="8"/>
        <rFont val="Arial"/>
        <family val="2"/>
      </rPr>
      <t>Tableau_Rcc</t>
    </r>
    <r>
      <rPr>
        <sz val="10"/>
        <color indexed="8"/>
        <rFont val="Arial"/>
        <family val="2"/>
      </rPr>
      <t xml:space="preserve">") sont alors automatiquement générés.  </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</si>
  <si>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</si>
  <si>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</si>
  <si>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CRPA (**) relatif au 2ème </t>
    </r>
    <r>
      <rPr>
        <sz val="10"/>
        <color indexed="8"/>
        <rFont val="Arial"/>
        <family val="2"/>
      </rPr>
      <t xml:space="preserve">finess ET est alors automatiquement généré.  </t>
    </r>
  </si>
  <si>
    <t xml:space="preserve">c) Etc. </t>
  </si>
  <si>
    <r>
      <rPr>
        <sz val="11"/>
        <rFont val="Arial"/>
        <family val="2"/>
      </rPr>
      <t>*</t>
    </r>
    <r>
      <rPr>
        <sz val="6.5"/>
        <rFont val="Arial"/>
        <family val="2"/>
      </rPr>
      <t xml:space="preserve"> CRPP: compte de résultat prévisionnel principal - le nom de l'onglet est construit de la manière suivante: "CRPP+N°FINESS ET de l'établissement"</t>
    </r>
  </si>
  <si>
    <r>
      <rPr>
        <sz val="12"/>
        <rFont val="Arial"/>
        <family val="2"/>
      </rPr>
      <t>**</t>
    </r>
    <r>
      <rPr>
        <sz val="6.5"/>
        <rFont val="Arial"/>
        <family val="2"/>
      </rPr>
      <t xml:space="preserve"> CRPA: compte de résultat prévisionnel annexe - le nom de l'onglet est construit de la manière suivante: "CRPA+N°FINESS ET de l'établissement" </t>
    </r>
  </si>
  <si>
    <t>II.- Consignes d'utilisation</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</si>
  <si>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</si>
  <si>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</si>
  <si>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III.- Cas spécifique des activités sans FINESS</t>
  </si>
  <si>
    <t>Nous vous invitons à compléter le tableau de l'onglet "Id_CRP_SF" selon le même ordonnancement chaque année, afin qu'un même numéro d'identification soit toujours attribué à la même activité.</t>
  </si>
  <si>
    <t>IV.- Cas des OG commerciaux</t>
  </si>
  <si>
    <t>Cette possibilité n'est ouverte qu'aux organismes commerciaux, conformément à l'article L. 313-12 du CASF.</t>
  </si>
  <si>
    <t xml:space="preserve">Ce cadre fonctionne sur la base d'un procédé de création automatique des onglets en remplissant le tableau de page de garde nommé « Etablissements relevant du périmètre de </t>
  </si>
  <si>
    <r>
      <t xml:space="preserve">l'EPRD » et en cliquant sur l’icône : </t>
    </r>
    <r>
      <rPr>
        <b/>
        <sz val="11"/>
        <color indexed="50"/>
        <rFont val="Arial"/>
        <family val="2"/>
      </rPr>
      <t>+</t>
    </r>
    <r>
      <rPr>
        <sz val="10"/>
        <color indexed="8"/>
        <rFont val="Arial"/>
        <family val="2"/>
      </rPr>
      <t xml:space="preserve"> , selon l’ordonnancement suivant : </t>
    </r>
  </si>
  <si>
    <t>2) Chacun des finess Etablissement (FINESS ET) relevant de l’organisme gestionnaire (c'est-à-dire du Finess EJ renseigné plus haut) et inclus dans le périmètre de l’EPRD, doit</t>
  </si>
  <si>
    <t xml:space="preserve">être renseigné dans le tableau du bas de la page de garde "Etablissements relevant du périmètre de l'EPRD". </t>
  </si>
  <si>
    <r>
      <rPr>
        <b/>
        <sz val="10"/>
        <rFont val="Arial"/>
        <family val="2"/>
      </rPr>
      <t>Les champs à saisir obligatoirement sur chaque ligne, pour que les onglets soient effectivement générés,</t>
    </r>
    <r>
      <rPr>
        <sz val="10"/>
        <rFont val="Arial"/>
        <family val="2"/>
      </rPr>
      <t xml:space="preserve"> sont: </t>
    </r>
  </si>
  <si>
    <t>- "N° FINESS Etablissement" 
- "Catégorie"</t>
  </si>
  <si>
    <t>- Le déverrouillage peut véroler le fichier (impactant potentiellement la bonne marche de toutes les fonctions automatiques et la reconnaissance du fichier lors du dépôt sur la plateforme).</t>
  </si>
  <si>
    <r>
      <t>Afin de permettre leur intégration technique dans le présent cadre, il convient de saisir l'onglet "</t>
    </r>
    <r>
      <rPr>
        <i/>
        <sz val="10"/>
        <rFont val="Arial"/>
        <family val="2"/>
      </rPr>
      <t>Id_CR_SF</t>
    </r>
    <r>
      <rPr>
        <sz val="10"/>
        <rFont val="Arial"/>
        <family val="2"/>
      </rPr>
      <t>" selon le même procédé que le tableau de la page de garde décrit en</t>
    </r>
  </si>
  <si>
    <t xml:space="preserve">partie I. ci-dessus, afin que les onglets des CRP sans finess soient créés automatiquement. </t>
  </si>
  <si>
    <r>
      <t>Pour chaque ligne, un identifiant est créé automatiquement à partir des données du tableau de l'onglet "</t>
    </r>
    <r>
      <rPr>
        <i/>
        <sz val="10"/>
        <color indexed="8"/>
        <rFont val="Arial"/>
        <family val="2"/>
      </rPr>
      <t>Id_CR_SF</t>
    </r>
    <r>
      <rPr>
        <sz val="10"/>
        <color indexed="8"/>
        <rFont val="Arial"/>
        <family val="2"/>
      </rPr>
      <t>" . Les onglets sont créés dans l'ordre de remplissage de ce</t>
    </r>
  </si>
  <si>
    <r>
      <rPr>
        <sz val="10"/>
        <color indexed="8"/>
        <rFont val="Arial"/>
        <family val="2"/>
      </rPr>
      <t xml:space="preserve">tableau </t>
    </r>
    <r>
      <rPr>
        <sz val="10"/>
        <color indexed="8"/>
        <rFont val="Arial"/>
        <family val="2"/>
      </rPr>
      <t xml:space="preserve">et sont nommés selon la règle suivante: CRP_SF + n° identifiant. </t>
    </r>
  </si>
  <si>
    <t xml:space="preserve">Tous les CRP_SF sont pris en compte dans les calculs globaux (comptes de résultat consolidés et impact sur la CAF). Veillez à bien mettre en cohérence le CRP de </t>
  </si>
  <si>
    <t>l'établissement d'adossement avec le CRP_SF rattaché, en déduisant les charges et produits du CRP_SF des montants indiqués dans le CRP de l'établissement d'adossement.</t>
  </si>
  <si>
    <t xml:space="preserve">Si l'EPRD est élaboré par un organisme commercial pour le compte des sociétés gestionnaires d'EHPAD qu'il contrôle (dans les conditions prévues au II de l'article L. 233-16 </t>
  </si>
  <si>
    <t>du code de commerce), le fonctionnement du cadre décrit en I. et II. ci-dessus est valable, même si les FINESS ET ne relèvent pas du même FINESS EJ.</t>
  </si>
  <si>
    <t>En revanche, un seul FINESS EJ, parmi les FINESS EJ d'une des sociétés contrôlées ou le FINESS EJ de la société mère, peut être indiqué dans le champ "N° FINESS (entité</t>
  </si>
  <si>
    <t>juridique)" de la page de garde. Le n° FINESS EJ sélectionné est laissé au choix de l'organisme gestionnaire. Le n° FINESS EJ sélectionné devra également être celui qui est</t>
  </si>
  <si>
    <t>indiqué sur la plateforme, dans le dossier de dépôt de l'EPRD.</t>
  </si>
  <si>
    <t>Pour rappel, sur la plateforme, l'organisme devra, au moment de son dépôt, cocher la case "Société commerciale contrôlée", afin de permettre le choix des FINESS EJ et</t>
  </si>
  <si>
    <t xml:space="preserve">l'affectation des établissements et services (FINESS ET) relevant de FINESS EJ différents. </t>
  </si>
  <si>
    <t>Il est applicable aux établissements et services sociaux et médico-sociaux qui relèvent d'un EPRD simplifié.</t>
  </si>
  <si>
    <t>A noter : dans un souci d'adaptation permanente aux pratiques, des ajustements ponctuels peuvent être apportés par rapport aux modèles joints à l'arrêté précité et régularisés ultérieurement par arrêté modificatif.</t>
  </si>
  <si>
    <t>1) Le finess juridique (FINESS EJ) doit être saisi dans le champ situé en haut de la page de garde (Champ nommé « N° FINESS (entité juridique) »).</t>
  </si>
  <si>
    <t>=&gt; Pour les organismes commerciaux, indiquer celui qui a été sélectionné pour déposer le fichier sur la plateforme de collecte des EPRD.</t>
  </si>
  <si>
    <t>- Les cellules sur fond jaune sont à compléter manuellement. Les champs grisés sont des cellules verrouillées, qui peuvent contenir des formules de calcul automatique.</t>
  </si>
  <si>
    <t xml:space="preserve">Les activités sans finess peuvent concerner notamment les places d'accueil de jour adossé et d'hébergement temporaire (liste non exhaustive). </t>
  </si>
  <si>
    <t>=&gt; Indiquer le numéro finess de l'organisme gestionnaire en tant que personnalité morale titulaire des autorisations. Ce numéro doit être identique au N° FINESS EJ renseigné dans le dossier sur la plateforme ImportEPRD.</t>
  </si>
  <si>
    <t>Indiquer le compte de résultat prévisionnel principal (CRPP). Dans l'attente de la signature du CPOM, il peut s'agir du compte de résultat de l'établissement le plus ancien ou celui dont les dépenses d'exploitation sont les plus importantes. Ce choix peut être modifié lors de la signature du CPOM.</t>
  </si>
  <si>
    <t>: supprime un CRPA du tableau (dans la colonne C "Etablissements", sélectionnez la ligne à supprimer puis cliquez sur "-").</t>
  </si>
  <si>
    <t xml:space="preserve">: modifie une saisie de n° FINESS Etablissement déjà enregistrée. Placez-vous sur la ligne dont la modification est souhaitée dans la colonne "Etablissements", puis cliquez sur l'icône. </t>
  </si>
  <si>
    <t>=&gt; Indiquer le n° FINESS de l'établissement (relevant nécessairement du FINESS juridique indiqué plus haut, hors organismes commerciaux)</t>
  </si>
  <si>
    <t>=&gt; Saisir le n° FINESS de l'établissement auquel le budget est adossé (ESAT, AJ par ex.).</t>
  </si>
  <si>
    <t>Annexe 7B : Cadre normalisé de présentation du relevé infra-annuel (RIA) des établissements relevant des articles L. 342-1 à L. 342-6 du code de l'action sociale et des familles</t>
  </si>
  <si>
    <t xml:space="preserve">Période d'observation (Janvier N à … N) : </t>
  </si>
  <si>
    <t>EPRD synthétique</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</si>
  <si>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</si>
  <si>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</si>
  <si>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</si>
  <si>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Rabais, remises et ristournes obtenus sur autres services extérieurs</t>
  </si>
  <si>
    <t>Remboursements sur rémunérations du personnel médical</t>
  </si>
  <si>
    <t>CHARGES SOINS + DEPENDANCE</t>
  </si>
  <si>
    <t>PRODUITS SOINS + DEPENDANCE</t>
  </si>
  <si>
    <t>Annexe du 10 décembre 2002 à la convention collective du 18 avril 2002</t>
  </si>
  <si>
    <t>Autre</t>
  </si>
  <si>
    <t>Divers sauf c/6281, c/6282, c/6283, c/6284</t>
  </si>
  <si>
    <t>Prestations de blanchissage à l'extérieur</t>
  </si>
  <si>
    <t>Prestations d'alimentation à l'extérieur</t>
  </si>
  <si>
    <t>Prestations de nettoyage à l'extérieur</t>
  </si>
  <si>
    <t>Prestations d'informatique à l'extérieur</t>
  </si>
  <si>
    <t>Reports en fonds dédiés (sauf c/6892)</t>
  </si>
  <si>
    <t>Reports en fonds dédiés à l'investissement sur concours publics des entités gestionnaires d'ESSMS</t>
  </si>
  <si>
    <t>Reports en fonds dédiés à l'exploitation sur concours publics des entités gestionnaires d'ESSMS</t>
  </si>
  <si>
    <t>Produits des EHPAD à la charge de l'assurance maladie</t>
  </si>
  <si>
    <t>Produits des EHPAD à la charge du département</t>
  </si>
  <si>
    <t>Produits des EHPAD à la charge de l'usager</t>
  </si>
  <si>
    <t>Produits des EHPAD à la charge d'autres financeurs</t>
  </si>
  <si>
    <t>Utilisation de fonds dédiés et de fonds reportés (sauf c/7892)</t>
  </si>
  <si>
    <t>Utilisation des fonds dédiés à l'investissement sur concours publics des entités gestionnaires d'ESSMS</t>
  </si>
  <si>
    <t>Utilisation des fonds dédiés à l'exploitation sur concours publics des entités gestionnaires d'ESSMS</t>
  </si>
  <si>
    <t>Projection actualisée N</t>
  </si>
  <si>
    <t>Reports en fonds dédiés</t>
  </si>
  <si>
    <t>Utilisation de fonds dédiés et de fonds reportés</t>
  </si>
  <si>
    <t>#RIANH-2021-01#</t>
  </si>
  <si>
    <t>Dernière mise à jour : mars 2021</t>
  </si>
  <si>
    <t xml:space="preserve">Ce cadre correspond au relevé infra-annuel (RIA) simplifié prévu à l'article R. 314-225 du CASF et conforme au modèle figurant à l'annexe 7B de l'arrêté du 27 décembre 2016 modifié par l'arrêté du 15 décembre 2020 (NOR: SSAA2030779A). </t>
  </si>
  <si>
    <r>
      <t>- Veuillez ne pas modifier tout élément de mise en page (comme les déplacements, insertions de lignes ou de colonnes).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</si>
  <si>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r>
      <t xml:space="preserve">- Le cadre normalisé n'est </t>
    </r>
    <r>
      <rPr>
        <b/>
        <sz val="10"/>
        <color indexed="8"/>
        <rFont val="Arial"/>
        <family val="2"/>
      </rPr>
      <t>pas compatible avec Libre Office ni Open Office</t>
    </r>
    <r>
      <rPr>
        <sz val="10"/>
        <color indexed="8"/>
        <rFont val="Arial"/>
        <family val="2"/>
      </rPr>
      <t xml:space="preserve">.  </t>
    </r>
  </si>
  <si>
    <t xml:space="preserve">Un emploi incorrect ne tenant pas compte des indications ci-dessous peut affecter les fonctionnalités automatiques du cadre, le bon déroulement du dépôt et la performance de la plateforme ImportEPRD.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</si>
  <si>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</si>
  <si>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=&gt; Sans structure d'adossement, saisir le n° FINESS ET de son choix, parmi ceux gérés par l'entité juridique, afin de le rattacher à une structure identifiée au sein du périmètre. Il est préconisé de ne pas changer le n°FINESS de rattachement d'une année sur l'autre.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</si>
</sst>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0.0%"/>
    <numFmt numFmtId="168" formatCode="0########"/>
    <numFmt numFmtId="169" formatCode="0#&quot; &quot;##&quot; &quot;##&quot; &quot;##&quot; &quot;##"/>
    <numFmt numFmtId="170" formatCode="[$-40C]dddd\ d\ mmmm\ yyyy"/>
    <numFmt numFmtId="171" formatCode="0.000"/>
    <numFmt numFmtId="172" formatCode="0.0000"/>
    <numFmt numFmtId="173" formatCode="0.0"/>
    <numFmt numFmtId="174" formatCode="#,##0_ ;\-#,##0\ "/>
    <numFmt numFmtId="175" formatCode="_-* #,##0\ &quot;€&quot;_-;\-* #,##0\ &quot;€&quot;_-;_-* &quot;-&quot;??\ &quot;€&quot;_-;_-@_-"/>
  </numFmts>
  <fonts count="67">
    <font>
      <sz val="11"/>
      <color theme="1"/>
      <name val="Calibri"/>
      <family val="2"/>
    </font>
    <font>
      <sz val="10"/>
      <color indexed="8"/>
      <name val="Arial"/>
      <family val="2"/>
    </font>
    <font>
      <sz val="10"/>
      <name val="Geneva"/>
      <family val="0"/>
    </font>
    <font>
      <sz val="8"/>
      <name val="Arial"/>
      <family val="2"/>
    </font>
    <font>
      <b/>
      <sz val="8"/>
      <name val="Arial"/>
      <family val="2"/>
    </font>
    <font>
      <sz val="10"/>
      <name val="Arial"/>
      <family val="2"/>
    </font>
    <font>
      <b/>
      <sz val="10"/>
      <name val="Arial"/>
      <family val="2"/>
    </font>
    <font>
      <sz val="10"/>
      <name val="Times New Roman"/>
      <family val="1"/>
    </font>
    <font>
      <sz val="10"/>
      <name val="Calibri"/>
      <family val="2"/>
    </font>
    <font>
      <b/>
      <i/>
      <sz val="10"/>
      <name val="Arial"/>
      <family val="2"/>
    </font>
    <font>
      <b/>
      <u val="single"/>
      <sz val="10"/>
      <name val="Arial"/>
      <family val="2"/>
    </font>
    <font>
      <i/>
      <sz val="10"/>
      <name val="Arial"/>
      <family val="2"/>
    </font>
    <font>
      <b/>
      <sz val="10"/>
      <color indexed="8"/>
      <name val="Arial"/>
      <family val="2"/>
    </font>
    <font>
      <sz val="11"/>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6.5"/>
      <name val="Arial"/>
      <family val="2"/>
    </font>
    <font>
      <sz val="12"/>
      <name val="Arial"/>
      <family val="2"/>
    </font>
    <font>
      <b/>
      <sz val="6.5"/>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name val="Calibri"/>
      <family val="2"/>
    </font>
    <font>
      <sz val="11"/>
      <color indexed="9"/>
      <name val="Arial"/>
      <family val="2"/>
    </font>
    <font>
      <sz val="11"/>
      <color indexed="8"/>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rgb="FF000000"/>
      <name val="Arial"/>
      <family val="2"/>
    </font>
    <font>
      <sz val="11"/>
      <color theme="0"/>
      <name val="Arial"/>
      <family val="2"/>
    </font>
    <font>
      <sz val="11"/>
      <color theme="1"/>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4999699890613556"/>
        <bgColor indexed="64"/>
      </patternFill>
    </fill>
    <fill>
      <patternFill patternType="solid">
        <fgColor theme="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medium"/>
      <right style="thin"/>
      <top style="hair"/>
      <bottom/>
    </border>
    <border>
      <left style="thin"/>
      <right style="medium"/>
      <top style="hair"/>
      <bottom/>
    </border>
    <border>
      <left style="medium"/>
      <right style="thin"/>
      <top/>
      <bottom style="hair"/>
    </border>
    <border>
      <left style="thin"/>
      <right style="medium"/>
      <top/>
      <bottom style="hair"/>
    </border>
    <border>
      <left style="medium"/>
      <right style="thin"/>
      <top/>
      <bottom style="medium"/>
    </border>
    <border>
      <left style="thin"/>
      <right style="medium"/>
      <top/>
      <bottom style="medium"/>
    </border>
    <border>
      <left style="thin"/>
      <right style="thin"/>
      <top/>
      <bottom/>
    </border>
    <border>
      <left style="thin"/>
      <right style="thin"/>
      <top style="hair"/>
      <bottom/>
    </border>
    <border>
      <left style="thin"/>
      <right style="thin"/>
      <top/>
      <bottom style="hair"/>
    </border>
    <border>
      <left style="thin"/>
      <right style="thin"/>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style="thin"/>
      <top/>
      <bottom/>
    </border>
    <border>
      <left style="medium"/>
      <right style="thin"/>
      <top style="thin"/>
      <bottom style="medium"/>
    </border>
    <border>
      <left style="thin"/>
      <right style="medium"/>
      <top style="thin"/>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style="medium"/>
      <right/>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
      <left/>
      <right style="thin"/>
      <top style="medium"/>
      <bottom style="medium"/>
    </border>
    <border>
      <left/>
      <right style="thin"/>
      <top/>
      <bottom style="thin"/>
    </border>
    <border>
      <left style="medium"/>
      <right/>
      <top/>
      <bottom style="thin"/>
    </border>
    <border>
      <left/>
      <right style="thin"/>
      <top style="thin"/>
      <bottom style="thin"/>
    </border>
    <border>
      <left style="medium"/>
      <right/>
      <top style="thin"/>
      <bottom style="thin"/>
    </border>
    <border>
      <left style="medium"/>
      <right style="medium"/>
      <top style="medium"/>
      <bottom style="medium"/>
    </border>
    <border>
      <left style="thin"/>
      <right style="thin"/>
      <top style="medium"/>
      <bottom style="medium"/>
    </border>
    <border>
      <left style="medium"/>
      <right style="thin"/>
      <top/>
      <bottom style="thin"/>
    </border>
    <border>
      <left style="thin"/>
      <right style="thin"/>
      <top/>
      <bottom style="thin"/>
    </border>
    <border>
      <left/>
      <right style="medium"/>
      <top/>
      <bottom style="thin"/>
    </border>
    <border>
      <left style="medium"/>
      <right/>
      <top style="thin"/>
      <bottom style="medium"/>
    </border>
    <border>
      <left style="thin"/>
      <right style="thin"/>
      <top style="thin"/>
      <bottom style="medium"/>
    </border>
    <border>
      <left/>
      <right style="thin"/>
      <top style="thin"/>
      <bottom style="medium"/>
    </border>
    <border>
      <left/>
      <right style="medium"/>
      <top style="thin"/>
      <bottom style="medium"/>
    </border>
    <border>
      <left style="medium"/>
      <right style="medium"/>
      <top/>
      <bottom style="thin"/>
    </border>
    <border>
      <left style="medium"/>
      <right style="medium"/>
      <top/>
      <bottom style="medium"/>
    </border>
    <border>
      <left style="medium"/>
      <right style="thin"/>
      <top style="medium"/>
      <bottom/>
    </border>
    <border>
      <left style="thin"/>
      <right style="medium"/>
      <top style="medium"/>
      <bottom/>
    </border>
    <border>
      <left style="thin"/>
      <right style="medium"/>
      <top/>
      <bottom style="thin"/>
    </border>
    <border>
      <left style="thin"/>
      <right style="medium"/>
      <top style="thin"/>
      <bottom style="thin"/>
    </border>
    <border>
      <left/>
      <right/>
      <top style="medium"/>
      <bottom style="medium"/>
    </border>
    <border>
      <left style="thin"/>
      <right style="thin"/>
      <top style="thin"/>
      <bottom style="double"/>
    </border>
    <border>
      <left style="thin"/>
      <right style="thin"/>
      <top style="double"/>
      <bottom style="thin"/>
    </border>
    <border>
      <left style="double"/>
      <right style="thin"/>
      <top style="double"/>
      <bottom style="double"/>
    </border>
    <border>
      <left style="thin"/>
      <right style="thin"/>
      <top style="double"/>
      <bottom style="double"/>
    </border>
    <border>
      <left style="double"/>
      <right/>
      <top style="double"/>
      <bottom style="thin"/>
    </border>
    <border>
      <left style="double"/>
      <right/>
      <top style="thin"/>
      <bottom style="double"/>
    </border>
    <border>
      <left style="thin"/>
      <right style="thin"/>
      <top style="medium"/>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top style="medium"/>
      <bottom style="medium"/>
    </border>
    <border>
      <left style="thin"/>
      <right style="double"/>
      <top style="double"/>
      <bottom style="double"/>
    </border>
    <border>
      <left style="thin"/>
      <right style="double"/>
      <top style="double"/>
      <bottom style="thin"/>
    </border>
    <border>
      <left style="thin"/>
      <right style="double"/>
      <top style="thin"/>
      <bottom style="double"/>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style="thin"/>
      <right/>
      <top style="thin"/>
      <bottom style="thin"/>
    </border>
    <border>
      <left/>
      <right/>
      <top style="thin"/>
      <bottom style="thin"/>
    </border>
    <border>
      <left/>
      <right style="thin"/>
      <top style="medium"/>
      <bottom style="thin"/>
    </border>
    <border>
      <left style="thin"/>
      <right>
        <color indexed="63"/>
      </right>
      <top style="medium"/>
      <bottom style="thin"/>
    </border>
    <border>
      <left/>
      <right/>
      <top style="medium"/>
      <bottom style="thin"/>
    </border>
    <border>
      <left style="thin"/>
      <right/>
      <top style="medium"/>
      <bottom/>
    </border>
    <border>
      <left style="thin"/>
      <right/>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3" fillId="29" borderId="0" applyNumberFormat="0" applyBorder="0" applyAlignment="0" applyProtection="0"/>
    <xf numFmtId="0" fontId="5"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8"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620">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0" fillId="0" borderId="13" xfId="0" applyFont="1" applyBorder="1" applyAlignment="1">
      <alignment/>
    </xf>
    <xf numFmtId="0" fontId="5" fillId="0" borderId="14" xfId="0" applyFont="1" applyBorder="1" applyAlignment="1">
      <alignment horizontal="center"/>
    </xf>
    <xf numFmtId="0" fontId="5" fillId="0" borderId="13" xfId="0" applyFont="1" applyBorder="1" applyAlignment="1">
      <alignment horizontal="left" indent="2"/>
    </xf>
    <xf numFmtId="0" fontId="10" fillId="0" borderId="15" xfId="0" applyFont="1" applyBorder="1" applyAlignment="1">
      <alignment/>
    </xf>
    <xf numFmtId="0" fontId="5" fillId="0" borderId="16" xfId="0" applyFont="1" applyBorder="1" applyAlignment="1">
      <alignment horizontal="center"/>
    </xf>
    <xf numFmtId="0" fontId="10" fillId="0" borderId="17" xfId="0" applyFont="1" applyBorder="1" applyAlignment="1">
      <alignment/>
    </xf>
    <xf numFmtId="0" fontId="5" fillId="0" borderId="18" xfId="0" applyFont="1" applyBorder="1" applyAlignment="1">
      <alignment horizontal="center"/>
    </xf>
    <xf numFmtId="0" fontId="5" fillId="0" borderId="19" xfId="0" applyFont="1" applyBorder="1" applyAlignment="1">
      <alignment/>
    </xf>
    <xf numFmtId="0" fontId="5" fillId="0" borderId="20"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3" fillId="0" borderId="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6" fillId="0" borderId="0" xfId="67" applyFont="1" applyBorder="1" applyAlignment="1">
      <alignment vertical="center"/>
      <protection/>
    </xf>
    <xf numFmtId="0" fontId="10" fillId="0" borderId="15" xfId="0" applyFont="1" applyBorder="1" applyAlignment="1">
      <alignment wrapText="1"/>
    </xf>
    <xf numFmtId="0" fontId="5" fillId="33" borderId="25"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5" fillId="33" borderId="26" xfId="0" applyFont="1" applyFill="1" applyBorder="1" applyAlignment="1" applyProtection="1">
      <alignment vertical="center" wrapText="1"/>
      <protection/>
    </xf>
    <xf numFmtId="0" fontId="5" fillId="33" borderId="27" xfId="0" applyFont="1" applyFill="1" applyBorder="1" applyAlignment="1" applyProtection="1">
      <alignment vertical="center"/>
      <protection/>
    </xf>
    <xf numFmtId="0" fontId="5" fillId="0" borderId="0" xfId="0" applyFont="1" applyAlignment="1" applyProtection="1">
      <alignment vertical="center"/>
      <protection/>
    </xf>
    <xf numFmtId="0" fontId="5" fillId="0" borderId="28" xfId="0" applyFont="1" applyBorder="1" applyAlignment="1" applyProtection="1">
      <alignment vertical="center"/>
      <protection/>
    </xf>
    <xf numFmtId="0" fontId="5" fillId="33" borderId="28" xfId="0" applyFont="1" applyFill="1" applyBorder="1" applyAlignment="1" applyProtection="1">
      <alignment vertical="center"/>
      <protection/>
    </xf>
    <xf numFmtId="0" fontId="5" fillId="33" borderId="29"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horizontal="left" vertical="center" indent="1"/>
      <protection/>
    </xf>
    <xf numFmtId="0" fontId="5" fillId="33" borderId="0" xfId="0" applyFont="1" applyFill="1" applyBorder="1" applyAlignment="1" applyProtection="1">
      <alignment horizontal="left" vertical="center" wrapText="1" indent="1"/>
      <protection/>
    </xf>
    <xf numFmtId="0" fontId="5" fillId="33" borderId="0" xfId="0" applyFont="1" applyFill="1" applyBorder="1" applyAlignment="1" applyProtection="1">
      <alignment vertical="center" wrapText="1"/>
      <protection/>
    </xf>
    <xf numFmtId="0" fontId="6" fillId="33" borderId="0" xfId="0" applyFont="1" applyFill="1" applyBorder="1" applyAlignment="1" applyProtection="1">
      <alignment vertical="center"/>
      <protection/>
    </xf>
    <xf numFmtId="0" fontId="5" fillId="33" borderId="28"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33" borderId="30"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31" xfId="0" applyFont="1" applyFill="1" applyBorder="1" applyAlignment="1" applyProtection="1">
      <alignment vertical="center" wrapText="1"/>
      <protection/>
    </xf>
    <xf numFmtId="0" fontId="5" fillId="33" borderId="32"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Alignment="1" applyProtection="1">
      <alignment vertical="center" wrapText="1"/>
      <protection/>
    </xf>
    <xf numFmtId="0" fontId="5" fillId="33" borderId="25" xfId="56" applyFont="1" applyFill="1" applyBorder="1" applyProtection="1">
      <alignment/>
      <protection/>
    </xf>
    <xf numFmtId="0" fontId="5" fillId="33" borderId="26" xfId="56" applyFont="1" applyFill="1" applyBorder="1" applyAlignment="1" applyProtection="1">
      <alignment horizontal="right"/>
      <protection/>
    </xf>
    <xf numFmtId="0" fontId="5" fillId="33" borderId="26" xfId="56" applyFont="1" applyFill="1" applyBorder="1" applyAlignment="1" applyProtection="1">
      <alignment wrapText="1"/>
      <protection/>
    </xf>
    <xf numFmtId="0" fontId="5" fillId="33" borderId="26" xfId="56" applyFont="1" applyFill="1" applyBorder="1" applyProtection="1">
      <alignment/>
      <protection/>
    </xf>
    <xf numFmtId="0" fontId="5" fillId="33" borderId="27" xfId="56" applyFont="1" applyFill="1" applyBorder="1" applyProtection="1">
      <alignment/>
      <protection/>
    </xf>
    <xf numFmtId="0" fontId="5" fillId="0" borderId="0" xfId="56" applyFont="1" applyProtection="1">
      <alignment/>
      <protection/>
    </xf>
    <xf numFmtId="0" fontId="5" fillId="33" borderId="28" xfId="56" applyFont="1" applyFill="1" applyBorder="1" applyProtection="1">
      <alignment/>
      <protection/>
    </xf>
    <xf numFmtId="0" fontId="5" fillId="33" borderId="0" xfId="56" applyFont="1" applyFill="1" applyBorder="1" applyProtection="1">
      <alignment/>
      <protection/>
    </xf>
    <xf numFmtId="0" fontId="5" fillId="33" borderId="29" xfId="56" applyFont="1" applyFill="1" applyBorder="1" applyProtection="1">
      <alignment/>
      <protection/>
    </xf>
    <xf numFmtId="0" fontId="5" fillId="33" borderId="28" xfId="56" applyFont="1" applyFill="1" applyBorder="1" applyAlignment="1" applyProtection="1">
      <alignment vertical="center"/>
      <protection/>
    </xf>
    <xf numFmtId="0" fontId="5" fillId="33" borderId="29" xfId="56" applyFont="1" applyFill="1" applyBorder="1" applyAlignment="1" applyProtection="1">
      <alignment vertical="center"/>
      <protection/>
    </xf>
    <xf numFmtId="0" fontId="5" fillId="0" borderId="0" xfId="56" applyFont="1" applyAlignment="1" applyProtection="1">
      <alignment vertical="center"/>
      <protection/>
    </xf>
    <xf numFmtId="0" fontId="9" fillId="33" borderId="0" xfId="56" applyFont="1" applyFill="1" applyBorder="1" applyAlignment="1" applyProtection="1">
      <alignment/>
      <protection/>
    </xf>
    <xf numFmtId="0" fontId="6" fillId="33" borderId="0" xfId="56" applyFont="1" applyFill="1" applyBorder="1" applyProtection="1">
      <alignment/>
      <protection/>
    </xf>
    <xf numFmtId="0" fontId="5" fillId="33" borderId="29" xfId="57" applyFont="1" applyFill="1" applyBorder="1" applyProtection="1">
      <alignment/>
      <protection/>
    </xf>
    <xf numFmtId="0" fontId="5" fillId="0" borderId="0" xfId="57" applyFont="1" applyBorder="1" applyProtection="1">
      <alignment/>
      <protection/>
    </xf>
    <xf numFmtId="0" fontId="6" fillId="33" borderId="28" xfId="57" applyFont="1" applyFill="1" applyBorder="1" applyAlignment="1" applyProtection="1">
      <alignment horizontal="left" vertical="center"/>
      <protection/>
    </xf>
    <xf numFmtId="0" fontId="6" fillId="33" borderId="0" xfId="57" applyFont="1" applyFill="1" applyBorder="1" applyAlignment="1" applyProtection="1">
      <alignment horizontal="left" vertical="center"/>
      <protection/>
    </xf>
    <xf numFmtId="0" fontId="6" fillId="33" borderId="33" xfId="56" applyFont="1" applyFill="1" applyBorder="1" applyAlignment="1" applyProtection="1">
      <alignment horizontal="center" vertical="center" wrapText="1"/>
      <protection/>
    </xf>
    <xf numFmtId="0" fontId="6" fillId="0" borderId="0" xfId="56" applyFont="1" applyFill="1" applyBorder="1" applyAlignment="1" applyProtection="1">
      <alignment horizontal="center" vertical="center" wrapText="1"/>
      <protection/>
    </xf>
    <xf numFmtId="0" fontId="6" fillId="0" borderId="0" xfId="57" applyFont="1" applyAlignment="1" applyProtection="1">
      <alignment horizontal="left" vertical="center"/>
      <protection/>
    </xf>
    <xf numFmtId="0" fontId="10" fillId="33" borderId="0" xfId="57" applyFont="1" applyFill="1" applyBorder="1" applyAlignment="1" applyProtection="1">
      <alignment horizontal="left" vertical="center" wrapText="1"/>
      <protection/>
    </xf>
    <xf numFmtId="0" fontId="5" fillId="33" borderId="28" xfId="57" applyFont="1" applyFill="1" applyBorder="1" applyAlignment="1" applyProtection="1">
      <alignment horizontal="left"/>
      <protection/>
    </xf>
    <xf numFmtId="0" fontId="9" fillId="33" borderId="0" xfId="57" applyFont="1" applyFill="1" applyBorder="1" applyAlignment="1" applyProtection="1">
      <alignment horizontal="left"/>
      <protection/>
    </xf>
    <xf numFmtId="0" fontId="5" fillId="33" borderId="0" xfId="57" applyFont="1" applyFill="1" applyBorder="1" applyAlignment="1" applyProtection="1">
      <alignment horizontal="left" wrapText="1"/>
      <protection/>
    </xf>
    <xf numFmtId="49" fontId="5" fillId="33" borderId="0" xfId="57" applyNumberFormat="1" applyFont="1" applyFill="1" applyBorder="1" applyAlignment="1" applyProtection="1" quotePrefix="1">
      <alignment horizontal="center" vertical="center"/>
      <protection/>
    </xf>
    <xf numFmtId="49" fontId="5" fillId="33" borderId="0" xfId="57" applyNumberFormat="1" applyFont="1" applyFill="1" applyBorder="1" applyAlignment="1" applyProtection="1">
      <alignment horizontal="center" vertical="center"/>
      <protection/>
    </xf>
    <xf numFmtId="49" fontId="5" fillId="33" borderId="29" xfId="57" applyNumberFormat="1" applyFont="1" applyFill="1" applyBorder="1" applyAlignment="1" applyProtection="1">
      <alignment horizontal="center" vertical="center"/>
      <protection/>
    </xf>
    <xf numFmtId="49" fontId="5" fillId="0" borderId="0" xfId="57" applyNumberFormat="1" applyFont="1" applyBorder="1" applyAlignment="1" applyProtection="1" quotePrefix="1">
      <alignment horizontal="center" vertical="center"/>
      <protection/>
    </xf>
    <xf numFmtId="0" fontId="5" fillId="0" borderId="0" xfId="57" applyFont="1" applyAlignment="1" applyProtection="1">
      <alignment horizontal="left"/>
      <protection/>
    </xf>
    <xf numFmtId="0" fontId="5" fillId="33" borderId="28" xfId="57" applyFont="1" applyFill="1" applyBorder="1" applyAlignment="1" applyProtection="1">
      <alignment vertical="center" wrapText="1"/>
      <protection/>
    </xf>
    <xf numFmtId="0" fontId="5" fillId="33" borderId="0" xfId="57" applyFont="1" applyFill="1" applyBorder="1" applyAlignment="1" applyProtection="1">
      <alignment horizontal="left" vertical="center" wrapText="1"/>
      <protection/>
    </xf>
    <xf numFmtId="0" fontId="5" fillId="33" borderId="33" xfId="57" applyFont="1" applyFill="1" applyBorder="1" applyAlignment="1" applyProtection="1">
      <alignment horizontal="left" vertical="center" wrapText="1" indent="1"/>
      <protection/>
    </xf>
    <xf numFmtId="166" fontId="5" fillId="33" borderId="33" xfId="57" applyNumberFormat="1" applyFont="1" applyFill="1" applyBorder="1" applyAlignment="1" applyProtection="1">
      <alignment vertical="center" wrapText="1"/>
      <protection/>
    </xf>
    <xf numFmtId="0" fontId="5" fillId="33" borderId="29" xfId="57" applyFont="1" applyFill="1" applyBorder="1" applyAlignment="1" applyProtection="1">
      <alignment horizontal="center" vertical="center" wrapText="1"/>
      <protection/>
    </xf>
    <xf numFmtId="0" fontId="5" fillId="0" borderId="0" xfId="57" applyFont="1" applyAlignment="1" applyProtection="1">
      <alignment vertical="center" wrapText="1"/>
      <protection/>
    </xf>
    <xf numFmtId="0" fontId="5" fillId="33" borderId="0" xfId="57" applyFont="1" applyFill="1" applyBorder="1" applyAlignment="1" applyProtection="1">
      <alignment vertical="center" wrapText="1"/>
      <protection/>
    </xf>
    <xf numFmtId="166" fontId="5" fillId="33" borderId="0" xfId="57" applyNumberFormat="1" applyFont="1" applyFill="1" applyBorder="1" applyAlignment="1" applyProtection="1">
      <alignment vertical="center" wrapText="1"/>
      <protection/>
    </xf>
    <xf numFmtId="0" fontId="5" fillId="0" borderId="0" xfId="57" applyFont="1" applyBorder="1" applyAlignment="1" applyProtection="1">
      <alignment vertical="center" wrapText="1"/>
      <protection/>
    </xf>
    <xf numFmtId="0" fontId="5" fillId="33" borderId="28" xfId="57" applyFont="1" applyFill="1" applyBorder="1" applyProtection="1">
      <alignment/>
      <protection/>
    </xf>
    <xf numFmtId="0" fontId="5" fillId="33" borderId="29" xfId="57" applyFont="1" applyFill="1" applyBorder="1" applyAlignment="1" applyProtection="1">
      <alignment horizontal="center"/>
      <protection/>
    </xf>
    <xf numFmtId="0" fontId="5" fillId="0" borderId="0" xfId="57" applyFont="1" applyProtection="1">
      <alignment/>
      <protection/>
    </xf>
    <xf numFmtId="0" fontId="11" fillId="33" borderId="0" xfId="57" applyFont="1" applyFill="1" applyBorder="1" applyAlignment="1" applyProtection="1">
      <alignment horizontal="left" vertical="center" wrapText="1"/>
      <protection/>
    </xf>
    <xf numFmtId="0" fontId="5" fillId="33" borderId="28" xfId="58" applyFont="1" applyFill="1" applyBorder="1" applyAlignment="1" applyProtection="1">
      <alignment vertical="center" wrapText="1"/>
      <protection/>
    </xf>
    <xf numFmtId="0" fontId="9" fillId="33" borderId="0" xfId="58" applyFont="1" applyFill="1" applyBorder="1" applyAlignment="1" applyProtection="1">
      <alignment horizontal="left" vertical="center"/>
      <protection/>
    </xf>
    <xf numFmtId="0" fontId="5" fillId="33" borderId="0" xfId="58" applyFont="1" applyFill="1" applyBorder="1" applyAlignment="1" applyProtection="1">
      <alignment vertical="center" wrapText="1"/>
      <protection/>
    </xf>
    <xf numFmtId="166" fontId="5" fillId="33" borderId="0" xfId="58" applyNumberFormat="1" applyFont="1" applyFill="1" applyBorder="1" applyAlignment="1" applyProtection="1">
      <alignment horizontal="center" vertical="center"/>
      <protection/>
    </xf>
    <xf numFmtId="0" fontId="5" fillId="33" borderId="29" xfId="58" applyFont="1" applyFill="1" applyBorder="1" applyAlignment="1" applyProtection="1">
      <alignment horizontal="center" vertical="center" wrapText="1"/>
      <protection/>
    </xf>
    <xf numFmtId="0" fontId="5" fillId="0" borderId="0" xfId="58" applyFont="1" applyBorder="1" applyAlignment="1" applyProtection="1">
      <alignment vertical="center" wrapText="1"/>
      <protection/>
    </xf>
    <xf numFmtId="0" fontId="5" fillId="33" borderId="0" xfId="58" applyFont="1" applyFill="1" applyBorder="1" applyAlignment="1" applyProtection="1">
      <alignment horizontal="left" vertical="center" wrapText="1"/>
      <protection/>
    </xf>
    <xf numFmtId="0" fontId="5" fillId="33" borderId="33" xfId="58" applyFont="1" applyFill="1" applyBorder="1" applyAlignment="1" applyProtection="1">
      <alignment horizontal="left" vertical="center" wrapText="1" indent="1"/>
      <protection/>
    </xf>
    <xf numFmtId="166" fontId="5" fillId="33" borderId="33" xfId="58" applyNumberFormat="1" applyFont="1" applyFill="1" applyBorder="1" applyAlignment="1" applyProtection="1">
      <alignment vertical="center" wrapText="1"/>
      <protection/>
    </xf>
    <xf numFmtId="0" fontId="5" fillId="0" borderId="0" xfId="58" applyFont="1" applyAlignment="1" applyProtection="1">
      <alignment vertical="center" wrapText="1"/>
      <protection/>
    </xf>
    <xf numFmtId="0" fontId="11" fillId="33" borderId="0" xfId="56" applyFont="1" applyFill="1" applyBorder="1" applyAlignment="1" applyProtection="1">
      <alignment horizontal="left" vertical="center"/>
      <protection/>
    </xf>
    <xf numFmtId="0" fontId="6" fillId="33" borderId="0" xfId="56" applyFont="1" applyFill="1" applyBorder="1" applyAlignment="1" applyProtection="1">
      <alignment vertical="center" wrapText="1"/>
      <protection/>
    </xf>
    <xf numFmtId="166" fontId="6" fillId="33" borderId="0" xfId="56" applyNumberFormat="1" applyFont="1" applyFill="1" applyBorder="1" applyAlignment="1" applyProtection="1">
      <alignment vertical="center"/>
      <protection/>
    </xf>
    <xf numFmtId="0" fontId="5" fillId="33" borderId="29" xfId="56" applyFont="1" applyFill="1" applyBorder="1" applyAlignment="1" applyProtection="1">
      <alignment horizontal="center" vertical="center"/>
      <protection/>
    </xf>
    <xf numFmtId="0" fontId="11" fillId="33" borderId="0" xfId="58" applyFont="1" applyFill="1" applyBorder="1" applyAlignment="1" applyProtection="1">
      <alignment horizontal="left" vertical="center" wrapText="1"/>
      <protection/>
    </xf>
    <xf numFmtId="0" fontId="5" fillId="33" borderId="0" xfId="58" applyFont="1" applyFill="1" applyBorder="1" applyAlignment="1" applyProtection="1">
      <alignment wrapText="1"/>
      <protection/>
    </xf>
    <xf numFmtId="166" fontId="6" fillId="33" borderId="0" xfId="59" applyNumberFormat="1" applyFont="1" applyFill="1" applyBorder="1" applyAlignment="1" applyProtection="1">
      <alignment vertical="center"/>
      <protection/>
    </xf>
    <xf numFmtId="166" fontId="6" fillId="33" borderId="0" xfId="58" applyNumberFormat="1" applyFont="1" applyFill="1" applyBorder="1" applyAlignment="1" applyProtection="1">
      <alignment vertical="center"/>
      <protection/>
    </xf>
    <xf numFmtId="0" fontId="5" fillId="33" borderId="29" xfId="58" applyFont="1" applyFill="1" applyBorder="1" applyAlignment="1" applyProtection="1">
      <alignment vertical="center" wrapText="1"/>
      <protection/>
    </xf>
    <xf numFmtId="0" fontId="6" fillId="33" borderId="28" xfId="56" applyFont="1" applyFill="1" applyBorder="1" applyAlignment="1" applyProtection="1">
      <alignment horizontal="center" vertical="center" wrapText="1"/>
      <protection/>
    </xf>
    <xf numFmtId="0" fontId="6" fillId="33" borderId="0" xfId="56" applyFont="1" applyFill="1" applyBorder="1" applyAlignment="1" applyProtection="1">
      <alignment horizontal="centerContinuous"/>
      <protection/>
    </xf>
    <xf numFmtId="0" fontId="6" fillId="33" borderId="29" xfId="56" applyFont="1" applyFill="1" applyBorder="1" applyAlignment="1" applyProtection="1">
      <alignment horizontal="center" vertical="center" wrapText="1"/>
      <protection/>
    </xf>
    <xf numFmtId="0" fontId="6" fillId="0" borderId="0" xfId="56" applyFont="1" applyBorder="1" applyAlignment="1" applyProtection="1">
      <alignment horizontal="center" vertical="center" wrapText="1"/>
      <protection/>
    </xf>
    <xf numFmtId="0" fontId="5" fillId="33" borderId="0" xfId="56" applyFont="1" applyFill="1" applyBorder="1" applyAlignment="1" applyProtection="1">
      <alignment horizontal="left" vertical="center"/>
      <protection/>
    </xf>
    <xf numFmtId="0" fontId="6" fillId="33" borderId="0" xfId="56" applyFont="1" applyFill="1" applyBorder="1" applyAlignment="1" applyProtection="1">
      <alignment horizontal="left" vertical="center" wrapText="1"/>
      <protection/>
    </xf>
    <xf numFmtId="0" fontId="5" fillId="33" borderId="33" xfId="56" applyFont="1" applyFill="1" applyBorder="1" applyAlignment="1" applyProtection="1">
      <alignment horizontal="left" vertical="center" wrapText="1" indent="1"/>
      <protection/>
    </xf>
    <xf numFmtId="166" fontId="5" fillId="33" borderId="33" xfId="56" applyNumberFormat="1" applyFont="1" applyFill="1" applyBorder="1" applyAlignment="1" applyProtection="1">
      <alignment vertical="center"/>
      <protection/>
    </xf>
    <xf numFmtId="0" fontId="5" fillId="33" borderId="28" xfId="56" applyFont="1" applyFill="1" applyBorder="1" applyAlignment="1" applyProtection="1">
      <alignment vertical="center" wrapText="1"/>
      <protection/>
    </xf>
    <xf numFmtId="0" fontId="5" fillId="33" borderId="0" xfId="56" applyFont="1" applyFill="1" applyBorder="1" applyAlignment="1" applyProtection="1">
      <alignment horizontal="left" vertical="center" wrapText="1"/>
      <protection/>
    </xf>
    <xf numFmtId="166" fontId="5" fillId="33" borderId="33" xfId="56" applyNumberFormat="1" applyFont="1" applyFill="1" applyBorder="1" applyAlignment="1" applyProtection="1">
      <alignment vertical="center" wrapText="1"/>
      <protection/>
    </xf>
    <xf numFmtId="0" fontId="5" fillId="33" borderId="29" xfId="56" applyFont="1" applyFill="1" applyBorder="1" applyAlignment="1" applyProtection="1">
      <alignment horizontal="center" vertical="center" wrapText="1"/>
      <protection/>
    </xf>
    <xf numFmtId="0" fontId="5" fillId="0" borderId="0" xfId="56" applyFont="1" applyAlignment="1" applyProtection="1">
      <alignment vertical="center" wrapText="1"/>
      <protection/>
    </xf>
    <xf numFmtId="0" fontId="5" fillId="33" borderId="0" xfId="56" applyFont="1" applyFill="1" applyBorder="1" applyAlignment="1" applyProtection="1">
      <alignment vertical="center" wrapText="1"/>
      <protection/>
    </xf>
    <xf numFmtId="166" fontId="5" fillId="33" borderId="0" xfId="56" applyNumberFormat="1" applyFont="1" applyFill="1" applyBorder="1" applyAlignment="1" applyProtection="1">
      <alignment vertical="center"/>
      <protection/>
    </xf>
    <xf numFmtId="0" fontId="5" fillId="0" borderId="0" xfId="56" applyFont="1" applyBorder="1" applyAlignment="1" applyProtection="1">
      <alignment vertical="center"/>
      <protection/>
    </xf>
    <xf numFmtId="0" fontId="5" fillId="33" borderId="0" xfId="56" applyFont="1" applyFill="1" applyBorder="1" applyAlignment="1" applyProtection="1">
      <alignment wrapText="1"/>
      <protection/>
    </xf>
    <xf numFmtId="0" fontId="5" fillId="33" borderId="0" xfId="55" applyFont="1" applyFill="1" applyBorder="1" applyAlignment="1" applyProtection="1">
      <alignment horizontal="left" vertical="top"/>
      <protection/>
    </xf>
    <xf numFmtId="0" fontId="5" fillId="33" borderId="33" xfId="55" applyFont="1" applyFill="1" applyBorder="1" applyAlignment="1" applyProtection="1">
      <alignment horizontal="left" vertical="center" wrapText="1" indent="1"/>
      <protection/>
    </xf>
    <xf numFmtId="0" fontId="5" fillId="33" borderId="0" xfId="55" applyFont="1" applyFill="1" applyBorder="1" applyAlignment="1" applyProtection="1">
      <alignment horizontal="left" vertical="top" wrapText="1"/>
      <protection/>
    </xf>
    <xf numFmtId="0" fontId="5" fillId="33" borderId="0" xfId="55" applyFont="1" applyFill="1" applyBorder="1" applyAlignment="1" applyProtection="1">
      <alignment vertical="center" wrapText="1"/>
      <protection/>
    </xf>
    <xf numFmtId="0" fontId="5" fillId="33" borderId="29" xfId="57" applyFont="1" applyFill="1" applyBorder="1" applyAlignment="1" applyProtection="1">
      <alignment vertical="center" wrapText="1"/>
      <protection/>
    </xf>
    <xf numFmtId="0" fontId="9" fillId="33" borderId="0" xfId="58" applyFont="1" applyFill="1" applyBorder="1" applyAlignment="1" applyProtection="1">
      <alignment vertical="center"/>
      <protection/>
    </xf>
    <xf numFmtId="0" fontId="5" fillId="33" borderId="0" xfId="58" applyFont="1" applyFill="1" applyBorder="1" applyAlignment="1" applyProtection="1">
      <alignment horizontal="left" vertical="top" wrapText="1"/>
      <protection/>
    </xf>
    <xf numFmtId="166" fontId="5" fillId="33" borderId="0" xfId="58" applyNumberFormat="1" applyFont="1" applyFill="1" applyBorder="1" applyAlignment="1" applyProtection="1">
      <alignment vertical="center" wrapText="1"/>
      <protection/>
    </xf>
    <xf numFmtId="0" fontId="5" fillId="33" borderId="28" xfId="59" applyFont="1" applyFill="1" applyBorder="1" applyAlignment="1" applyProtection="1">
      <alignment vertical="center" wrapText="1"/>
      <protection/>
    </xf>
    <xf numFmtId="0" fontId="9" fillId="33" borderId="0" xfId="59" applyFont="1" applyFill="1" applyBorder="1" applyAlignment="1" applyProtection="1">
      <alignment/>
      <protection/>
    </xf>
    <xf numFmtId="0" fontId="5" fillId="33" borderId="0" xfId="59" applyFont="1" applyFill="1" applyBorder="1" applyAlignment="1" applyProtection="1">
      <alignment wrapText="1"/>
      <protection/>
    </xf>
    <xf numFmtId="0" fontId="5" fillId="33" borderId="29" xfId="59" applyFont="1" applyFill="1" applyBorder="1" applyAlignment="1" applyProtection="1">
      <alignment horizontal="center" vertical="center" wrapText="1"/>
      <protection/>
    </xf>
    <xf numFmtId="0" fontId="5" fillId="0" borderId="0" xfId="59" applyFont="1" applyBorder="1" applyAlignment="1" applyProtection="1">
      <alignment vertical="center" wrapText="1"/>
      <protection/>
    </xf>
    <xf numFmtId="0" fontId="5" fillId="33" borderId="0" xfId="59" applyFont="1" applyFill="1" applyBorder="1" applyAlignment="1" applyProtection="1">
      <alignment horizontal="left" vertical="center" wrapText="1"/>
      <protection/>
    </xf>
    <xf numFmtId="0" fontId="5" fillId="33" borderId="33" xfId="59" applyFont="1" applyFill="1" applyBorder="1" applyAlignment="1" applyProtection="1">
      <alignment horizontal="left" vertical="center" wrapText="1" indent="1"/>
      <protection/>
    </xf>
    <xf numFmtId="166" fontId="5" fillId="33" borderId="33" xfId="59" applyNumberFormat="1" applyFont="1" applyFill="1" applyBorder="1" applyAlignment="1" applyProtection="1">
      <alignment vertical="center" wrapText="1"/>
      <protection/>
    </xf>
    <xf numFmtId="0" fontId="5" fillId="0" borderId="0" xfId="59" applyFont="1" applyAlignment="1" applyProtection="1">
      <alignment vertical="center" wrapText="1"/>
      <protection/>
    </xf>
    <xf numFmtId="0" fontId="11" fillId="33" borderId="0" xfId="59" applyFont="1" applyFill="1" applyBorder="1" applyAlignment="1" applyProtection="1">
      <alignment horizontal="left" vertical="center" wrapText="1"/>
      <protection/>
    </xf>
    <xf numFmtId="0" fontId="5" fillId="33" borderId="0" xfId="59" applyFont="1" applyFill="1" applyBorder="1" applyAlignment="1" applyProtection="1">
      <alignment vertical="center" wrapText="1"/>
      <protection/>
    </xf>
    <xf numFmtId="166" fontId="5" fillId="33" borderId="0" xfId="59" applyNumberFormat="1" applyFont="1" applyFill="1" applyBorder="1" applyAlignment="1" applyProtection="1">
      <alignment vertical="center" wrapText="1"/>
      <protection/>
    </xf>
    <xf numFmtId="0" fontId="5" fillId="33" borderId="33" xfId="0" applyFont="1" applyFill="1" applyBorder="1" applyAlignment="1" applyProtection="1">
      <alignment horizontal="left" wrapText="1" indent="1"/>
      <protection/>
    </xf>
    <xf numFmtId="0" fontId="5" fillId="33" borderId="28" xfId="59" applyFont="1" applyFill="1" applyBorder="1" applyAlignment="1" applyProtection="1">
      <alignment horizontal="left" wrapText="1"/>
      <protection/>
    </xf>
    <xf numFmtId="0" fontId="9" fillId="33" borderId="0" xfId="59" applyFont="1" applyFill="1" applyBorder="1" applyAlignment="1" applyProtection="1">
      <alignment horizontal="left"/>
      <protection/>
    </xf>
    <xf numFmtId="0" fontId="9" fillId="33" borderId="0" xfId="59" applyFont="1" applyFill="1" applyBorder="1" applyAlignment="1" applyProtection="1">
      <alignment horizontal="left" wrapText="1"/>
      <protection/>
    </xf>
    <xf numFmtId="166" fontId="5" fillId="33" borderId="0" xfId="59" applyNumberFormat="1" applyFont="1" applyFill="1" applyBorder="1" applyAlignment="1" applyProtection="1">
      <alignment horizontal="left" wrapText="1"/>
      <protection/>
    </xf>
    <xf numFmtId="0" fontId="5" fillId="33" borderId="29" xfId="59" applyFont="1" applyFill="1" applyBorder="1" applyAlignment="1" applyProtection="1">
      <alignment horizontal="center" wrapText="1"/>
      <protection/>
    </xf>
    <xf numFmtId="0" fontId="5" fillId="0" borderId="0" xfId="59" applyFont="1" applyBorder="1" applyAlignment="1" applyProtection="1">
      <alignment horizontal="left" wrapText="1"/>
      <protection/>
    </xf>
    <xf numFmtId="166" fontId="5" fillId="33" borderId="33" xfId="59" applyNumberFormat="1" applyFont="1" applyFill="1" applyBorder="1" applyProtection="1">
      <alignment/>
      <protection/>
    </xf>
    <xf numFmtId="0" fontId="5" fillId="33" borderId="0" xfId="59" applyFont="1" applyFill="1" applyBorder="1" applyAlignment="1" applyProtection="1">
      <alignment horizontal="left" vertical="top" wrapText="1"/>
      <protection/>
    </xf>
    <xf numFmtId="0" fontId="5" fillId="33" borderId="33" xfId="59" applyFont="1" applyFill="1" applyBorder="1" applyAlignment="1" applyProtection="1">
      <alignment horizontal="left" wrapText="1" indent="1"/>
      <protection/>
    </xf>
    <xf numFmtId="49" fontId="5" fillId="33" borderId="0" xfId="56" applyNumberFormat="1" applyFont="1" applyFill="1" applyBorder="1" applyAlignment="1" applyProtection="1">
      <alignment horizontal="left"/>
      <protection/>
    </xf>
    <xf numFmtId="166" fontId="5" fillId="33" borderId="0" xfId="56" applyNumberFormat="1" applyFont="1" applyFill="1" applyBorder="1" applyProtection="1">
      <alignment/>
      <protection/>
    </xf>
    <xf numFmtId="0" fontId="5" fillId="33" borderId="29" xfId="56" applyFont="1" applyFill="1" applyBorder="1" applyAlignment="1" applyProtection="1">
      <alignment horizontal="center"/>
      <protection/>
    </xf>
    <xf numFmtId="0" fontId="5" fillId="0" borderId="0" xfId="56" applyFont="1" applyFill="1" applyBorder="1" applyProtection="1">
      <alignment/>
      <protection/>
    </xf>
    <xf numFmtId="0" fontId="5" fillId="33" borderId="0" xfId="56" applyFont="1" applyFill="1" applyBorder="1" applyAlignment="1" applyProtection="1">
      <alignment horizontal="right"/>
      <protection/>
    </xf>
    <xf numFmtId="0" fontId="5" fillId="33" borderId="0" xfId="60" applyFont="1" applyFill="1" applyBorder="1" applyAlignment="1" applyProtection="1">
      <alignment horizontal="left"/>
      <protection/>
    </xf>
    <xf numFmtId="0" fontId="5" fillId="33" borderId="0" xfId="60" applyFont="1" applyFill="1" applyBorder="1" applyAlignment="1" applyProtection="1">
      <alignment wrapText="1"/>
      <protection/>
    </xf>
    <xf numFmtId="0" fontId="5" fillId="33" borderId="0" xfId="60" applyFont="1" applyFill="1" applyBorder="1" applyProtection="1">
      <alignment/>
      <protection/>
    </xf>
    <xf numFmtId="0" fontId="6" fillId="33" borderId="0" xfId="56" applyFont="1" applyFill="1" applyBorder="1" applyAlignment="1" applyProtection="1">
      <alignment horizontal="center" vertical="center" wrapText="1"/>
      <protection/>
    </xf>
    <xf numFmtId="0" fontId="10" fillId="33" borderId="0" xfId="60" applyFont="1" applyFill="1" applyBorder="1" applyAlignment="1" applyProtection="1">
      <alignment horizontal="left" vertical="center" wrapText="1"/>
      <protection/>
    </xf>
    <xf numFmtId="0" fontId="6" fillId="33" borderId="0" xfId="60" applyFont="1" applyFill="1" applyBorder="1" applyAlignment="1" applyProtection="1">
      <alignment horizontal="left" vertical="center"/>
      <protection/>
    </xf>
    <xf numFmtId="0" fontId="6" fillId="33" borderId="0" xfId="60" applyFont="1" applyFill="1" applyBorder="1" applyAlignment="1" applyProtection="1">
      <alignment vertical="center" wrapText="1"/>
      <protection/>
    </xf>
    <xf numFmtId="0" fontId="5" fillId="33" borderId="0" xfId="60" applyFont="1" applyFill="1" applyBorder="1" applyAlignment="1" applyProtection="1">
      <alignment horizontal="left" vertical="top" wrapText="1"/>
      <protection/>
    </xf>
    <xf numFmtId="0" fontId="5" fillId="33" borderId="0" xfId="60" applyFont="1" applyFill="1" applyBorder="1" applyAlignment="1" applyProtection="1">
      <alignment horizontal="left" vertical="center" wrapText="1"/>
      <protection/>
    </xf>
    <xf numFmtId="0" fontId="5" fillId="33" borderId="0" xfId="0" applyFont="1" applyFill="1" applyBorder="1" applyAlignment="1" applyProtection="1">
      <alignment wrapText="1"/>
      <protection/>
    </xf>
    <xf numFmtId="0" fontId="5" fillId="0" borderId="0" xfId="56" applyFont="1" applyBorder="1" applyProtection="1">
      <alignment/>
      <protection/>
    </xf>
    <xf numFmtId="0" fontId="5" fillId="33" borderId="0" xfId="60" applyFont="1" applyFill="1" applyBorder="1" applyAlignment="1" applyProtection="1">
      <alignment horizontal="left" vertical="center"/>
      <protection/>
    </xf>
    <xf numFmtId="0" fontId="5" fillId="33" borderId="0" xfId="60" applyFont="1" applyFill="1" applyBorder="1" applyAlignment="1" applyProtection="1">
      <alignment vertical="center" wrapText="1"/>
      <protection/>
    </xf>
    <xf numFmtId="0" fontId="10" fillId="33" borderId="34" xfId="61" applyFont="1" applyFill="1" applyBorder="1" applyAlignment="1" applyProtection="1">
      <alignment horizontal="left" vertical="center" wrapText="1"/>
      <protection/>
    </xf>
    <xf numFmtId="0" fontId="5" fillId="33" borderId="0" xfId="61" applyFont="1" applyFill="1" applyBorder="1" applyAlignment="1" applyProtection="1">
      <alignment horizontal="left" vertical="center" wrapText="1"/>
      <protection/>
    </xf>
    <xf numFmtId="0" fontId="5" fillId="33" borderId="33" xfId="61" applyFont="1" applyFill="1" applyBorder="1" applyAlignment="1" applyProtection="1">
      <alignment horizontal="left" vertical="center" wrapText="1" indent="1"/>
      <protection/>
    </xf>
    <xf numFmtId="0" fontId="5" fillId="33" borderId="0" xfId="61" applyFont="1" applyFill="1" applyBorder="1" applyAlignment="1" applyProtection="1">
      <alignment horizontal="left" vertical="center"/>
      <protection/>
    </xf>
    <xf numFmtId="0" fontId="5" fillId="33" borderId="0" xfId="61" applyFont="1" applyFill="1" applyBorder="1" applyAlignment="1" applyProtection="1">
      <alignment vertical="center" wrapText="1"/>
      <protection/>
    </xf>
    <xf numFmtId="0" fontId="5" fillId="33" borderId="0" xfId="61" applyFont="1" applyFill="1" applyBorder="1" applyProtection="1">
      <alignment/>
      <protection/>
    </xf>
    <xf numFmtId="0" fontId="10" fillId="33" borderId="0" xfId="62" applyFont="1" applyFill="1" applyBorder="1" applyAlignment="1" applyProtection="1">
      <alignment horizontal="left" vertical="center" wrapText="1"/>
      <protection/>
    </xf>
    <xf numFmtId="0" fontId="9" fillId="33" borderId="0" xfId="62" applyFont="1" applyFill="1" applyBorder="1" applyAlignment="1" applyProtection="1">
      <alignment/>
      <protection/>
    </xf>
    <xf numFmtId="0" fontId="5" fillId="33" borderId="0" xfId="62" applyFont="1" applyFill="1" applyBorder="1" applyAlignment="1" applyProtection="1">
      <alignment wrapText="1"/>
      <protection/>
    </xf>
    <xf numFmtId="0" fontId="11" fillId="33" borderId="0" xfId="62" applyFont="1" applyFill="1" applyBorder="1" applyProtection="1">
      <alignment/>
      <protection/>
    </xf>
    <xf numFmtId="0" fontId="5" fillId="33" borderId="0" xfId="62" applyFont="1" applyFill="1" applyBorder="1" applyAlignment="1" applyProtection="1">
      <alignment horizontal="left" vertical="center"/>
      <protection/>
    </xf>
    <xf numFmtId="0" fontId="5" fillId="33" borderId="33" xfId="62" applyFont="1" applyFill="1" applyBorder="1" applyAlignment="1" applyProtection="1">
      <alignment horizontal="left" vertical="center" wrapText="1" indent="1"/>
      <protection/>
    </xf>
    <xf numFmtId="0" fontId="11" fillId="33" borderId="0" xfId="62" applyFont="1" applyFill="1" applyBorder="1" applyAlignment="1" applyProtection="1">
      <alignment horizontal="left" vertical="center"/>
      <protection/>
    </xf>
    <xf numFmtId="0" fontId="5" fillId="33" borderId="0" xfId="62" applyFont="1" applyFill="1" applyBorder="1" applyAlignment="1" applyProtection="1">
      <alignment vertical="center" wrapText="1"/>
      <protection/>
    </xf>
    <xf numFmtId="0" fontId="5" fillId="33" borderId="0" xfId="62" applyFont="1" applyFill="1" applyBorder="1" applyProtection="1">
      <alignment/>
      <protection/>
    </xf>
    <xf numFmtId="0" fontId="11" fillId="33" borderId="0" xfId="62" applyFont="1" applyFill="1" applyBorder="1" applyAlignment="1" applyProtection="1">
      <alignment vertical="center" wrapText="1"/>
      <protection/>
    </xf>
    <xf numFmtId="0" fontId="5" fillId="0" borderId="0" xfId="56" applyFont="1" applyFill="1" applyProtection="1">
      <alignment/>
      <protection/>
    </xf>
    <xf numFmtId="0" fontId="9" fillId="33" borderId="0" xfId="62" applyFont="1" applyFill="1" applyBorder="1" applyAlignment="1" applyProtection="1">
      <alignment horizontal="left" vertical="center"/>
      <protection/>
    </xf>
    <xf numFmtId="0" fontId="6" fillId="33" borderId="0" xfId="62" applyFont="1" applyFill="1" applyBorder="1" applyAlignment="1" applyProtection="1">
      <alignment vertical="center" wrapText="1"/>
      <protection/>
    </xf>
    <xf numFmtId="0" fontId="5" fillId="33" borderId="28" xfId="62" applyFont="1" applyFill="1" applyBorder="1" applyAlignment="1" applyProtection="1">
      <alignment vertical="center" wrapText="1"/>
      <protection/>
    </xf>
    <xf numFmtId="0" fontId="5" fillId="33" borderId="29" xfId="62" applyFont="1" applyFill="1" applyBorder="1" applyAlignment="1" applyProtection="1">
      <alignment horizontal="center" vertical="center" wrapText="1"/>
      <protection/>
    </xf>
    <xf numFmtId="0" fontId="5" fillId="0" borderId="0" xfId="62" applyFont="1" applyAlignment="1" applyProtection="1">
      <alignment vertical="center" wrapText="1"/>
      <protection/>
    </xf>
    <xf numFmtId="0" fontId="5" fillId="33" borderId="30" xfId="56" applyFont="1" applyFill="1" applyBorder="1" applyProtection="1">
      <alignment/>
      <protection/>
    </xf>
    <xf numFmtId="0" fontId="5" fillId="33" borderId="31" xfId="56" applyFont="1" applyFill="1" applyBorder="1" applyAlignment="1" applyProtection="1">
      <alignment horizontal="right"/>
      <protection/>
    </xf>
    <xf numFmtId="0" fontId="5" fillId="33" borderId="31" xfId="56" applyFont="1" applyFill="1" applyBorder="1" applyAlignment="1" applyProtection="1">
      <alignment wrapText="1"/>
      <protection/>
    </xf>
    <xf numFmtId="0" fontId="5" fillId="33" borderId="31" xfId="56" applyFont="1" applyFill="1" applyBorder="1" applyProtection="1">
      <alignment/>
      <protection/>
    </xf>
    <xf numFmtId="0" fontId="5" fillId="33" borderId="32" xfId="56" applyFont="1" applyFill="1" applyBorder="1" applyProtection="1">
      <alignment/>
      <protection/>
    </xf>
    <xf numFmtId="0" fontId="5" fillId="0" borderId="0" xfId="56" applyFont="1" applyAlignment="1" applyProtection="1">
      <alignment horizontal="right"/>
      <protection/>
    </xf>
    <xf numFmtId="0" fontId="5" fillId="0" borderId="0" xfId="56" applyFont="1" applyAlignment="1" applyProtection="1">
      <alignment wrapText="1"/>
      <protection/>
    </xf>
    <xf numFmtId="0" fontId="5" fillId="34" borderId="0" xfId="56" applyFont="1" applyFill="1" applyProtection="1">
      <alignment/>
      <protection/>
    </xf>
    <xf numFmtId="0" fontId="5" fillId="33" borderId="25" xfId="53" applyFont="1" applyFill="1" applyBorder="1" applyProtection="1">
      <alignment/>
      <protection/>
    </xf>
    <xf numFmtId="0" fontId="5" fillId="33" borderId="26" xfId="53" applyFont="1" applyFill="1" applyBorder="1" applyProtection="1">
      <alignment/>
      <protection/>
    </xf>
    <xf numFmtId="0" fontId="5" fillId="33" borderId="27" xfId="53" applyFont="1" applyFill="1" applyBorder="1" applyProtection="1">
      <alignment/>
      <protection/>
    </xf>
    <xf numFmtId="0" fontId="5" fillId="0" borderId="0" xfId="53" applyFont="1" applyProtection="1">
      <alignment/>
      <protection/>
    </xf>
    <xf numFmtId="0" fontId="5" fillId="33" borderId="28" xfId="53" applyFont="1" applyFill="1" applyBorder="1" applyAlignment="1" applyProtection="1">
      <alignment/>
      <protection/>
    </xf>
    <xf numFmtId="0" fontId="5" fillId="33" borderId="29" xfId="53" applyFont="1" applyFill="1" applyBorder="1" applyAlignment="1" applyProtection="1">
      <alignment/>
      <protection/>
    </xf>
    <xf numFmtId="0" fontId="5" fillId="0" borderId="0" xfId="53" applyFont="1" applyAlignment="1" applyProtection="1">
      <alignment/>
      <protection/>
    </xf>
    <xf numFmtId="0" fontId="6" fillId="33" borderId="0" xfId="53" applyFont="1" applyFill="1" applyBorder="1" applyAlignment="1" applyProtection="1">
      <alignment horizontal="centerContinuous" vertical="center"/>
      <protection/>
    </xf>
    <xf numFmtId="0" fontId="5" fillId="33" borderId="28" xfId="53" applyFont="1" applyFill="1" applyBorder="1" applyProtection="1">
      <alignment/>
      <protection/>
    </xf>
    <xf numFmtId="0" fontId="5" fillId="33" borderId="29" xfId="53" applyFont="1" applyFill="1" applyBorder="1" applyProtection="1">
      <alignment/>
      <protection/>
    </xf>
    <xf numFmtId="0" fontId="5" fillId="0" borderId="0" xfId="53" applyFont="1" applyBorder="1" applyProtection="1">
      <alignment/>
      <protection/>
    </xf>
    <xf numFmtId="0" fontId="5" fillId="33" borderId="0" xfId="53" applyFont="1" applyFill="1" applyBorder="1" applyAlignment="1" applyProtection="1">
      <alignment horizontal="center"/>
      <protection/>
    </xf>
    <xf numFmtId="0" fontId="5" fillId="33" borderId="0" xfId="53" applyFont="1" applyFill="1" applyBorder="1" applyProtection="1">
      <alignment/>
      <protection/>
    </xf>
    <xf numFmtId="0" fontId="5" fillId="33" borderId="35" xfId="53" applyFont="1" applyFill="1" applyBorder="1" applyAlignment="1" applyProtection="1">
      <alignment horizontal="center" vertical="center" wrapText="1"/>
      <protection/>
    </xf>
    <xf numFmtId="0" fontId="5" fillId="33" borderId="36" xfId="53" applyFont="1" applyFill="1" applyBorder="1" applyAlignment="1" applyProtection="1">
      <alignment horizontal="center" vertical="center" wrapText="1"/>
      <protection/>
    </xf>
    <xf numFmtId="0" fontId="5" fillId="33" borderId="37" xfId="53" applyFont="1" applyFill="1" applyBorder="1" applyAlignment="1" applyProtection="1">
      <alignment horizontal="right"/>
      <protection/>
    </xf>
    <xf numFmtId="0" fontId="5" fillId="33" borderId="38" xfId="54" applyFont="1" applyFill="1" applyBorder="1" applyAlignment="1" applyProtection="1">
      <alignment vertical="center" wrapText="1"/>
      <protection/>
    </xf>
    <xf numFmtId="0" fontId="5" fillId="33" borderId="39" xfId="53" applyFont="1" applyFill="1" applyBorder="1" applyAlignment="1" applyProtection="1">
      <alignment horizontal="right"/>
      <protection/>
    </xf>
    <xf numFmtId="0" fontId="5" fillId="33" borderId="40" xfId="54" applyFont="1" applyFill="1" applyBorder="1" applyAlignment="1" applyProtection="1">
      <alignment vertical="center" wrapText="1"/>
      <protection/>
    </xf>
    <xf numFmtId="0" fontId="5" fillId="33" borderId="41" xfId="53" applyFont="1" applyFill="1" applyBorder="1" applyAlignment="1" applyProtection="1">
      <alignment horizontal="right"/>
      <protection/>
    </xf>
    <xf numFmtId="0" fontId="5" fillId="33" borderId="29" xfId="0" applyFont="1" applyFill="1" applyBorder="1" applyAlignment="1" applyProtection="1">
      <alignment horizontal="left" wrapText="1"/>
      <protection/>
    </xf>
    <xf numFmtId="0" fontId="5" fillId="33" borderId="42" xfId="0" applyFont="1" applyFill="1" applyBorder="1" applyAlignment="1" applyProtection="1">
      <alignment horizontal="right"/>
      <protection/>
    </xf>
    <xf numFmtId="0" fontId="5" fillId="33" borderId="43" xfId="0" applyFont="1" applyFill="1" applyBorder="1" applyAlignment="1" applyProtection="1">
      <alignment/>
      <protection/>
    </xf>
    <xf numFmtId="0" fontId="6" fillId="33" borderId="28" xfId="53" applyFont="1" applyFill="1" applyBorder="1" applyProtection="1">
      <alignment/>
      <protection/>
    </xf>
    <xf numFmtId="0" fontId="6" fillId="33" borderId="42" xfId="0" applyFont="1" applyFill="1" applyBorder="1" applyAlignment="1" applyProtection="1">
      <alignment horizontal="right"/>
      <protection/>
    </xf>
    <xf numFmtId="0" fontId="6" fillId="33" borderId="43" xfId="0" applyFont="1" applyFill="1" applyBorder="1" applyAlignment="1" applyProtection="1">
      <alignment/>
      <protection/>
    </xf>
    <xf numFmtId="0" fontId="6" fillId="33" borderId="29" xfId="53" applyFont="1" applyFill="1" applyBorder="1" applyProtection="1">
      <alignment/>
      <protection/>
    </xf>
    <xf numFmtId="0" fontId="6" fillId="0" borderId="0" xfId="53" applyFont="1" applyProtection="1">
      <alignment/>
      <protection/>
    </xf>
    <xf numFmtId="0" fontId="5" fillId="33" borderId="0" xfId="0" applyFont="1" applyFill="1" applyBorder="1" applyAlignment="1" applyProtection="1">
      <alignment horizontal="right"/>
      <protection/>
    </xf>
    <xf numFmtId="0" fontId="5" fillId="33" borderId="0" xfId="0" applyFont="1" applyFill="1" applyBorder="1" applyAlignment="1" applyProtection="1">
      <alignment/>
      <protection/>
    </xf>
    <xf numFmtId="0" fontId="6" fillId="33" borderId="29" xfId="54" applyFont="1" applyFill="1" applyBorder="1" applyAlignment="1" applyProtection="1">
      <alignment horizontal="center"/>
      <protection/>
    </xf>
    <xf numFmtId="0" fontId="5" fillId="33" borderId="44" xfId="53" applyFont="1" applyFill="1" applyBorder="1" applyAlignment="1" applyProtection="1">
      <alignment horizontal="center" vertical="center" wrapText="1"/>
      <protection/>
    </xf>
    <xf numFmtId="0" fontId="5" fillId="33" borderId="45" xfId="53" applyFont="1" applyFill="1" applyBorder="1" applyAlignment="1" applyProtection="1">
      <alignment horizontal="center" vertical="center" wrapText="1"/>
      <protection/>
    </xf>
    <xf numFmtId="0" fontId="5" fillId="33" borderId="46" xfId="53" applyFont="1" applyFill="1" applyBorder="1" applyAlignment="1" applyProtection="1">
      <alignment horizontal="center" vertical="center" wrapText="1"/>
      <protection/>
    </xf>
    <xf numFmtId="0" fontId="6" fillId="33" borderId="42" xfId="54" applyFont="1" applyFill="1" applyBorder="1" applyAlignment="1" applyProtection="1">
      <alignment horizontal="right" vertical="center"/>
      <protection/>
    </xf>
    <xf numFmtId="0" fontId="6" fillId="33" borderId="43" xfId="54" applyFont="1" applyFill="1" applyBorder="1" applyAlignment="1" applyProtection="1">
      <alignment horizontal="left" vertical="center"/>
      <protection/>
    </xf>
    <xf numFmtId="0" fontId="5" fillId="0" borderId="0" xfId="53" applyFont="1" applyFill="1" applyProtection="1">
      <alignment/>
      <protection/>
    </xf>
    <xf numFmtId="0" fontId="5" fillId="33" borderId="25" xfId="54" applyFont="1" applyFill="1" applyBorder="1" applyAlignment="1" applyProtection="1">
      <alignment horizontal="right" vertical="center"/>
      <protection/>
    </xf>
    <xf numFmtId="0" fontId="5" fillId="33" borderId="27" xfId="54" applyFont="1" applyFill="1" applyBorder="1" applyAlignment="1" applyProtection="1">
      <alignment vertical="center"/>
      <protection/>
    </xf>
    <xf numFmtId="0" fontId="5" fillId="33" borderId="28" xfId="54" applyFont="1" applyFill="1" applyBorder="1" applyAlignment="1" applyProtection="1">
      <alignment horizontal="right" vertical="center"/>
      <protection/>
    </xf>
    <xf numFmtId="0" fontId="5" fillId="33" borderId="29" xfId="54" applyFont="1" applyFill="1" applyBorder="1" applyAlignment="1" applyProtection="1">
      <alignment horizontal="left" vertical="center"/>
      <protection/>
    </xf>
    <xf numFmtId="0" fontId="5" fillId="33" borderId="30" xfId="54" applyFont="1" applyFill="1" applyBorder="1" applyAlignment="1" applyProtection="1">
      <alignment horizontal="right" vertical="center"/>
      <protection/>
    </xf>
    <xf numFmtId="0" fontId="5" fillId="33" borderId="32" xfId="54" applyFont="1" applyFill="1" applyBorder="1" applyAlignment="1" applyProtection="1">
      <alignment horizontal="left" vertical="center"/>
      <protection/>
    </xf>
    <xf numFmtId="0" fontId="9" fillId="33" borderId="42" xfId="53" applyFont="1" applyFill="1" applyBorder="1" applyAlignment="1" applyProtection="1">
      <alignment horizontal="right" vertical="center"/>
      <protection/>
    </xf>
    <xf numFmtId="0" fontId="5" fillId="33" borderId="30" xfId="53" applyFont="1" applyFill="1" applyBorder="1" applyProtection="1">
      <alignment/>
      <protection/>
    </xf>
    <xf numFmtId="0" fontId="5" fillId="33" borderId="31" xfId="53" applyFont="1" applyFill="1" applyBorder="1" applyProtection="1">
      <alignment/>
      <protection/>
    </xf>
    <xf numFmtId="0" fontId="5" fillId="33" borderId="32" xfId="53" applyFont="1" applyFill="1" applyBorder="1" applyProtection="1">
      <alignment/>
      <protection/>
    </xf>
    <xf numFmtId="167" fontId="5" fillId="33" borderId="33" xfId="61" applyNumberFormat="1" applyFont="1" applyFill="1" applyBorder="1" applyProtection="1">
      <alignment/>
      <protection/>
    </xf>
    <xf numFmtId="166" fontId="5" fillId="33" borderId="47" xfId="53" applyNumberFormat="1" applyFont="1" applyFill="1" applyBorder="1" applyAlignment="1" applyProtection="1">
      <alignment vertical="center"/>
      <protection/>
    </xf>
    <xf numFmtId="166" fontId="5" fillId="33" borderId="48" xfId="53" applyNumberFormat="1" applyFont="1" applyFill="1" applyBorder="1" applyAlignment="1" applyProtection="1">
      <alignment vertical="center"/>
      <protection/>
    </xf>
    <xf numFmtId="166" fontId="5" fillId="33" borderId="49" xfId="53" applyNumberFormat="1" applyFont="1" applyFill="1" applyBorder="1" applyAlignment="1" applyProtection="1">
      <alignment vertical="center"/>
      <protection/>
    </xf>
    <xf numFmtId="166" fontId="5" fillId="33" borderId="50" xfId="53" applyNumberFormat="1" applyFont="1" applyFill="1" applyBorder="1" applyAlignment="1" applyProtection="1">
      <alignment vertical="center"/>
      <protection/>
    </xf>
    <xf numFmtId="166" fontId="5" fillId="33" borderId="44" xfId="0" applyNumberFormat="1" applyFont="1" applyFill="1" applyBorder="1" applyAlignment="1" applyProtection="1">
      <alignment/>
      <protection/>
    </xf>
    <xf numFmtId="166" fontId="6" fillId="33" borderId="44" xfId="0" applyNumberFormat="1" applyFont="1" applyFill="1" applyBorder="1" applyAlignment="1" applyProtection="1">
      <alignment/>
      <protection/>
    </xf>
    <xf numFmtId="166" fontId="6" fillId="33" borderId="13" xfId="53" applyNumberFormat="1" applyFont="1" applyFill="1" applyBorder="1" applyAlignment="1" applyProtection="1">
      <alignment vertical="center"/>
      <protection/>
    </xf>
    <xf numFmtId="166" fontId="6" fillId="33" borderId="14" xfId="53" applyNumberFormat="1" applyFont="1" applyFill="1" applyBorder="1" applyAlignment="1" applyProtection="1">
      <alignment vertical="center"/>
      <protection/>
    </xf>
    <xf numFmtId="166" fontId="6" fillId="33" borderId="51" xfId="0" applyNumberFormat="1" applyFont="1" applyFill="1" applyBorder="1" applyAlignment="1" applyProtection="1">
      <alignment/>
      <protection/>
    </xf>
    <xf numFmtId="166" fontId="5" fillId="4" borderId="47" xfId="53" applyNumberFormat="1" applyFont="1" applyFill="1" applyBorder="1" applyAlignment="1" applyProtection="1">
      <alignment vertical="center"/>
      <protection/>
    </xf>
    <xf numFmtId="166" fontId="5" fillId="4" borderId="49" xfId="53" applyNumberFormat="1" applyFont="1" applyFill="1" applyBorder="1" applyAlignment="1" applyProtection="1">
      <alignment vertical="center"/>
      <protection/>
    </xf>
    <xf numFmtId="166" fontId="5" fillId="4" borderId="44" xfId="0" applyNumberFormat="1" applyFont="1" applyFill="1" applyBorder="1" applyAlignment="1" applyProtection="1">
      <alignment/>
      <protection/>
    </xf>
    <xf numFmtId="166" fontId="6" fillId="4" borderId="44" xfId="0" applyNumberFormat="1" applyFont="1" applyFill="1" applyBorder="1" applyAlignment="1" applyProtection="1">
      <alignment/>
      <protection/>
    </xf>
    <xf numFmtId="166" fontId="5" fillId="4" borderId="48" xfId="53" applyNumberFormat="1" applyFont="1" applyFill="1" applyBorder="1" applyAlignment="1" applyProtection="1">
      <alignment vertical="center"/>
      <protection/>
    </xf>
    <xf numFmtId="166" fontId="5" fillId="4" borderId="50" xfId="53" applyNumberFormat="1" applyFont="1" applyFill="1" applyBorder="1" applyAlignment="1" applyProtection="1">
      <alignment vertical="center"/>
      <protection/>
    </xf>
    <xf numFmtId="166" fontId="5" fillId="33" borderId="45" xfId="0" applyNumberFormat="1" applyFont="1" applyFill="1" applyBorder="1" applyAlignment="1" applyProtection="1">
      <alignment/>
      <protection/>
    </xf>
    <xf numFmtId="166" fontId="6" fillId="33" borderId="45" xfId="0" applyNumberFormat="1" applyFont="1" applyFill="1" applyBorder="1" applyAlignment="1" applyProtection="1">
      <alignment/>
      <protection/>
    </xf>
    <xf numFmtId="1" fontId="5" fillId="0" borderId="0" xfId="46" applyNumberFormat="1" applyFont="1" applyAlignment="1" applyProtection="1">
      <alignment vertical="center"/>
      <protection/>
    </xf>
    <xf numFmtId="0" fontId="44" fillId="0" borderId="0" xfId="0" applyFont="1" applyBorder="1" applyAlignment="1" applyProtection="1">
      <alignment/>
      <protection/>
    </xf>
    <xf numFmtId="0" fontId="0" fillId="0" borderId="0" xfId="0" applyAlignment="1" applyProtection="1">
      <alignment/>
      <protection/>
    </xf>
    <xf numFmtId="0" fontId="63" fillId="0" borderId="0" xfId="0" applyFont="1" applyBorder="1" applyAlignment="1" applyProtection="1">
      <alignment vertical="center"/>
      <protection/>
    </xf>
    <xf numFmtId="0" fontId="0" fillId="4" borderId="0" xfId="0" applyFill="1"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0" fontId="5" fillId="33" borderId="25" xfId="0" applyFont="1" applyFill="1" applyBorder="1" applyAlignment="1" applyProtection="1">
      <alignment/>
      <protection/>
    </xf>
    <xf numFmtId="0" fontId="5" fillId="33" borderId="26" xfId="0" applyFont="1" applyFill="1" applyBorder="1" applyAlignment="1" applyProtection="1">
      <alignment/>
      <protection/>
    </xf>
    <xf numFmtId="0" fontId="5" fillId="33" borderId="27" xfId="0" applyFont="1" applyFill="1" applyBorder="1" applyAlignment="1" applyProtection="1">
      <alignment/>
      <protection/>
    </xf>
    <xf numFmtId="0" fontId="5" fillId="0" borderId="0" xfId="0" applyFont="1" applyAlignment="1" applyProtection="1">
      <alignment/>
      <protection/>
    </xf>
    <xf numFmtId="0" fontId="5" fillId="33" borderId="28" xfId="0" applyFont="1" applyFill="1" applyBorder="1" applyAlignment="1" applyProtection="1">
      <alignment/>
      <protection/>
    </xf>
    <xf numFmtId="0" fontId="5" fillId="33" borderId="29" xfId="0" applyFont="1" applyFill="1" applyBorder="1" applyAlignment="1" applyProtection="1">
      <alignment/>
      <protection/>
    </xf>
    <xf numFmtId="0" fontId="4" fillId="33" borderId="0" xfId="0" applyFont="1" applyFill="1" applyBorder="1" applyAlignment="1" applyProtection="1">
      <alignment horizontal="left"/>
      <protection/>
    </xf>
    <xf numFmtId="0" fontId="6" fillId="33" borderId="28" xfId="0" applyFont="1" applyFill="1" applyBorder="1" applyAlignment="1" applyProtection="1">
      <alignment/>
      <protection/>
    </xf>
    <xf numFmtId="0" fontId="6" fillId="33" borderId="29" xfId="0" applyFont="1" applyFill="1" applyBorder="1" applyAlignment="1" applyProtection="1">
      <alignment/>
      <protection/>
    </xf>
    <xf numFmtId="0" fontId="6" fillId="0" borderId="0" xfId="0" applyFont="1" applyFill="1" applyBorder="1" applyAlignment="1" applyProtection="1">
      <alignment/>
      <protection/>
    </xf>
    <xf numFmtId="0" fontId="5" fillId="33" borderId="28" xfId="0" applyFont="1" applyFill="1" applyBorder="1" applyAlignment="1" applyProtection="1">
      <alignment horizontal="center"/>
      <protection/>
    </xf>
    <xf numFmtId="0" fontId="5" fillId="33" borderId="29" xfId="0" applyFont="1" applyFill="1" applyBorder="1" applyAlignment="1" applyProtection="1">
      <alignment horizontal="center"/>
      <protection/>
    </xf>
    <xf numFmtId="0" fontId="3" fillId="33" borderId="42" xfId="0" applyFont="1" applyFill="1" applyBorder="1" applyAlignment="1" applyProtection="1">
      <alignment horizontal="right"/>
      <protection/>
    </xf>
    <xf numFmtId="166" fontId="3" fillId="33" borderId="44" xfId="0" applyNumberFormat="1" applyFont="1" applyFill="1" applyBorder="1" applyAlignment="1" applyProtection="1">
      <alignment horizontal="right"/>
      <protection/>
    </xf>
    <xf numFmtId="166" fontId="3" fillId="33" borderId="52" xfId="0" applyNumberFormat="1" applyFont="1" applyFill="1" applyBorder="1" applyAlignment="1" applyProtection="1">
      <alignment horizontal="right"/>
      <protection/>
    </xf>
    <xf numFmtId="166" fontId="3" fillId="33" borderId="46" xfId="0" applyNumberFormat="1" applyFont="1" applyFill="1" applyBorder="1" applyAlignment="1" applyProtection="1">
      <alignment horizontal="right"/>
      <protection/>
    </xf>
    <xf numFmtId="0" fontId="3" fillId="33" borderId="43" xfId="0" applyFont="1" applyFill="1" applyBorder="1" applyAlignment="1" applyProtection="1">
      <alignment horizontal="left"/>
      <protection/>
    </xf>
    <xf numFmtId="0" fontId="4" fillId="33" borderId="48" xfId="0" applyFont="1" applyFill="1" applyBorder="1" applyAlignment="1" applyProtection="1">
      <alignment horizontal="right"/>
      <protection/>
    </xf>
    <xf numFmtId="166" fontId="4" fillId="33" borderId="53" xfId="0" applyNumberFormat="1" applyFont="1" applyFill="1" applyBorder="1" applyAlignment="1" applyProtection="1">
      <alignment horizontal="right"/>
      <protection/>
    </xf>
    <xf numFmtId="166" fontId="4" fillId="33" borderId="54" xfId="0" applyNumberFormat="1" applyFont="1" applyFill="1" applyBorder="1" applyAlignment="1" applyProtection="1">
      <alignment/>
      <protection/>
    </xf>
    <xf numFmtId="166" fontId="4" fillId="33" borderId="47" xfId="0" applyNumberFormat="1" applyFont="1" applyFill="1" applyBorder="1" applyAlignment="1" applyProtection="1">
      <alignment/>
      <protection/>
    </xf>
    <xf numFmtId="0" fontId="4" fillId="33" borderId="55" xfId="0" applyFont="1" applyFill="1" applyBorder="1" applyAlignment="1" applyProtection="1">
      <alignment horizontal="left"/>
      <protection/>
    </xf>
    <xf numFmtId="0" fontId="5" fillId="0" borderId="0" xfId="0" applyFont="1" applyAlignment="1" applyProtection="1">
      <alignment horizontal="center"/>
      <protection/>
    </xf>
    <xf numFmtId="0" fontId="3" fillId="33" borderId="56" xfId="0" applyFont="1" applyFill="1" applyBorder="1" applyAlignment="1" applyProtection="1">
      <alignment horizontal="right"/>
      <protection/>
    </xf>
    <xf numFmtId="166" fontId="3" fillId="33" borderId="35" xfId="0" applyNumberFormat="1" applyFont="1" applyFill="1" applyBorder="1" applyAlignment="1" applyProtection="1">
      <alignment horizontal="right"/>
      <protection/>
    </xf>
    <xf numFmtId="166" fontId="3" fillId="33" borderId="57" xfId="0" applyNumberFormat="1" applyFont="1" applyFill="1" applyBorder="1" applyAlignment="1" applyProtection="1">
      <alignment/>
      <protection/>
    </xf>
    <xf numFmtId="166" fontId="3" fillId="33" borderId="58" xfId="0" applyNumberFormat="1" applyFont="1" applyFill="1" applyBorder="1" applyAlignment="1" applyProtection="1">
      <alignment/>
      <protection/>
    </xf>
    <xf numFmtId="0" fontId="3" fillId="33" borderId="59" xfId="0" applyFont="1" applyFill="1" applyBorder="1" applyAlignment="1" applyProtection="1">
      <alignment horizontal="left"/>
      <protection/>
    </xf>
    <xf numFmtId="0" fontId="6" fillId="0" borderId="0" xfId="0" applyFont="1" applyAlignment="1" applyProtection="1">
      <alignment/>
      <protection/>
    </xf>
    <xf numFmtId="0" fontId="3" fillId="33" borderId="0" xfId="0" applyFont="1" applyFill="1" applyBorder="1" applyAlignment="1" applyProtection="1">
      <alignment/>
      <protection/>
    </xf>
    <xf numFmtId="0" fontId="4" fillId="33" borderId="0" xfId="0" applyFont="1" applyFill="1" applyBorder="1" applyAlignment="1" applyProtection="1">
      <alignment horizontal="right"/>
      <protection/>
    </xf>
    <xf numFmtId="0" fontId="3" fillId="33" borderId="51" xfId="0" applyFont="1" applyFill="1" applyBorder="1" applyAlignment="1" applyProtection="1">
      <alignment horizontal="right"/>
      <protection/>
    </xf>
    <xf numFmtId="0" fontId="3" fillId="33" borderId="51" xfId="0" applyFont="1" applyFill="1" applyBorder="1" applyAlignment="1" applyProtection="1">
      <alignment horizontal="left"/>
      <protection/>
    </xf>
    <xf numFmtId="0" fontId="4" fillId="33" borderId="60" xfId="0" applyFont="1" applyFill="1" applyBorder="1" applyAlignment="1" applyProtection="1">
      <alignment horizontal="right"/>
      <protection/>
    </xf>
    <xf numFmtId="0" fontId="4" fillId="33" borderId="60" xfId="0" applyFont="1" applyFill="1" applyBorder="1" applyAlignment="1" applyProtection="1">
      <alignment horizontal="left"/>
      <protection/>
    </xf>
    <xf numFmtId="0" fontId="3" fillId="33" borderId="41" xfId="0" applyFont="1" applyFill="1" applyBorder="1" applyAlignment="1" applyProtection="1">
      <alignment horizontal="right"/>
      <protection/>
    </xf>
    <xf numFmtId="0" fontId="3" fillId="33" borderId="41" xfId="0" applyFont="1" applyFill="1" applyBorder="1" applyAlignment="1" applyProtection="1">
      <alignment horizontal="left"/>
      <protection/>
    </xf>
    <xf numFmtId="0" fontId="5" fillId="33" borderId="30" xfId="0" applyFont="1" applyFill="1" applyBorder="1" applyAlignment="1" applyProtection="1">
      <alignment/>
      <protection/>
    </xf>
    <xf numFmtId="0" fontId="5" fillId="33" borderId="31" xfId="0" applyFont="1" applyFill="1" applyBorder="1" applyAlignment="1" applyProtection="1">
      <alignment/>
      <protection/>
    </xf>
    <xf numFmtId="0" fontId="5" fillId="33" borderId="32" xfId="0" applyFont="1" applyFill="1" applyBorder="1" applyAlignment="1" applyProtection="1">
      <alignment/>
      <protection/>
    </xf>
    <xf numFmtId="14" fontId="5" fillId="30" borderId="33" xfId="0" applyNumberFormat="1" applyFont="1" applyFill="1" applyBorder="1" applyAlignment="1" applyProtection="1">
      <alignment horizontal="left" vertical="center" indent="1"/>
      <protection locked="0"/>
    </xf>
    <xf numFmtId="0" fontId="5" fillId="0" borderId="28" xfId="0" applyFont="1" applyBorder="1" applyAlignment="1" applyProtection="1">
      <alignment vertical="center"/>
      <protection locked="0"/>
    </xf>
    <xf numFmtId="166" fontId="5" fillId="30" borderId="33" xfId="57" applyNumberFormat="1" applyFont="1" applyFill="1" applyBorder="1" applyAlignment="1" applyProtection="1">
      <alignment vertical="center" wrapText="1"/>
      <protection locked="0"/>
    </xf>
    <xf numFmtId="0" fontId="5" fillId="30" borderId="33" xfId="0" applyFont="1" applyFill="1" applyBorder="1" applyAlignment="1" applyProtection="1" quotePrefix="1">
      <alignment horizontal="left" vertical="center" wrapText="1" indent="1"/>
      <protection locked="0"/>
    </xf>
    <xf numFmtId="169" fontId="5" fillId="30" borderId="33" xfId="0" applyNumberFormat="1" applyFont="1" applyFill="1" applyBorder="1" applyAlignment="1" applyProtection="1">
      <alignment horizontal="left" vertical="center" indent="1"/>
      <protection locked="0"/>
    </xf>
    <xf numFmtId="49" fontId="5" fillId="30" borderId="33" xfId="0" applyNumberFormat="1" applyFont="1" applyFill="1" applyBorder="1" applyAlignment="1" applyProtection="1" quotePrefix="1">
      <alignment horizontal="left" vertical="center" wrapText="1" indent="1"/>
      <protection locked="0"/>
    </xf>
    <xf numFmtId="0" fontId="5" fillId="0" borderId="25" xfId="0" applyFont="1" applyBorder="1" applyAlignment="1" applyProtection="1">
      <alignment vertical="center"/>
      <protection locked="0"/>
    </xf>
    <xf numFmtId="0" fontId="5" fillId="34" borderId="0" xfId="57" applyFont="1" applyFill="1" applyAlignment="1" applyProtection="1">
      <alignment vertical="center" wrapText="1"/>
      <protection/>
    </xf>
    <xf numFmtId="166" fontId="5" fillId="33" borderId="29" xfId="0" applyNumberFormat="1" applyFont="1" applyFill="1" applyBorder="1" applyAlignment="1" applyProtection="1">
      <alignment/>
      <protection/>
    </xf>
    <xf numFmtId="166" fontId="6" fillId="33" borderId="61" xfId="53" applyNumberFormat="1" applyFont="1" applyFill="1" applyBorder="1" applyAlignment="1" applyProtection="1">
      <alignment vertical="center"/>
      <protection/>
    </xf>
    <xf numFmtId="166" fontId="6" fillId="33" borderId="32" xfId="53" applyNumberFormat="1" applyFont="1" applyFill="1" applyBorder="1" applyAlignment="1" applyProtection="1">
      <alignment vertical="center"/>
      <protection/>
    </xf>
    <xf numFmtId="166" fontId="5" fillId="33" borderId="62" xfId="53" applyNumberFormat="1" applyFont="1" applyFill="1" applyBorder="1" applyAlignment="1" applyProtection="1">
      <alignment vertical="center"/>
      <protection/>
    </xf>
    <xf numFmtId="166" fontId="5" fillId="33" borderId="63" xfId="53" applyNumberFormat="1" applyFont="1" applyFill="1" applyBorder="1" applyAlignment="1" applyProtection="1">
      <alignment vertical="center"/>
      <protection/>
    </xf>
    <xf numFmtId="166" fontId="5" fillId="33" borderId="13" xfId="53" applyNumberFormat="1" applyFont="1" applyFill="1" applyBorder="1" applyAlignment="1" applyProtection="1">
      <alignment vertical="center"/>
      <protection/>
    </xf>
    <xf numFmtId="166" fontId="5" fillId="33" borderId="14" xfId="53" applyNumberFormat="1" applyFont="1" applyFill="1" applyBorder="1" applyAlignment="1" applyProtection="1">
      <alignment vertical="center"/>
      <protection/>
    </xf>
    <xf numFmtId="0" fontId="5" fillId="7" borderId="0" xfId="53" applyFont="1" applyFill="1" applyProtection="1">
      <alignment/>
      <protection/>
    </xf>
    <xf numFmtId="166" fontId="5" fillId="33" borderId="55" xfId="53" applyNumberFormat="1" applyFont="1" applyFill="1" applyBorder="1" applyAlignment="1" applyProtection="1">
      <alignment vertical="center"/>
      <protection/>
    </xf>
    <xf numFmtId="166" fontId="5" fillId="33" borderId="64" xfId="53" applyNumberFormat="1" applyFont="1" applyFill="1" applyBorder="1" applyAlignment="1" applyProtection="1">
      <alignment vertical="center"/>
      <protection/>
    </xf>
    <xf numFmtId="166" fontId="5" fillId="33" borderId="40" xfId="53" applyNumberFormat="1" applyFont="1" applyFill="1" applyBorder="1" applyAlignment="1" applyProtection="1">
      <alignment vertical="center"/>
      <protection/>
    </xf>
    <xf numFmtId="166" fontId="5" fillId="33" borderId="65" xfId="53" applyNumberFormat="1" applyFont="1" applyFill="1" applyBorder="1" applyAlignment="1" applyProtection="1">
      <alignment vertical="center"/>
      <protection/>
    </xf>
    <xf numFmtId="0" fontId="3" fillId="33" borderId="25" xfId="0" applyFont="1" applyFill="1" applyBorder="1" applyAlignment="1" applyProtection="1">
      <alignment horizontal="right" vertical="top"/>
      <protection/>
    </xf>
    <xf numFmtId="0" fontId="3" fillId="33" borderId="27" xfId="0" applyFont="1" applyFill="1" applyBorder="1" applyAlignment="1" applyProtection="1">
      <alignment horizontal="left" vertical="top"/>
      <protection/>
    </xf>
    <xf numFmtId="0" fontId="3" fillId="33" borderId="28" xfId="0" applyFont="1" applyFill="1" applyBorder="1" applyAlignment="1" applyProtection="1">
      <alignment horizontal="right" vertical="top"/>
      <protection/>
    </xf>
    <xf numFmtId="0" fontId="3" fillId="33" borderId="29" xfId="0" applyFont="1" applyFill="1" applyBorder="1" applyAlignment="1" applyProtection="1">
      <alignment horizontal="left" vertical="top"/>
      <protection/>
    </xf>
    <xf numFmtId="0" fontId="4" fillId="33" borderId="29" xfId="0" applyFont="1" applyFill="1" applyBorder="1" applyAlignment="1" applyProtection="1">
      <alignment horizontal="left" vertical="top" wrapText="1"/>
      <protection/>
    </xf>
    <xf numFmtId="0" fontId="0" fillId="0" borderId="0" xfId="0" applyFont="1" applyAlignment="1">
      <alignment/>
    </xf>
    <xf numFmtId="49" fontId="0" fillId="0" borderId="0" xfId="0" applyNumberFormat="1" applyAlignment="1">
      <alignment/>
    </xf>
    <xf numFmtId="0" fontId="0" fillId="33" borderId="27" xfId="0" applyFill="1" applyBorder="1" applyAlignment="1">
      <alignment/>
    </xf>
    <xf numFmtId="0" fontId="0" fillId="33" borderId="29" xfId="0" applyFill="1" applyBorder="1" applyAlignment="1">
      <alignment/>
    </xf>
    <xf numFmtId="0" fontId="44" fillId="33" borderId="31" xfId="0" applyFont="1" applyFill="1" applyBorder="1" applyAlignment="1">
      <alignment/>
    </xf>
    <xf numFmtId="0" fontId="0" fillId="33" borderId="32" xfId="0" applyFill="1" applyBorder="1" applyAlignment="1">
      <alignment/>
    </xf>
    <xf numFmtId="0" fontId="0" fillId="0" borderId="66" xfId="0" applyFont="1" applyBorder="1" applyAlignment="1">
      <alignment/>
    </xf>
    <xf numFmtId="166" fontId="5" fillId="30" borderId="67" xfId="57" applyNumberFormat="1" applyFont="1" applyFill="1" applyBorder="1" applyAlignment="1" applyProtection="1">
      <alignment vertical="center" wrapText="1"/>
      <protection locked="0"/>
    </xf>
    <xf numFmtId="166" fontId="5" fillId="33" borderId="67" xfId="57" applyNumberFormat="1" applyFont="1" applyFill="1" applyBorder="1" applyAlignment="1" applyProtection="1">
      <alignment vertical="center" wrapText="1"/>
      <protection/>
    </xf>
    <xf numFmtId="166" fontId="5" fillId="30" borderId="68" xfId="57" applyNumberFormat="1" applyFont="1" applyFill="1" applyBorder="1" applyAlignment="1" applyProtection="1">
      <alignment vertical="center" wrapText="1"/>
      <protection locked="0"/>
    </xf>
    <xf numFmtId="166" fontId="5" fillId="33" borderId="68" xfId="57" applyNumberFormat="1" applyFont="1" applyFill="1" applyBorder="1" applyAlignment="1" applyProtection="1">
      <alignment vertical="center" wrapText="1"/>
      <protection/>
    </xf>
    <xf numFmtId="0" fontId="6" fillId="33" borderId="69" xfId="62" applyFont="1" applyFill="1" applyBorder="1" applyAlignment="1" applyProtection="1">
      <alignment horizontal="left" vertical="center" wrapText="1" indent="1"/>
      <protection/>
    </xf>
    <xf numFmtId="166" fontId="6" fillId="33" borderId="70" xfId="59" applyNumberFormat="1" applyFont="1" applyFill="1" applyBorder="1" applyAlignment="1" applyProtection="1">
      <alignment vertical="center"/>
      <protection/>
    </xf>
    <xf numFmtId="0" fontId="6" fillId="33" borderId="69" xfId="59" applyFont="1" applyFill="1" applyBorder="1" applyAlignment="1" applyProtection="1">
      <alignment horizontal="left" vertical="center" wrapText="1" indent="1"/>
      <protection/>
    </xf>
    <xf numFmtId="166" fontId="6" fillId="33" borderId="70" xfId="57" applyNumberFormat="1" applyFont="1" applyFill="1" applyBorder="1" applyAlignment="1" applyProtection="1">
      <alignment vertical="center" wrapText="1"/>
      <protection/>
    </xf>
    <xf numFmtId="0" fontId="5" fillId="33" borderId="71" xfId="56" applyFont="1" applyFill="1" applyBorder="1" applyAlignment="1" applyProtection="1">
      <alignment horizontal="left" wrapText="1" indent="1"/>
      <protection/>
    </xf>
    <xf numFmtId="0" fontId="5" fillId="33" borderId="72" xfId="56" applyFont="1" applyFill="1" applyBorder="1" applyAlignment="1" applyProtection="1">
      <alignment horizontal="left" wrapText="1" indent="1"/>
      <protection/>
    </xf>
    <xf numFmtId="0" fontId="3" fillId="33" borderId="25" xfId="0" applyFont="1" applyFill="1" applyBorder="1" applyAlignment="1" applyProtection="1">
      <alignment horizontal="right" vertical="center"/>
      <protection/>
    </xf>
    <xf numFmtId="0" fontId="3" fillId="33" borderId="27"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3" fillId="33" borderId="28" xfId="0" applyFont="1" applyFill="1" applyBorder="1" applyAlignment="1" applyProtection="1">
      <alignment horizontal="right" vertical="center"/>
      <protection/>
    </xf>
    <xf numFmtId="0" fontId="3" fillId="33" borderId="29" xfId="0" applyFont="1" applyFill="1" applyBorder="1" applyAlignment="1" applyProtection="1">
      <alignment horizontal="left" vertical="center"/>
      <protection/>
    </xf>
    <xf numFmtId="0" fontId="4" fillId="33" borderId="29" xfId="0" applyFont="1" applyFill="1" applyBorder="1" applyAlignment="1" applyProtection="1">
      <alignment horizontal="left" vertical="center" wrapText="1"/>
      <protection/>
    </xf>
    <xf numFmtId="7" fontId="3" fillId="33" borderId="62" xfId="48" applyNumberFormat="1" applyFont="1" applyFill="1" applyBorder="1" applyAlignment="1" applyProtection="1">
      <alignment vertical="center"/>
      <protection/>
    </xf>
    <xf numFmtId="7" fontId="3" fillId="33" borderId="73" xfId="48" applyNumberFormat="1" applyFont="1" applyFill="1" applyBorder="1" applyAlignment="1" applyProtection="1">
      <alignment vertical="center"/>
      <protection/>
    </xf>
    <xf numFmtId="7" fontId="3" fillId="33" borderId="13" xfId="48" applyNumberFormat="1" applyFont="1" applyFill="1" applyBorder="1" applyAlignment="1" applyProtection="1">
      <alignment vertical="center"/>
      <protection/>
    </xf>
    <xf numFmtId="7" fontId="3" fillId="33" borderId="21" xfId="48" applyNumberFormat="1" applyFont="1" applyFill="1" applyBorder="1" applyAlignment="1" applyProtection="1">
      <alignment vertical="center"/>
      <protection/>
    </xf>
    <xf numFmtId="7" fontId="3" fillId="33" borderId="19" xfId="48" applyNumberFormat="1" applyFont="1" applyFill="1" applyBorder="1" applyAlignment="1" applyProtection="1">
      <alignment vertical="center"/>
      <protection/>
    </xf>
    <xf numFmtId="7" fontId="3" fillId="33" borderId="24" xfId="48" applyNumberFormat="1" applyFont="1" applyFill="1" applyBorder="1" applyAlignment="1" applyProtection="1">
      <alignment vertical="center"/>
      <protection/>
    </xf>
    <xf numFmtId="0" fontId="40" fillId="0" borderId="0" xfId="0" applyFont="1" applyAlignment="1" applyProtection="1">
      <alignment/>
      <protection/>
    </xf>
    <xf numFmtId="0" fontId="40" fillId="33" borderId="0" xfId="0" applyFont="1" applyFill="1" applyAlignment="1">
      <alignment/>
    </xf>
    <xf numFmtId="0" fontId="40" fillId="33" borderId="29" xfId="0" applyFont="1" applyFill="1" applyBorder="1" applyAlignment="1">
      <alignment/>
    </xf>
    <xf numFmtId="0" fontId="40" fillId="0" borderId="0" xfId="0" applyFont="1" applyAlignment="1">
      <alignment/>
    </xf>
    <xf numFmtId="0" fontId="6" fillId="33" borderId="0" xfId="0" applyFont="1" applyFill="1" applyBorder="1" applyAlignment="1">
      <alignment vertical="center"/>
    </xf>
    <xf numFmtId="0" fontId="40" fillId="33" borderId="31" xfId="0" applyFont="1" applyFill="1" applyBorder="1" applyAlignment="1">
      <alignment/>
    </xf>
    <xf numFmtId="0" fontId="40" fillId="33" borderId="32" xfId="0" applyFont="1" applyFill="1" applyBorder="1" applyAlignment="1">
      <alignment/>
    </xf>
    <xf numFmtId="0" fontId="3" fillId="30" borderId="74" xfId="0" applyFont="1" applyFill="1" applyBorder="1" applyAlignment="1" applyProtection="1">
      <alignment vertical="center"/>
      <protection/>
    </xf>
    <xf numFmtId="0" fontId="3" fillId="30" borderId="75" xfId="0" applyFont="1" applyFill="1" applyBorder="1" applyAlignment="1" applyProtection="1">
      <alignment vertical="center"/>
      <protection/>
    </xf>
    <xf numFmtId="49" fontId="3" fillId="30" borderId="75" xfId="0" applyNumberFormat="1" applyFont="1" applyFill="1" applyBorder="1" applyAlignment="1" applyProtection="1">
      <alignment horizontal="center" vertical="center" wrapText="1"/>
      <protection/>
    </xf>
    <xf numFmtId="0" fontId="3" fillId="30" borderId="75" xfId="0" applyFont="1" applyFill="1" applyBorder="1" applyAlignment="1" applyProtection="1">
      <alignment vertical="center" wrapText="1"/>
      <protection/>
    </xf>
    <xf numFmtId="14" fontId="3" fillId="30" borderId="75" xfId="0" applyNumberFormat="1" applyFont="1" applyFill="1" applyBorder="1" applyAlignment="1" applyProtection="1">
      <alignment vertical="center" wrapText="1"/>
      <protection/>
    </xf>
    <xf numFmtId="3" fontId="3" fillId="30" borderId="75" xfId="0" applyNumberFormat="1" applyFont="1" applyFill="1" applyBorder="1" applyAlignment="1" applyProtection="1">
      <alignment vertical="center" wrapText="1"/>
      <protection/>
    </xf>
    <xf numFmtId="3" fontId="3" fillId="30" borderId="76" xfId="0" applyNumberFormat="1" applyFont="1" applyFill="1" applyBorder="1" applyAlignment="1" applyProtection="1">
      <alignment vertical="center"/>
      <protection/>
    </xf>
    <xf numFmtId="0" fontId="3" fillId="33" borderId="77" xfId="0" applyFont="1" applyFill="1" applyBorder="1" applyAlignment="1" applyProtection="1">
      <alignment vertical="center"/>
      <protection/>
    </xf>
    <xf numFmtId="0" fontId="3" fillId="33" borderId="78" xfId="0" applyFont="1" applyFill="1" applyBorder="1" applyAlignment="1" applyProtection="1">
      <alignment vertical="center"/>
      <protection/>
    </xf>
    <xf numFmtId="49" fontId="3" fillId="33" borderId="78" xfId="0" applyNumberFormat="1" applyFont="1" applyFill="1" applyBorder="1" applyAlignment="1" applyProtection="1">
      <alignment vertical="center" wrapText="1"/>
      <protection/>
    </xf>
    <xf numFmtId="0" fontId="3" fillId="33" borderId="78" xfId="0" applyFont="1" applyFill="1" applyBorder="1" applyAlignment="1" applyProtection="1">
      <alignment vertical="center" wrapText="1"/>
      <protection/>
    </xf>
    <xf numFmtId="14" fontId="3" fillId="33" borderId="78" xfId="0" applyNumberFormat="1" applyFont="1" applyFill="1" applyBorder="1" applyAlignment="1" applyProtection="1">
      <alignment vertical="center" wrapText="1"/>
      <protection/>
    </xf>
    <xf numFmtId="3" fontId="3" fillId="33" borderId="78" xfId="0" applyNumberFormat="1" applyFont="1" applyFill="1" applyBorder="1" applyAlignment="1" applyProtection="1">
      <alignment vertical="center" wrapText="1"/>
      <protection/>
    </xf>
    <xf numFmtId="3" fontId="3" fillId="33" borderId="79" xfId="0" applyNumberFormat="1" applyFont="1" applyFill="1" applyBorder="1" applyAlignment="1" applyProtection="1">
      <alignment vertical="center"/>
      <protection/>
    </xf>
    <xf numFmtId="3" fontId="3" fillId="33" borderId="79" xfId="0" applyNumberFormat="1" applyFont="1" applyFill="1" applyBorder="1" applyAlignment="1" applyProtection="1">
      <alignment vertical="center" wrapText="1"/>
      <protection/>
    </xf>
    <xf numFmtId="0" fontId="5" fillId="30" borderId="33" xfId="0" applyFont="1" applyFill="1" applyBorder="1" applyAlignment="1" applyProtection="1">
      <alignment horizontal="left" vertical="center" indent="1"/>
      <protection locked="0"/>
    </xf>
    <xf numFmtId="0" fontId="4" fillId="33" borderId="0"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3" fillId="30" borderId="17" xfId="0" applyFont="1" applyFill="1" applyBorder="1" applyAlignment="1" applyProtection="1" quotePrefix="1">
      <alignment vertical="center"/>
      <protection locked="0"/>
    </xf>
    <xf numFmtId="0" fontId="3" fillId="30" borderId="23" xfId="0" applyFont="1" applyFill="1" applyBorder="1" applyAlignment="1" applyProtection="1">
      <alignment vertical="center"/>
      <protection locked="0"/>
    </xf>
    <xf numFmtId="49" fontId="3" fillId="30" borderId="23" xfId="0" applyNumberFormat="1" applyFont="1" applyFill="1" applyBorder="1" applyAlignment="1" applyProtection="1">
      <alignment horizontal="center" vertical="center" wrapText="1"/>
      <protection locked="0"/>
    </xf>
    <xf numFmtId="0" fontId="3" fillId="30" borderId="23" xfId="0" applyNumberFormat="1" applyFont="1" applyFill="1" applyBorder="1" applyAlignment="1" applyProtection="1">
      <alignment vertical="center" wrapText="1"/>
      <protection locked="0"/>
    </xf>
    <xf numFmtId="3" fontId="3" fillId="30" borderId="23" xfId="0" applyNumberFormat="1" applyFont="1" applyFill="1" applyBorder="1" applyAlignment="1" applyProtection="1">
      <alignment vertical="center" wrapText="1"/>
      <protection locked="0"/>
    </xf>
    <xf numFmtId="3" fontId="3" fillId="30" borderId="18" xfId="0" applyNumberFormat="1" applyFont="1" applyFill="1" applyBorder="1" applyAlignment="1" applyProtection="1">
      <alignment vertical="center" wrapText="1"/>
      <protection locked="0"/>
    </xf>
    <xf numFmtId="0" fontId="3" fillId="33" borderId="44"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protection/>
    </xf>
    <xf numFmtId="0" fontId="3" fillId="33" borderId="52" xfId="0" applyFont="1" applyFill="1" applyBorder="1" applyAlignment="1" applyProtection="1">
      <alignment horizontal="center" vertical="center" wrapText="1"/>
      <protection/>
    </xf>
    <xf numFmtId="0" fontId="3" fillId="33" borderId="80"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0" fontId="3" fillId="30" borderId="17" xfId="0" applyFont="1" applyFill="1" applyBorder="1" applyAlignment="1" applyProtection="1">
      <alignment vertical="center"/>
      <protection locked="0"/>
    </xf>
    <xf numFmtId="0" fontId="3" fillId="30" borderId="23" xfId="0" applyFont="1" applyFill="1" applyBorder="1" applyAlignment="1" applyProtection="1">
      <alignment vertical="center" wrapText="1"/>
      <protection locked="0"/>
    </xf>
    <xf numFmtId="14" fontId="3" fillId="30" borderId="23" xfId="0" applyNumberFormat="1" applyFont="1" applyFill="1" applyBorder="1" applyAlignment="1" applyProtection="1">
      <alignment vertical="center" wrapText="1"/>
      <protection locked="0"/>
    </xf>
    <xf numFmtId="3" fontId="3" fillId="30" borderId="18" xfId="0" applyNumberFormat="1" applyFont="1" applyFill="1" applyBorder="1" applyAlignment="1" applyProtection="1">
      <alignment vertical="center"/>
      <protection locked="0"/>
    </xf>
    <xf numFmtId="0" fontId="0" fillId="33" borderId="25" xfId="0" applyFill="1" applyBorder="1" applyAlignment="1">
      <alignment/>
    </xf>
    <xf numFmtId="0" fontId="44" fillId="33" borderId="26" xfId="0" applyFont="1" applyFill="1" applyBorder="1" applyAlignment="1">
      <alignment/>
    </xf>
    <xf numFmtId="0" fontId="0" fillId="33" borderId="26" xfId="0" applyFill="1" applyBorder="1" applyAlignment="1">
      <alignment/>
    </xf>
    <xf numFmtId="0" fontId="0" fillId="33" borderId="28" xfId="0" applyFill="1" applyBorder="1" applyAlignment="1">
      <alignment/>
    </xf>
    <xf numFmtId="0" fontId="44" fillId="33" borderId="0" xfId="0" applyFont="1" applyFill="1" applyBorder="1" applyAlignment="1">
      <alignment/>
    </xf>
    <xf numFmtId="0" fontId="0" fillId="33" borderId="0" xfId="0" applyFill="1" applyBorder="1" applyAlignment="1">
      <alignment/>
    </xf>
    <xf numFmtId="0" fontId="62" fillId="35" borderId="0" xfId="0" applyFont="1" applyFill="1" applyBorder="1" applyAlignment="1">
      <alignment horizontal="center" vertical="center"/>
    </xf>
    <xf numFmtId="0" fontId="44" fillId="33" borderId="0" xfId="0" applyFont="1" applyFill="1" applyBorder="1" applyAlignment="1">
      <alignment vertical="center"/>
    </xf>
    <xf numFmtId="0" fontId="44" fillId="33" borderId="0" xfId="0" applyFont="1" applyFill="1" applyBorder="1" applyAlignment="1" quotePrefix="1">
      <alignment/>
    </xf>
    <xf numFmtId="0" fontId="0" fillId="33" borderId="30" xfId="0" applyFill="1" applyBorder="1" applyAlignment="1">
      <alignment/>
    </xf>
    <xf numFmtId="0" fontId="5" fillId="0" borderId="30" xfId="0" applyFont="1" applyBorder="1" applyAlignment="1" applyProtection="1">
      <alignment vertical="center"/>
      <protection/>
    </xf>
    <xf numFmtId="0" fontId="6" fillId="33" borderId="0" xfId="0" applyFont="1" applyFill="1" applyBorder="1" applyAlignment="1" applyProtection="1">
      <alignment horizontal="center" vertical="center" wrapText="1"/>
      <protection/>
    </xf>
    <xf numFmtId="0" fontId="6" fillId="33" borderId="69" xfId="58" applyFont="1" applyFill="1" applyBorder="1" applyAlignment="1" applyProtection="1">
      <alignment horizontal="left" wrapText="1" indent="1"/>
      <protection/>
    </xf>
    <xf numFmtId="0" fontId="6" fillId="33" borderId="69" xfId="56" applyFont="1" applyFill="1" applyBorder="1" applyAlignment="1" applyProtection="1">
      <alignment horizontal="left" vertical="center" wrapText="1" indent="1"/>
      <protection/>
    </xf>
    <xf numFmtId="0" fontId="6" fillId="33" borderId="69" xfId="60" applyFont="1" applyFill="1" applyBorder="1" applyAlignment="1" applyProtection="1">
      <alignment vertical="center" wrapText="1"/>
      <protection/>
    </xf>
    <xf numFmtId="0" fontId="4" fillId="33" borderId="28" xfId="0" applyFont="1" applyFill="1" applyBorder="1" applyAlignment="1" applyProtection="1">
      <alignment horizontal="left"/>
      <protection/>
    </xf>
    <xf numFmtId="0" fontId="6" fillId="33" borderId="33" xfId="0" applyFont="1" applyFill="1" applyBorder="1" applyAlignment="1" applyProtection="1">
      <alignment horizontal="left" vertical="center" indent="1"/>
      <protection/>
    </xf>
    <xf numFmtId="0" fontId="9" fillId="33" borderId="51" xfId="53" applyFont="1" applyFill="1" applyBorder="1" applyAlignment="1" applyProtection="1">
      <alignment horizontal="left" vertical="center"/>
      <protection/>
    </xf>
    <xf numFmtId="0" fontId="5" fillId="33" borderId="42" xfId="54" applyFont="1" applyFill="1" applyBorder="1" applyAlignment="1" applyProtection="1">
      <alignment horizontal="right" vertical="center"/>
      <protection/>
    </xf>
    <xf numFmtId="166" fontId="5" fillId="33" borderId="44" xfId="53" applyNumberFormat="1" applyFont="1" applyFill="1" applyBorder="1" applyAlignment="1" applyProtection="1">
      <alignment vertical="center"/>
      <protection/>
    </xf>
    <xf numFmtId="166" fontId="5" fillId="33" borderId="45" xfId="53" applyNumberFormat="1" applyFont="1" applyFill="1" applyBorder="1" applyAlignment="1" applyProtection="1">
      <alignment vertical="center"/>
      <protection/>
    </xf>
    <xf numFmtId="0" fontId="5" fillId="33" borderId="43" xfId="54" applyFont="1" applyFill="1" applyBorder="1" applyAlignment="1" applyProtection="1">
      <alignment horizontal="left" vertical="center"/>
      <protection/>
    </xf>
    <xf numFmtId="10" fontId="5" fillId="33" borderId="0" xfId="56" applyNumberFormat="1" applyFont="1" applyFill="1" applyBorder="1" applyProtection="1">
      <alignment/>
      <protection/>
    </xf>
    <xf numFmtId="10" fontId="3" fillId="33" borderId="63" xfId="64" applyNumberFormat="1" applyFont="1" applyFill="1" applyBorder="1" applyAlignment="1" applyProtection="1">
      <alignment vertical="center"/>
      <protection/>
    </xf>
    <xf numFmtId="10" fontId="3" fillId="33" borderId="14" xfId="64" applyNumberFormat="1" applyFont="1" applyFill="1" applyBorder="1" applyAlignment="1" applyProtection="1">
      <alignment vertical="center"/>
      <protection/>
    </xf>
    <xf numFmtId="10" fontId="3" fillId="33" borderId="20" xfId="64" applyNumberFormat="1" applyFont="1" applyFill="1" applyBorder="1" applyAlignment="1" applyProtection="1">
      <alignment vertical="center"/>
      <protection/>
    </xf>
    <xf numFmtId="10" fontId="3" fillId="33" borderId="45" xfId="0" applyNumberFormat="1" applyFont="1" applyFill="1" applyBorder="1" applyAlignment="1" applyProtection="1">
      <alignment horizontal="right"/>
      <protection/>
    </xf>
    <xf numFmtId="10" fontId="4" fillId="33" borderId="64" xfId="0" applyNumberFormat="1" applyFont="1" applyFill="1" applyBorder="1" applyAlignment="1" applyProtection="1">
      <alignment horizontal="right"/>
      <protection/>
    </xf>
    <xf numFmtId="10" fontId="3" fillId="33" borderId="36" xfId="0" applyNumberFormat="1" applyFont="1" applyFill="1" applyBorder="1" applyAlignment="1" applyProtection="1">
      <alignment horizontal="right"/>
      <protection/>
    </xf>
    <xf numFmtId="10" fontId="3" fillId="33" borderId="45" xfId="0" applyNumberFormat="1" applyFont="1" applyFill="1" applyBorder="1" applyAlignment="1" applyProtection="1">
      <alignment/>
      <protection/>
    </xf>
    <xf numFmtId="10" fontId="4" fillId="33" borderId="64" xfId="0" applyNumberFormat="1" applyFont="1" applyFill="1" applyBorder="1" applyAlignment="1" applyProtection="1">
      <alignment/>
      <protection/>
    </xf>
    <xf numFmtId="10" fontId="3" fillId="33" borderId="36" xfId="0" applyNumberFormat="1" applyFont="1" applyFill="1" applyBorder="1" applyAlignment="1" applyProtection="1">
      <alignment/>
      <protection/>
    </xf>
    <xf numFmtId="0" fontId="3" fillId="33" borderId="0" xfId="0" applyFont="1" applyFill="1" applyAlignment="1">
      <alignment/>
    </xf>
    <xf numFmtId="0" fontId="3" fillId="33" borderId="0" xfId="0" applyFont="1" applyFill="1" applyAlignment="1">
      <alignment horizontal="left" wrapText="1"/>
    </xf>
    <xf numFmtId="0" fontId="3" fillId="33" borderId="0" xfId="0" applyFont="1" applyFill="1" applyAlignment="1">
      <alignment horizontal="left"/>
    </xf>
    <xf numFmtId="167" fontId="5" fillId="33" borderId="33" xfId="57" applyNumberFormat="1" applyFont="1" applyFill="1" applyBorder="1" applyAlignment="1" applyProtection="1">
      <alignment vertical="center" wrapText="1"/>
      <protection/>
    </xf>
    <xf numFmtId="167" fontId="5" fillId="33" borderId="33" xfId="58" applyNumberFormat="1" applyFont="1" applyFill="1" applyBorder="1" applyAlignment="1" applyProtection="1">
      <alignment vertical="center" wrapText="1"/>
      <protection/>
    </xf>
    <xf numFmtId="167" fontId="5" fillId="33" borderId="33" xfId="56" applyNumberFormat="1" applyFont="1" applyFill="1" applyBorder="1" applyAlignment="1" applyProtection="1">
      <alignment vertical="center"/>
      <protection/>
    </xf>
    <xf numFmtId="167" fontId="5" fillId="33" borderId="33" xfId="56" applyNumberFormat="1" applyFont="1" applyFill="1" applyBorder="1" applyAlignment="1" applyProtection="1">
      <alignment vertical="center" wrapText="1"/>
      <protection/>
    </xf>
    <xf numFmtId="167" fontId="5" fillId="33" borderId="0" xfId="57" applyNumberFormat="1" applyFont="1" applyFill="1" applyBorder="1" applyAlignment="1" applyProtection="1">
      <alignment vertical="center" wrapText="1"/>
      <protection/>
    </xf>
    <xf numFmtId="167" fontId="5" fillId="33" borderId="0" xfId="58" applyNumberFormat="1" applyFont="1" applyFill="1" applyBorder="1" applyAlignment="1" applyProtection="1">
      <alignment vertical="center" wrapText="1"/>
      <protection/>
    </xf>
    <xf numFmtId="167" fontId="5" fillId="33" borderId="0" xfId="58" applyNumberFormat="1" applyFont="1" applyFill="1" applyBorder="1" applyAlignment="1" applyProtection="1">
      <alignment horizontal="center" vertical="center"/>
      <protection/>
    </xf>
    <xf numFmtId="167" fontId="5" fillId="33" borderId="33" xfId="59" applyNumberFormat="1" applyFont="1" applyFill="1" applyBorder="1" applyAlignment="1" applyProtection="1">
      <alignment vertical="center" wrapText="1"/>
      <protection/>
    </xf>
    <xf numFmtId="167" fontId="5" fillId="33" borderId="0" xfId="59" applyNumberFormat="1" applyFont="1" applyFill="1" applyBorder="1" applyAlignment="1" applyProtection="1">
      <alignment vertical="center" wrapText="1"/>
      <protection/>
    </xf>
    <xf numFmtId="167" fontId="5" fillId="33" borderId="0" xfId="59" applyNumberFormat="1" applyFont="1" applyFill="1" applyBorder="1" applyAlignment="1" applyProtection="1">
      <alignment horizontal="left" wrapText="1"/>
      <protection/>
    </xf>
    <xf numFmtId="167" fontId="5" fillId="33" borderId="33" xfId="59" applyNumberFormat="1" applyFont="1" applyFill="1" applyBorder="1" applyProtection="1">
      <alignment/>
      <protection/>
    </xf>
    <xf numFmtId="167" fontId="5" fillId="33" borderId="0" xfId="59" applyNumberFormat="1" applyFont="1" applyFill="1" applyBorder="1" applyAlignment="1" applyProtection="1">
      <alignment horizontal="center" vertical="center" wrapText="1"/>
      <protection/>
    </xf>
    <xf numFmtId="167" fontId="6" fillId="33" borderId="81" xfId="59" applyNumberFormat="1" applyFont="1" applyFill="1" applyBorder="1" applyProtection="1">
      <alignment/>
      <protection/>
    </xf>
    <xf numFmtId="167" fontId="5" fillId="33" borderId="0" xfId="56" applyNumberFormat="1" applyFont="1" applyFill="1" applyBorder="1" applyAlignment="1" applyProtection="1">
      <alignment horizontal="center"/>
      <protection/>
    </xf>
    <xf numFmtId="167" fontId="6" fillId="33" borderId="81" xfId="62" applyNumberFormat="1" applyFont="1" applyFill="1" applyBorder="1" applyAlignment="1" applyProtection="1">
      <alignment vertical="center" wrapText="1"/>
      <protection/>
    </xf>
    <xf numFmtId="167" fontId="5" fillId="33" borderId="0" xfId="56" applyNumberFormat="1" applyFont="1" applyFill="1" applyBorder="1" applyAlignment="1" applyProtection="1">
      <alignment vertical="center"/>
      <protection/>
    </xf>
    <xf numFmtId="167" fontId="6" fillId="33" borderId="81" xfId="56" applyNumberFormat="1" applyFont="1" applyFill="1" applyBorder="1" applyAlignment="1" applyProtection="1">
      <alignment vertical="center"/>
      <protection/>
    </xf>
    <xf numFmtId="167" fontId="6" fillId="33" borderId="0" xfId="56" applyNumberFormat="1" applyFont="1" applyFill="1" applyBorder="1" applyAlignment="1" applyProtection="1">
      <alignment vertical="center"/>
      <protection/>
    </xf>
    <xf numFmtId="167" fontId="6" fillId="33" borderId="81" xfId="58" applyNumberFormat="1" applyFont="1" applyFill="1" applyBorder="1" applyAlignment="1" applyProtection="1">
      <alignment vertical="center"/>
      <protection/>
    </xf>
    <xf numFmtId="167" fontId="5" fillId="33" borderId="33" xfId="60" applyNumberFormat="1" applyFont="1" applyFill="1" applyBorder="1" applyAlignment="1" applyProtection="1">
      <alignment vertical="center" wrapText="1"/>
      <protection/>
    </xf>
    <xf numFmtId="167" fontId="6" fillId="33" borderId="0" xfId="60" applyNumberFormat="1" applyFont="1" applyFill="1" applyBorder="1" applyAlignment="1" applyProtection="1">
      <alignment vertical="center" wrapText="1"/>
      <protection/>
    </xf>
    <xf numFmtId="167" fontId="5" fillId="33" borderId="0" xfId="61" applyNumberFormat="1" applyFont="1" applyFill="1" applyBorder="1" applyProtection="1">
      <alignment/>
      <protection/>
    </xf>
    <xf numFmtId="167" fontId="11" fillId="33" borderId="0" xfId="62" applyNumberFormat="1" applyFont="1" applyFill="1" applyBorder="1" applyProtection="1">
      <alignment/>
      <protection/>
    </xf>
    <xf numFmtId="167" fontId="5" fillId="33" borderId="33" xfId="62" applyNumberFormat="1" applyFont="1" applyFill="1" applyBorder="1" applyProtection="1">
      <alignment/>
      <protection/>
    </xf>
    <xf numFmtId="167" fontId="5" fillId="33" borderId="0" xfId="62" applyNumberFormat="1" applyFont="1" applyFill="1" applyBorder="1" applyProtection="1">
      <alignment/>
      <protection/>
    </xf>
    <xf numFmtId="167" fontId="5" fillId="33" borderId="33" xfId="62" applyNumberFormat="1" applyFont="1" applyFill="1" applyBorder="1" applyAlignment="1" applyProtection="1">
      <alignment vertical="center" wrapText="1"/>
      <protection/>
    </xf>
    <xf numFmtId="167" fontId="5" fillId="33" borderId="0" xfId="62" applyNumberFormat="1" applyFont="1" applyFill="1" applyBorder="1" applyAlignment="1" applyProtection="1">
      <alignment vertical="center" wrapText="1"/>
      <protection/>
    </xf>
    <xf numFmtId="167" fontId="5" fillId="33" borderId="0" xfId="62" applyNumberFormat="1" applyFont="1" applyFill="1" applyBorder="1" applyAlignment="1" applyProtection="1">
      <alignment horizontal="center" vertical="center" wrapText="1"/>
      <protection/>
    </xf>
    <xf numFmtId="167" fontId="5" fillId="33" borderId="82" xfId="56" applyNumberFormat="1" applyFont="1" applyFill="1" applyBorder="1" applyProtection="1">
      <alignment/>
      <protection/>
    </xf>
    <xf numFmtId="167" fontId="5" fillId="33" borderId="83" xfId="56" applyNumberFormat="1" applyFont="1" applyFill="1" applyBorder="1" applyProtection="1">
      <alignment/>
      <protection/>
    </xf>
    <xf numFmtId="167" fontId="5" fillId="33" borderId="0" xfId="56" applyNumberFormat="1" applyFont="1" applyFill="1" applyBorder="1" applyProtection="1">
      <alignment/>
      <protection/>
    </xf>
    <xf numFmtId="0" fontId="11" fillId="33" borderId="28" xfId="58" applyFont="1" applyFill="1" applyBorder="1" applyAlignment="1" applyProtection="1">
      <alignment vertical="center" wrapText="1"/>
      <protection/>
    </xf>
    <xf numFmtId="0" fontId="11" fillId="33" borderId="29" xfId="58" applyFont="1" applyFill="1" applyBorder="1" applyAlignment="1" applyProtection="1">
      <alignment horizontal="center" vertical="center" wrapText="1"/>
      <protection/>
    </xf>
    <xf numFmtId="0" fontId="11" fillId="0" borderId="0" xfId="58" applyFont="1" applyAlignment="1" applyProtection="1">
      <alignment vertical="center" wrapText="1"/>
      <protection/>
    </xf>
    <xf numFmtId="0" fontId="6" fillId="33" borderId="0" xfId="0" applyFont="1" applyFill="1" applyBorder="1" applyAlignment="1" applyProtection="1">
      <alignment horizontal="left" vertical="center"/>
      <protection/>
    </xf>
    <xf numFmtId="0" fontId="5" fillId="33" borderId="35" xfId="0" applyFont="1" applyFill="1" applyBorder="1" applyAlignment="1" applyProtection="1">
      <alignment horizontal="center" vertical="center" wrapText="1"/>
      <protection/>
    </xf>
    <xf numFmtId="0" fontId="5" fillId="33" borderId="57"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5" fillId="36" borderId="0" xfId="0" applyFont="1" applyFill="1" applyAlignment="1">
      <alignment/>
    </xf>
    <xf numFmtId="175" fontId="5" fillId="36" borderId="0" xfId="48" applyNumberFormat="1" applyFont="1" applyFill="1" applyAlignment="1">
      <alignment/>
    </xf>
    <xf numFmtId="0" fontId="5" fillId="36" borderId="0" xfId="67" applyFont="1" applyFill="1" applyBorder="1" applyAlignment="1">
      <alignment vertical="center"/>
      <protection/>
    </xf>
    <xf numFmtId="175" fontId="5" fillId="36" borderId="0" xfId="48" applyNumberFormat="1" applyFont="1" applyFill="1" applyBorder="1" applyAlignment="1">
      <alignment vertical="center"/>
    </xf>
    <xf numFmtId="0" fontId="5" fillId="0" borderId="0" xfId="0" applyFont="1" applyAlignment="1" quotePrefix="1">
      <alignment/>
    </xf>
    <xf numFmtId="0" fontId="5" fillId="0" borderId="0" xfId="0" applyFont="1" applyAlignment="1">
      <alignment horizontal="center" vertical="center"/>
    </xf>
    <xf numFmtId="0" fontId="5" fillId="36" borderId="0" xfId="0" applyFont="1" applyFill="1" applyAlignment="1">
      <alignment horizontal="center" vertical="center"/>
    </xf>
    <xf numFmtId="0" fontId="5" fillId="0" borderId="57" xfId="0" applyFont="1" applyBorder="1" applyAlignment="1">
      <alignment horizontal="center" vertical="center" wrapText="1"/>
    </xf>
    <xf numFmtId="0" fontId="5" fillId="0" borderId="57"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xf>
    <xf numFmtId="0" fontId="5" fillId="0" borderId="11" xfId="0" applyFont="1" applyBorder="1" applyAlignment="1">
      <alignment/>
    </xf>
    <xf numFmtId="9" fontId="5" fillId="0" borderId="54" xfId="64" applyFont="1" applyBorder="1" applyAlignment="1">
      <alignment/>
    </xf>
    <xf numFmtId="0" fontId="5" fillId="0" borderId="12" xfId="0" applyFont="1" applyBorder="1" applyAlignment="1">
      <alignment/>
    </xf>
    <xf numFmtId="0" fontId="5" fillId="0" borderId="84" xfId="0" applyFont="1" applyBorder="1" applyAlignment="1">
      <alignment/>
    </xf>
    <xf numFmtId="0" fontId="5" fillId="0" borderId="33" xfId="0" applyFont="1" applyBorder="1" applyAlignment="1">
      <alignment/>
    </xf>
    <xf numFmtId="9" fontId="5" fillId="0" borderId="33" xfId="64" applyFont="1" applyBorder="1" applyAlignment="1">
      <alignment/>
    </xf>
    <xf numFmtId="0" fontId="5" fillId="0" borderId="65" xfId="0" applyFont="1" applyBorder="1" applyAlignment="1">
      <alignment/>
    </xf>
    <xf numFmtId="0" fontId="5" fillId="36" borderId="0" xfId="0" applyFont="1" applyFill="1" applyBorder="1" applyAlignment="1">
      <alignment/>
    </xf>
    <xf numFmtId="0" fontId="5" fillId="0" borderId="85" xfId="0" applyFont="1" applyBorder="1" applyAlignment="1">
      <alignment/>
    </xf>
    <xf numFmtId="0" fontId="5" fillId="0" borderId="86" xfId="0" applyFont="1" applyBorder="1" applyAlignment="1">
      <alignment/>
    </xf>
    <xf numFmtId="9" fontId="5" fillId="0" borderId="57" xfId="64" applyFont="1" applyBorder="1" applyAlignment="1">
      <alignment/>
    </xf>
    <xf numFmtId="0" fontId="5" fillId="0" borderId="87" xfId="0" applyFont="1" applyBorder="1" applyAlignment="1">
      <alignment/>
    </xf>
    <xf numFmtId="175" fontId="6" fillId="0" borderId="44" xfId="48" applyNumberFormat="1" applyFont="1" applyBorder="1" applyAlignment="1">
      <alignment horizontal="center" vertical="center"/>
    </xf>
    <xf numFmtId="175" fontId="6" fillId="35" borderId="52" xfId="48" applyNumberFormat="1" applyFont="1" applyFill="1" applyBorder="1" applyAlignment="1">
      <alignment vertical="center"/>
    </xf>
    <xf numFmtId="175" fontId="6" fillId="0" borderId="52" xfId="48" applyNumberFormat="1" applyFont="1" applyBorder="1" applyAlignment="1">
      <alignment vertical="center"/>
    </xf>
    <xf numFmtId="9" fontId="5" fillId="0" borderId="52" xfId="64" applyFont="1" applyBorder="1" applyAlignment="1">
      <alignment/>
    </xf>
    <xf numFmtId="175" fontId="6" fillId="0" borderId="45" xfId="48" applyNumberFormat="1" applyFont="1" applyBorder="1" applyAlignment="1">
      <alignment vertical="center"/>
    </xf>
    <xf numFmtId="0" fontId="5" fillId="36" borderId="66" xfId="0" applyFont="1" applyFill="1" applyBorder="1" applyAlignment="1">
      <alignment/>
    </xf>
    <xf numFmtId="0" fontId="5" fillId="0" borderId="33" xfId="0" applyFont="1" applyBorder="1" applyAlignment="1">
      <alignment horizontal="left" indent="1"/>
    </xf>
    <xf numFmtId="0" fontId="5" fillId="0" borderId="86" xfId="0" applyFont="1" applyBorder="1" applyAlignment="1">
      <alignment horizontal="left" indent="1"/>
    </xf>
    <xf numFmtId="9" fontId="5" fillId="0" borderId="24" xfId="64" applyFont="1" applyBorder="1" applyAlignment="1">
      <alignment/>
    </xf>
    <xf numFmtId="49" fontId="0" fillId="33" borderId="25" xfId="0" applyNumberFormat="1" applyFill="1" applyBorder="1" applyAlignment="1">
      <alignment/>
    </xf>
    <xf numFmtId="49" fontId="0" fillId="33" borderId="26" xfId="0" applyNumberFormat="1" applyFill="1" applyBorder="1" applyAlignment="1">
      <alignment/>
    </xf>
    <xf numFmtId="49" fontId="0" fillId="33" borderId="27" xfId="0" applyNumberFormat="1" applyFill="1" applyBorder="1" applyAlignment="1">
      <alignment/>
    </xf>
    <xf numFmtId="49" fontId="0" fillId="33" borderId="28" xfId="0" applyNumberFormat="1" applyFill="1" applyBorder="1" applyAlignment="1">
      <alignment/>
    </xf>
    <xf numFmtId="49" fontId="0" fillId="33" borderId="29" xfId="0" applyNumberFormat="1" applyFill="1" applyBorder="1" applyAlignment="1">
      <alignment/>
    </xf>
    <xf numFmtId="49" fontId="0" fillId="33" borderId="0" xfId="0" applyNumberFormat="1" applyFill="1" applyBorder="1" applyAlignment="1">
      <alignment/>
    </xf>
    <xf numFmtId="49" fontId="44" fillId="33" borderId="0" xfId="0" applyNumberFormat="1" applyFont="1" applyFill="1" applyBorder="1" applyAlignment="1" quotePrefix="1">
      <alignment horizontal="left" wrapText="1"/>
    </xf>
    <xf numFmtId="49" fontId="44" fillId="33" borderId="0" xfId="0" applyNumberFormat="1" applyFont="1" applyFill="1" applyBorder="1" applyAlignment="1" quotePrefix="1">
      <alignment horizontal="left" vertical="center" wrapText="1"/>
    </xf>
    <xf numFmtId="49" fontId="64" fillId="35" borderId="0" xfId="0" applyNumberFormat="1" applyFont="1" applyFill="1" applyBorder="1" applyAlignment="1" applyProtection="1">
      <alignment vertical="center"/>
      <protection/>
    </xf>
    <xf numFmtId="49" fontId="64" fillId="35" borderId="0" xfId="0" applyNumberFormat="1" applyFont="1" applyFill="1" applyBorder="1" applyAlignment="1">
      <alignment/>
    </xf>
    <xf numFmtId="49" fontId="65"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center"/>
      <protection/>
    </xf>
    <xf numFmtId="49" fontId="44" fillId="33" borderId="0" xfId="0" applyNumberFormat="1" applyFont="1" applyFill="1" applyBorder="1" applyAlignment="1">
      <alignment/>
    </xf>
    <xf numFmtId="49" fontId="5" fillId="33" borderId="0" xfId="0" applyNumberFormat="1" applyFont="1" applyFill="1" applyBorder="1" applyAlignment="1" applyProtection="1">
      <alignment horizontal="left" vertical="center" indent="2"/>
      <protection/>
    </xf>
    <xf numFmtId="49" fontId="5" fillId="33" borderId="0" xfId="0" applyNumberFormat="1" applyFont="1" applyFill="1" applyBorder="1" applyAlignment="1" applyProtection="1">
      <alignment horizontal="left" vertical="center" wrapText="1" indent="2"/>
      <protection/>
    </xf>
    <xf numFmtId="49" fontId="44" fillId="33" borderId="0" xfId="0" applyNumberFormat="1" applyFont="1" applyFill="1" applyBorder="1" applyAlignment="1" quotePrefix="1">
      <alignment/>
    </xf>
    <xf numFmtId="49" fontId="44" fillId="33" borderId="0" xfId="0" applyNumberFormat="1" applyFont="1" applyFill="1" applyBorder="1" applyAlignment="1">
      <alignment horizontal="left" wrapText="1"/>
    </xf>
    <xf numFmtId="49" fontId="0" fillId="33" borderId="30" xfId="0" applyNumberFormat="1" applyFill="1" applyBorder="1" applyAlignment="1">
      <alignment/>
    </xf>
    <xf numFmtId="49" fontId="0" fillId="33" borderId="31" xfId="0" applyNumberFormat="1" applyFill="1" applyBorder="1" applyAlignment="1">
      <alignment/>
    </xf>
    <xf numFmtId="49" fontId="0" fillId="33" borderId="32" xfId="0" applyNumberFormat="1" applyFill="1" applyBorder="1" applyAlignment="1">
      <alignment/>
    </xf>
    <xf numFmtId="49" fontId="5" fillId="33" borderId="0" xfId="0" applyNumberFormat="1" applyFont="1" applyFill="1" applyBorder="1" applyAlignment="1">
      <alignment/>
    </xf>
    <xf numFmtId="10" fontId="9" fillId="33" borderId="45" xfId="53" applyNumberFormat="1" applyFont="1" applyFill="1" applyBorder="1" applyAlignment="1" applyProtection="1">
      <alignment horizontal="right" vertical="center"/>
      <protection/>
    </xf>
    <xf numFmtId="0" fontId="5" fillId="33" borderId="33" xfId="58" applyFont="1" applyFill="1" applyBorder="1" applyAlignment="1">
      <alignment horizontal="left" vertical="center" wrapText="1" indent="1"/>
      <protection/>
    </xf>
    <xf numFmtId="0" fontId="5" fillId="33" borderId="0" xfId="58" applyFont="1" applyFill="1" applyAlignment="1">
      <alignment horizontal="left" vertical="center" wrapText="1"/>
      <protection/>
    </xf>
    <xf numFmtId="166" fontId="5" fillId="33" borderId="33" xfId="59" applyNumberFormat="1" applyFont="1" applyFill="1" applyBorder="1" applyAlignment="1" applyProtection="1">
      <alignment vertical="center"/>
      <protection/>
    </xf>
    <xf numFmtId="166" fontId="5" fillId="33" borderId="33" xfId="57" applyNumberFormat="1" applyFont="1" applyFill="1" applyBorder="1" applyAlignment="1">
      <alignment vertical="center" wrapText="1"/>
      <protection/>
    </xf>
    <xf numFmtId="167" fontId="5" fillId="33" borderId="33" xfId="60" applyNumberFormat="1" applyFont="1" applyFill="1" applyBorder="1" applyAlignment="1">
      <alignment vertical="center" wrapText="1"/>
      <protection/>
    </xf>
    <xf numFmtId="0" fontId="5" fillId="33" borderId="33" xfId="0" applyFont="1" applyFill="1" applyBorder="1" applyAlignment="1">
      <alignment horizontal="left" vertical="center" wrapText="1" indent="1"/>
    </xf>
    <xf numFmtId="0" fontId="5" fillId="33" borderId="0" xfId="62" applyFont="1" applyFill="1" applyAlignment="1">
      <alignment horizontal="left" vertical="center"/>
      <protection/>
    </xf>
    <xf numFmtId="167" fontId="11" fillId="33" borderId="33" xfId="62" applyNumberFormat="1" applyFont="1" applyFill="1" applyBorder="1">
      <alignment/>
      <protection/>
    </xf>
    <xf numFmtId="0" fontId="5" fillId="33" borderId="33" xfId="0" applyFont="1" applyFill="1" applyBorder="1" applyAlignment="1">
      <alignment horizontal="left" wrapText="1" indent="1"/>
    </xf>
    <xf numFmtId="167" fontId="11" fillId="33" borderId="33" xfId="62" applyNumberFormat="1" applyFont="1" applyFill="1" applyBorder="1" applyAlignment="1">
      <alignment vertical="center"/>
      <protection/>
    </xf>
    <xf numFmtId="0" fontId="5" fillId="33" borderId="0" xfId="59" applyFont="1" applyFill="1" applyAlignment="1">
      <alignment horizontal="left" vertical="center" wrapText="1"/>
      <protection/>
    </xf>
    <xf numFmtId="166" fontId="5" fillId="33" borderId="33" xfId="59" applyNumberFormat="1" applyFont="1" applyFill="1" applyBorder="1">
      <alignment/>
      <protection/>
    </xf>
    <xf numFmtId="167" fontId="5" fillId="33" borderId="33" xfId="59" applyNumberFormat="1" applyFont="1" applyFill="1" applyBorder="1">
      <alignment/>
      <protection/>
    </xf>
    <xf numFmtId="167" fontId="5" fillId="33" borderId="33" xfId="59" applyNumberFormat="1" applyFont="1" applyFill="1" applyBorder="1" applyAlignment="1">
      <alignment vertical="center"/>
      <protection/>
    </xf>
    <xf numFmtId="0" fontId="5" fillId="33" borderId="33" xfId="59" applyFont="1" applyFill="1" applyBorder="1" applyAlignment="1">
      <alignment horizontal="left" wrapText="1" indent="1"/>
      <protection/>
    </xf>
    <xf numFmtId="166" fontId="5" fillId="33" borderId="33" xfId="59" applyNumberFormat="1" applyFont="1" applyFill="1" applyBorder="1" applyAlignment="1">
      <alignment vertical="center"/>
      <protection/>
    </xf>
    <xf numFmtId="167" fontId="5" fillId="33" borderId="33" xfId="59" applyNumberFormat="1" applyFont="1" applyFill="1" applyBorder="1" applyAlignment="1" applyProtection="1">
      <alignment vertical="center"/>
      <protection/>
    </xf>
    <xf numFmtId="0" fontId="5" fillId="33" borderId="26" xfId="0" applyFont="1" applyFill="1" applyBorder="1" applyAlignment="1">
      <alignment/>
    </xf>
    <xf numFmtId="49" fontId="44" fillId="33" borderId="0" xfId="0" applyNumberFormat="1" applyFont="1" applyFill="1" applyBorder="1" applyAlignment="1" quotePrefix="1">
      <alignment horizontal="left" wrapText="1"/>
    </xf>
    <xf numFmtId="49" fontId="6" fillId="33" borderId="0" xfId="0" applyNumberFormat="1" applyFont="1" applyFill="1" applyBorder="1" applyAlignment="1" applyProtection="1">
      <alignment horizontal="left" vertical="center" wrapText="1"/>
      <protection/>
    </xf>
    <xf numFmtId="49" fontId="44" fillId="33" borderId="0" xfId="0" applyNumberFormat="1" applyFont="1" applyFill="1" applyBorder="1" applyAlignment="1" quotePrefix="1">
      <alignment horizontal="left" vertical="top" wrapText="1"/>
    </xf>
    <xf numFmtId="49" fontId="19" fillId="33" borderId="0" xfId="0" applyNumberFormat="1" applyFont="1" applyFill="1" applyBorder="1" applyAlignment="1" applyProtection="1">
      <alignment horizontal="left" vertical="center" wrapText="1"/>
      <protection/>
    </xf>
    <xf numFmtId="49" fontId="1" fillId="33" borderId="0" xfId="0" applyNumberFormat="1" applyFont="1" applyFill="1" applyBorder="1" applyAlignment="1">
      <alignment horizontal="left" wrapText="1"/>
    </xf>
    <xf numFmtId="49" fontId="44" fillId="33" borderId="0" xfId="0" applyNumberFormat="1" applyFont="1" applyFill="1" applyBorder="1" applyAlignment="1">
      <alignment horizontal="left" wrapText="1"/>
    </xf>
    <xf numFmtId="49" fontId="5" fillId="33" borderId="0" xfId="0" applyNumberFormat="1" applyFont="1" applyFill="1" applyBorder="1" applyAlignment="1">
      <alignment horizontal="left" wrapText="1"/>
    </xf>
    <xf numFmtId="49" fontId="66" fillId="35" borderId="0" xfId="0" applyNumberFormat="1" applyFont="1" applyFill="1" applyBorder="1" applyAlignment="1" applyProtection="1">
      <alignment horizontal="center" vertical="center" wrapText="1"/>
      <protection/>
    </xf>
    <xf numFmtId="49" fontId="5" fillId="33" borderId="0" xfId="0" applyNumberFormat="1" applyFont="1" applyFill="1" applyBorder="1" applyAlignment="1" quotePrefix="1">
      <alignment horizontal="left" wrapText="1"/>
    </xf>
    <xf numFmtId="49" fontId="5" fillId="33" borderId="0" xfId="0" applyNumberFormat="1" applyFont="1" applyFill="1" applyBorder="1" applyAlignment="1" applyProtection="1">
      <alignment horizontal="left" vertical="center" wrapText="1" indent="2"/>
      <protection/>
    </xf>
    <xf numFmtId="49" fontId="5" fillId="33" borderId="0" xfId="0" applyNumberFormat="1" applyFont="1" applyFill="1" applyBorder="1" applyAlignment="1" applyProtection="1">
      <alignment horizontal="left" vertical="center" wrapText="1"/>
      <protection/>
    </xf>
    <xf numFmtId="0" fontId="66" fillId="35" borderId="0" xfId="0" applyFont="1" applyFill="1" applyBorder="1" applyAlignment="1" applyProtection="1">
      <alignment horizontal="center" vertical="center" wrapText="1"/>
      <protection/>
    </xf>
    <xf numFmtId="0" fontId="62" fillId="35" borderId="0" xfId="0" applyFont="1" applyFill="1" applyBorder="1" applyAlignment="1" applyProtection="1">
      <alignment horizontal="left" vertical="center"/>
      <protection/>
    </xf>
    <xf numFmtId="0" fontId="44" fillId="33" borderId="0" xfId="0" applyFont="1" applyFill="1" applyBorder="1" applyAlignment="1" quotePrefix="1">
      <alignment horizontal="left" wrapText="1"/>
    </xf>
    <xf numFmtId="49" fontId="5" fillId="33" borderId="0" xfId="0" applyNumberFormat="1" applyFont="1" applyFill="1" applyBorder="1" applyAlignment="1" quotePrefix="1">
      <alignment horizontal="left" vertical="center" wrapText="1"/>
    </xf>
    <xf numFmtId="0" fontId="44" fillId="33" borderId="0" xfId="0" applyFont="1" applyFill="1" applyBorder="1" applyAlignment="1">
      <alignment horizontal="left" vertical="center" wrapText="1"/>
    </xf>
    <xf numFmtId="0" fontId="5" fillId="30" borderId="33" xfId="0" applyFont="1" applyFill="1" applyBorder="1" applyAlignment="1" applyProtection="1">
      <alignment horizontal="left" vertical="center" indent="1"/>
      <protection locked="0"/>
    </xf>
    <xf numFmtId="0" fontId="5" fillId="33" borderId="0" xfId="0" applyFont="1" applyFill="1" applyBorder="1" applyAlignment="1" applyProtection="1">
      <alignment horizontal="left" vertical="center" wrapText="1"/>
      <protection/>
    </xf>
    <xf numFmtId="14" fontId="5" fillId="30" borderId="88" xfId="0" applyNumberFormat="1" applyFont="1" applyFill="1" applyBorder="1" applyAlignment="1" applyProtection="1">
      <alignment horizontal="left" vertical="center" wrapText="1"/>
      <protection locked="0"/>
    </xf>
    <xf numFmtId="14" fontId="5" fillId="30" borderId="89" xfId="0" applyNumberFormat="1" applyFont="1" applyFill="1" applyBorder="1" applyAlignment="1" applyProtection="1">
      <alignment horizontal="left" vertical="center" wrapText="1"/>
      <protection locked="0"/>
    </xf>
    <xf numFmtId="14" fontId="5" fillId="30" borderId="49" xfId="0" applyNumberFormat="1" applyFont="1" applyFill="1" applyBorder="1" applyAlignment="1" applyProtection="1">
      <alignment horizontal="left" vertical="center" wrapText="1"/>
      <protection locked="0"/>
    </xf>
    <xf numFmtId="0" fontId="66" fillId="35" borderId="0" xfId="0" applyFont="1" applyFill="1" applyBorder="1" applyAlignment="1" applyProtection="1">
      <alignment horizontal="center" vertical="center"/>
      <protection/>
    </xf>
    <xf numFmtId="0" fontId="3" fillId="33" borderId="0" xfId="0" applyFont="1" applyFill="1" applyAlignment="1">
      <alignment horizontal="left" wrapText="1"/>
    </xf>
    <xf numFmtId="0" fontId="6" fillId="33" borderId="33" xfId="56" applyFont="1" applyFill="1" applyBorder="1" applyAlignment="1" applyProtection="1">
      <alignment horizontal="left" vertical="center" indent="1"/>
      <protection/>
    </xf>
    <xf numFmtId="0" fontId="5" fillId="33" borderId="33" xfId="56" applyFont="1" applyFill="1" applyBorder="1" applyAlignment="1" applyProtection="1">
      <alignment horizontal="left" vertical="center" indent="1"/>
      <protection/>
    </xf>
    <xf numFmtId="0" fontId="5" fillId="33" borderId="33" xfId="56" applyNumberFormat="1" applyFont="1" applyFill="1" applyBorder="1" applyAlignment="1" applyProtection="1">
      <alignment horizontal="left" vertical="center" indent="1"/>
      <protection/>
    </xf>
    <xf numFmtId="0" fontId="5" fillId="33" borderId="33" xfId="56" applyFont="1" applyFill="1" applyBorder="1" applyAlignment="1" applyProtection="1">
      <alignment horizontal="center"/>
      <protection/>
    </xf>
    <xf numFmtId="0" fontId="66" fillId="35" borderId="0" xfId="56" applyFont="1" applyFill="1" applyBorder="1" applyAlignment="1" applyProtection="1">
      <alignment horizontal="center" vertical="center" wrapText="1"/>
      <protection/>
    </xf>
    <xf numFmtId="0" fontId="4" fillId="33" borderId="1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horizontal="center"/>
      <protection/>
    </xf>
    <xf numFmtId="0" fontId="4" fillId="33" borderId="90" xfId="0" applyFont="1" applyFill="1" applyBorder="1" applyAlignment="1" applyProtection="1">
      <alignment horizontal="center"/>
      <protection/>
    </xf>
    <xf numFmtId="0" fontId="5" fillId="33" borderId="33" xfId="0" applyFont="1" applyFill="1" applyBorder="1" applyAlignment="1" applyProtection="1">
      <alignment horizontal="left" vertical="center" indent="1"/>
      <protection/>
    </xf>
    <xf numFmtId="0" fontId="5" fillId="33" borderId="33" xfId="0" applyNumberFormat="1" applyFont="1" applyFill="1" applyBorder="1" applyAlignment="1" applyProtection="1">
      <alignment horizontal="left" vertical="center" indent="1"/>
      <protection/>
    </xf>
    <xf numFmtId="0" fontId="4" fillId="33" borderId="0" xfId="0" applyFont="1" applyFill="1" applyAlignment="1">
      <alignment horizontal="center"/>
    </xf>
    <xf numFmtId="0" fontId="6" fillId="33" borderId="0" xfId="0" applyFont="1" applyFill="1" applyAlignment="1">
      <alignment horizontal="center"/>
    </xf>
    <xf numFmtId="0" fontId="4" fillId="33" borderId="0" xfId="0" applyFont="1" applyFill="1" applyBorder="1" applyAlignment="1" applyProtection="1">
      <alignment horizontal="center"/>
      <protection/>
    </xf>
    <xf numFmtId="0" fontId="6"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top"/>
      <protection/>
    </xf>
    <xf numFmtId="0" fontId="5" fillId="33" borderId="10" xfId="53" applyFont="1" applyFill="1" applyBorder="1" applyAlignment="1" applyProtection="1">
      <alignment horizontal="center" wrapText="1"/>
      <protection/>
    </xf>
    <xf numFmtId="0" fontId="5" fillId="33" borderId="12" xfId="53" applyFont="1" applyFill="1" applyBorder="1" applyAlignment="1" applyProtection="1">
      <alignment horizontal="center" wrapText="1"/>
      <protection/>
    </xf>
    <xf numFmtId="0" fontId="66" fillId="35" borderId="0" xfId="53" applyFont="1" applyFill="1" applyBorder="1" applyAlignment="1" applyProtection="1">
      <alignment horizontal="center" vertical="center"/>
      <protection/>
    </xf>
    <xf numFmtId="0" fontId="66" fillId="35" borderId="0" xfId="67" applyFont="1" applyFill="1" applyBorder="1" applyAlignment="1">
      <alignment horizontal="center" vertical="center"/>
      <protection/>
    </xf>
    <xf numFmtId="0" fontId="5" fillId="0" borderId="6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7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7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91" xfId="67" applyFont="1" applyBorder="1" applyAlignment="1">
      <alignment horizontal="center" vertical="center" wrapText="1"/>
      <protection/>
    </xf>
    <xf numFmtId="0" fontId="5" fillId="0" borderId="92" xfId="67" applyFont="1" applyBorder="1" applyAlignment="1">
      <alignment horizontal="center" vertical="center" wrapText="1"/>
      <protection/>
    </xf>
    <xf numFmtId="0" fontId="5" fillId="0" borderId="90" xfId="67" applyFont="1" applyBorder="1" applyAlignment="1">
      <alignment horizontal="center" vertical="center" wrapText="1"/>
      <protection/>
    </xf>
    <xf numFmtId="0" fontId="5" fillId="0" borderId="9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49" xfId="0" applyFont="1" applyBorder="1" applyAlignment="1">
      <alignment horizontal="center" vertical="center" wrapText="1"/>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Monétaire 2" xfId="50"/>
    <cellStyle name="Monétaire 3" xfId="51"/>
    <cellStyle name="Neutre" xfId="52"/>
    <cellStyle name="Normal 2" xfId="53"/>
    <cellStyle name="Normal_Modèle EPRD synthetique 2" xfId="54"/>
    <cellStyle name="Normal_PAGE24" xfId="55"/>
    <cellStyle name="Normal_PAGE27" xfId="56"/>
    <cellStyle name="Normal_PAGE28" xfId="57"/>
    <cellStyle name="Normal_PAGE29" xfId="58"/>
    <cellStyle name="Normal_PAGE30" xfId="59"/>
    <cellStyle name="Normal_PAGE31" xfId="60"/>
    <cellStyle name="Normal_PAGE32" xfId="61"/>
    <cellStyle name="Normal_PAGE33" xfId="62"/>
    <cellStyle name="Note" xfId="63"/>
    <cellStyle name="Percent" xfId="64"/>
    <cellStyle name="Satisfaisant" xfId="65"/>
    <cellStyle name="Sortie" xfId="66"/>
    <cellStyle name="TableStyleLight1" xfId="67"/>
    <cellStyle name="Texte explicatif" xfId="68"/>
    <cellStyle name="Titre" xfId="69"/>
    <cellStyle name="Titre 1" xfId="70"/>
    <cellStyle name="Titre 2" xfId="71"/>
    <cellStyle name="Titre 3" xfId="72"/>
    <cellStyle name="Titre 4" xfId="73"/>
    <cellStyle name="Total" xfId="74"/>
    <cellStyle name="Vérification"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2" /><Relationship Id="rId6" Type="http://schemas.openxmlformats.org/officeDocument/2006/relationships/hyperlink" Target="#AIDE_REPERE2" /><Relationship Id="rId7" Type="http://schemas.openxmlformats.org/officeDocument/2006/relationships/hyperlink" Target="#AIDE_REPERE3" /><Relationship Id="rId8" Type="http://schemas.openxmlformats.org/officeDocument/2006/relationships/hyperlink" Target="#AIDE_REPERE3" /><Relationship Id="rId9" Type="http://schemas.openxmlformats.org/officeDocument/2006/relationships/hyperlink" Target="#AIDE_REPERE1" /><Relationship Id="rId10" Type="http://schemas.openxmlformats.org/officeDocument/2006/relationships/hyperlink" Target="#AIDE_REPERE1" /><Relationship Id="rId11" Type="http://schemas.openxmlformats.org/officeDocument/2006/relationships/hyperlink" Target="#AIDE_REPERE5" /><Relationship Id="rId12" Type="http://schemas.openxmlformats.org/officeDocument/2006/relationships/hyperlink" Target="#AIDE_REPERE5" /><Relationship Id="rId13" Type="http://schemas.openxmlformats.org/officeDocument/2006/relationships/hyperlink" Target="#AIDE_REPERE4" /><Relationship Id="rId14" Type="http://schemas.openxmlformats.org/officeDocument/2006/relationships/hyperlink" Target="#AIDE_REPERE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86</xdr:row>
      <xdr:rowOff>76200</xdr:rowOff>
    </xdr:from>
    <xdr:to>
      <xdr:col>3</xdr:col>
      <xdr:colOff>28575</xdr:colOff>
      <xdr:row>88</xdr:row>
      <xdr:rowOff>276225</xdr:rowOff>
    </xdr:to>
    <xdr:grpSp>
      <xdr:nvGrpSpPr>
        <xdr:cNvPr id="1" name="Groupe 5"/>
        <xdr:cNvGrpSpPr>
          <a:grpSpLocks/>
        </xdr:cNvGrpSpPr>
      </xdr:nvGrpSpPr>
      <xdr:grpSpPr>
        <a:xfrm>
          <a:off x="809625" y="190976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31</xdr:row>
      <xdr:rowOff>38100</xdr:rowOff>
    </xdr:from>
    <xdr:to>
      <xdr:col>2</xdr:col>
      <xdr:colOff>276225</xdr:colOff>
      <xdr:row>32</xdr:row>
      <xdr:rowOff>19050</xdr:rowOff>
    </xdr:to>
    <xdr:pic macro="[0]!SaisieFiness">
      <xdr:nvPicPr>
        <xdr:cNvPr id="1" name="Image 1"/>
        <xdr:cNvPicPr preferRelativeResize="1">
          <a:picLocks noChangeAspect="1"/>
        </xdr:cNvPicPr>
      </xdr:nvPicPr>
      <xdr:blipFill>
        <a:blip r:embed="rId1"/>
        <a:stretch>
          <a:fillRect/>
        </a:stretch>
      </xdr:blipFill>
      <xdr:spPr>
        <a:xfrm>
          <a:off x="390525" y="6305550"/>
          <a:ext cx="219075" cy="238125"/>
        </a:xfrm>
        <a:prstGeom prst="rect">
          <a:avLst/>
        </a:prstGeom>
        <a:noFill/>
        <a:ln w="9525" cmpd="sng">
          <a:noFill/>
        </a:ln>
      </xdr:spPr>
    </xdr:pic>
    <xdr:clientData/>
  </xdr:twoCellAnchor>
  <xdr:twoCellAnchor editAs="oneCell">
    <xdr:from>
      <xdr:col>2</xdr:col>
      <xdr:colOff>342900</xdr:colOff>
      <xdr:row>31</xdr:row>
      <xdr:rowOff>38100</xdr:rowOff>
    </xdr:from>
    <xdr:to>
      <xdr:col>2</xdr:col>
      <xdr:colOff>552450</xdr:colOff>
      <xdr:row>32</xdr:row>
      <xdr:rowOff>19050</xdr:rowOff>
    </xdr:to>
    <xdr:pic macro="[0]!ModifierFiness">
      <xdr:nvPicPr>
        <xdr:cNvPr id="2" name="Image 2"/>
        <xdr:cNvPicPr preferRelativeResize="1">
          <a:picLocks noChangeAspect="1"/>
        </xdr:cNvPicPr>
      </xdr:nvPicPr>
      <xdr:blipFill>
        <a:blip r:embed="rId2"/>
        <a:stretch>
          <a:fillRect/>
        </a:stretch>
      </xdr:blipFill>
      <xdr:spPr>
        <a:xfrm>
          <a:off x="676275" y="6305550"/>
          <a:ext cx="209550" cy="238125"/>
        </a:xfrm>
        <a:prstGeom prst="rect">
          <a:avLst/>
        </a:prstGeom>
        <a:noFill/>
        <a:ln w="9525" cmpd="sng">
          <a:noFill/>
        </a:ln>
      </xdr:spPr>
    </xdr:pic>
    <xdr:clientData/>
  </xdr:twoCellAnchor>
  <xdr:twoCellAnchor editAs="oneCell">
    <xdr:from>
      <xdr:col>2</xdr:col>
      <xdr:colOff>619125</xdr:colOff>
      <xdr:row>31</xdr:row>
      <xdr:rowOff>38100</xdr:rowOff>
    </xdr:from>
    <xdr:to>
      <xdr:col>2</xdr:col>
      <xdr:colOff>838200</xdr:colOff>
      <xdr:row>32</xdr:row>
      <xdr:rowOff>19050</xdr:rowOff>
    </xdr:to>
    <xdr:pic macro="[0]!SupprimerFiness">
      <xdr:nvPicPr>
        <xdr:cNvPr id="3" name="Image 3"/>
        <xdr:cNvPicPr preferRelativeResize="1">
          <a:picLocks noChangeAspect="1"/>
        </xdr:cNvPicPr>
      </xdr:nvPicPr>
      <xdr:blipFill>
        <a:blip r:embed="rId3"/>
        <a:stretch>
          <a:fillRect/>
        </a:stretch>
      </xdr:blipFill>
      <xdr:spPr>
        <a:xfrm>
          <a:off x="952500" y="6305550"/>
          <a:ext cx="219075" cy="238125"/>
        </a:xfrm>
        <a:prstGeom prst="rect">
          <a:avLst/>
        </a:prstGeom>
        <a:noFill/>
        <a:ln w="9525" cmpd="sng">
          <a:noFill/>
        </a:ln>
      </xdr:spPr>
    </xdr:pic>
    <xdr:clientData/>
  </xdr:twoCellAnchor>
  <xdr:twoCellAnchor editAs="oneCell">
    <xdr:from>
      <xdr:col>1</xdr:col>
      <xdr:colOff>66675</xdr:colOff>
      <xdr:row>27</xdr:row>
      <xdr:rowOff>409575</xdr:rowOff>
    </xdr:from>
    <xdr:to>
      <xdr:col>1</xdr:col>
      <xdr:colOff>219075</xdr:colOff>
      <xdr:row>27</xdr:row>
      <xdr:rowOff>561975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66675" y="5600700"/>
          <a:ext cx="152400" cy="152400"/>
        </a:xfrm>
        <a:prstGeom prst="rect">
          <a:avLst/>
        </a:prstGeom>
        <a:noFill/>
        <a:ln w="9525" cmpd="sng">
          <a:noFill/>
        </a:ln>
      </xdr:spPr>
    </xdr:pic>
    <xdr:clientData/>
  </xdr:twoCellAnchor>
  <xdr:twoCellAnchor editAs="oneCell">
    <xdr:from>
      <xdr:col>1</xdr:col>
      <xdr:colOff>66675</xdr:colOff>
      <xdr:row>30</xdr:row>
      <xdr:rowOff>28575</xdr:rowOff>
    </xdr:from>
    <xdr:to>
      <xdr:col>1</xdr:col>
      <xdr:colOff>219075</xdr:colOff>
      <xdr:row>31</xdr:row>
      <xdr:rowOff>9525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66675" y="6124575"/>
          <a:ext cx="152400" cy="152400"/>
        </a:xfrm>
        <a:prstGeom prst="rect">
          <a:avLst/>
        </a:prstGeom>
        <a:noFill/>
        <a:ln w="9525" cmpd="sng">
          <a:noFill/>
        </a:ln>
      </xdr:spPr>
    </xdr:pic>
    <xdr:clientData/>
  </xdr:twoCellAnchor>
  <xdr:twoCellAnchor editAs="oneCell">
    <xdr:from>
      <xdr:col>1</xdr:col>
      <xdr:colOff>66675</xdr:colOff>
      <xdr:row>5</xdr:row>
      <xdr:rowOff>19050</xdr:rowOff>
    </xdr:from>
    <xdr:to>
      <xdr:col>1</xdr:col>
      <xdr:colOff>219075</xdr:colOff>
      <xdr:row>6</xdr:row>
      <xdr:rowOff>9525</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66675" y="1152525"/>
          <a:ext cx="152400" cy="152400"/>
        </a:xfrm>
        <a:prstGeom prst="rect">
          <a:avLst/>
        </a:prstGeom>
        <a:noFill/>
        <a:ln w="9525" cmpd="sng">
          <a:noFill/>
        </a:ln>
      </xdr:spPr>
    </xdr:pic>
    <xdr:clientData/>
  </xdr:twoCellAnchor>
  <xdr:twoCellAnchor editAs="oneCell">
    <xdr:from>
      <xdr:col>4</xdr:col>
      <xdr:colOff>323850</xdr:colOff>
      <xdr:row>25</xdr:row>
      <xdr:rowOff>133350</xdr:rowOff>
    </xdr:from>
    <xdr:to>
      <xdr:col>4</xdr:col>
      <xdr:colOff>476250</xdr:colOff>
      <xdr:row>26</xdr:row>
      <xdr:rowOff>123825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5934075" y="4991100"/>
          <a:ext cx="152400" cy="152400"/>
        </a:xfrm>
        <a:prstGeom prst="rect">
          <a:avLst/>
        </a:prstGeom>
        <a:noFill/>
        <a:ln w="9525" cmpd="sng">
          <a:noFill/>
        </a:ln>
      </xdr:spPr>
    </xdr:pic>
    <xdr:clientData/>
  </xdr:twoCellAnchor>
  <xdr:twoCellAnchor editAs="oneCell">
    <xdr:from>
      <xdr:col>1</xdr:col>
      <xdr:colOff>66675</xdr:colOff>
      <xdr:row>31</xdr:row>
      <xdr:rowOff>95250</xdr:rowOff>
    </xdr:from>
    <xdr:to>
      <xdr:col>1</xdr:col>
      <xdr:colOff>219075</xdr:colOff>
      <xdr:row>31</xdr:row>
      <xdr:rowOff>247650</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66675" y="636270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4</xdr:row>
      <xdr:rowOff>171450</xdr:rowOff>
    </xdr:from>
    <xdr:to>
      <xdr:col>4</xdr:col>
      <xdr:colOff>542925</xdr:colOff>
      <xdr:row>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6734175" y="1133475"/>
          <a:ext cx="152400" cy="152400"/>
        </a:xfrm>
        <a:prstGeom prst="rect">
          <a:avLst/>
        </a:prstGeom>
        <a:noFill/>
        <a:ln w="9525" cmpd="sng">
          <a:noFill/>
        </a:ln>
      </xdr:spPr>
    </xdr:pic>
    <xdr:clientData/>
  </xdr:twoCellAnchor>
  <xdr:twoCellAnchor editAs="oneCell">
    <xdr:from>
      <xdr:col>2</xdr:col>
      <xdr:colOff>1323975</xdr:colOff>
      <xdr:row>4</xdr:row>
      <xdr:rowOff>171450</xdr:rowOff>
    </xdr:from>
    <xdr:to>
      <xdr:col>2</xdr:col>
      <xdr:colOff>1476375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2390775" y="1133475"/>
          <a:ext cx="152400" cy="152400"/>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123950" y="236220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409700" y="236220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685925" y="2362200"/>
          <a:ext cx="219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dimension ref="A1:E16"/>
  <sheetViews>
    <sheetView zoomScalePageLayoutView="0" workbookViewId="0" topLeftCell="A1">
      <selection activeCell="A1" sqref="A1"/>
    </sheetView>
  </sheetViews>
  <sheetFormatPr defaultColWidth="10.8515625" defaultRowHeight="15"/>
  <cols>
    <col min="1" max="1" width="18.7109375" style="272" bestFit="1" customWidth="1"/>
    <col min="2" max="16384" width="10.8515625" style="272" customWidth="1"/>
  </cols>
  <sheetData>
    <row r="1" spans="1:5" ht="15">
      <c r="A1" s="271" t="s">
        <v>158</v>
      </c>
      <c r="B1" s="371" t="s">
        <v>159</v>
      </c>
      <c r="C1" s="272" t="s">
        <v>160</v>
      </c>
      <c r="D1" s="371" t="s">
        <v>224</v>
      </c>
      <c r="E1" s="272" t="s">
        <v>235</v>
      </c>
    </row>
    <row r="2" spans="1:4" ht="15">
      <c r="A2" s="271"/>
      <c r="B2" s="371"/>
      <c r="D2" s="371"/>
    </row>
    <row r="3" spans="1:5" ht="15">
      <c r="A3" s="273" t="s">
        <v>175</v>
      </c>
      <c r="B3" s="371" t="s">
        <v>176</v>
      </c>
      <c r="C3" s="272" t="s">
        <v>161</v>
      </c>
      <c r="D3" s="371" t="s">
        <v>225</v>
      </c>
      <c r="E3" t="s">
        <v>238</v>
      </c>
    </row>
    <row r="4" spans="1:5" ht="15">
      <c r="A4" s="273" t="s">
        <v>177</v>
      </c>
      <c r="B4" s="371" t="s">
        <v>180</v>
      </c>
      <c r="C4" s="272" t="s">
        <v>162</v>
      </c>
      <c r="D4" s="371" t="s">
        <v>226</v>
      </c>
      <c r="E4" t="s">
        <v>239</v>
      </c>
    </row>
    <row r="5" spans="1:5" ht="15">
      <c r="A5" s="273" t="s">
        <v>178</v>
      </c>
      <c r="C5" s="272" t="s">
        <v>163</v>
      </c>
      <c r="E5" t="s">
        <v>240</v>
      </c>
    </row>
    <row r="6" spans="1:5" ht="15">
      <c r="A6" s="273" t="s">
        <v>179</v>
      </c>
      <c r="C6" s="272" t="s">
        <v>164</v>
      </c>
      <c r="E6" t="s">
        <v>241</v>
      </c>
    </row>
    <row r="7" spans="1:5" ht="15">
      <c r="A7" s="271"/>
      <c r="C7" s="272" t="s">
        <v>165</v>
      </c>
      <c r="E7" t="s">
        <v>242</v>
      </c>
    </row>
    <row r="8" spans="1:5" ht="15">
      <c r="A8" s="271"/>
      <c r="C8" s="272" t="s">
        <v>166</v>
      </c>
      <c r="E8" s="272" t="s">
        <v>236</v>
      </c>
    </row>
    <row r="9" spans="1:5" ht="15">
      <c r="A9" s="271"/>
      <c r="C9" s="272" t="s">
        <v>167</v>
      </c>
      <c r="E9" t="s">
        <v>243</v>
      </c>
    </row>
    <row r="10" spans="1:5" ht="15">
      <c r="A10" s="271"/>
      <c r="C10" s="272" t="s">
        <v>168</v>
      </c>
      <c r="E10" s="272" t="s">
        <v>246</v>
      </c>
    </row>
    <row r="11" spans="3:5" ht="15">
      <c r="C11" s="272" t="s">
        <v>169</v>
      </c>
      <c r="E11" s="272" t="s">
        <v>237</v>
      </c>
    </row>
    <row r="12" spans="3:5" ht="15">
      <c r="C12" s="272" t="s">
        <v>170</v>
      </c>
      <c r="E12" t="s">
        <v>244</v>
      </c>
    </row>
    <row r="13" spans="3:5" ht="15">
      <c r="C13" s="272" t="s">
        <v>171</v>
      </c>
      <c r="E13" t="s">
        <v>245</v>
      </c>
    </row>
    <row r="14" spans="3:5" ht="15">
      <c r="C14" s="272" t="s">
        <v>172</v>
      </c>
      <c r="E14" s="272" t="s">
        <v>247</v>
      </c>
    </row>
    <row r="15" ht="15">
      <c r="E15" t="s">
        <v>332</v>
      </c>
    </row>
    <row r="16" ht="15">
      <c r="E16" t="s">
        <v>333</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5">
    <pageSetUpPr fitToPage="1"/>
  </sheetPr>
  <dimension ref="A1:J36"/>
  <sheetViews>
    <sheetView showGridLines="0" zoomScalePageLayoutView="0" workbookViewId="0" topLeftCell="A1">
      <selection activeCell="B2" sqref="B2:I2"/>
    </sheetView>
  </sheetViews>
  <sheetFormatPr defaultColWidth="11.421875" defaultRowHeight="15"/>
  <cols>
    <col min="1" max="1" width="2.7109375" style="280" customWidth="1"/>
    <col min="2" max="2" width="44.140625" style="280" bestFit="1" customWidth="1"/>
    <col min="3" max="4" width="15.7109375" style="280" customWidth="1"/>
    <col min="5" max="5" width="11.421875" style="280" customWidth="1"/>
    <col min="6" max="7" width="15.7109375" style="280" customWidth="1"/>
    <col min="8" max="8" width="11.421875" style="280" customWidth="1"/>
    <col min="9" max="9" width="44.140625" style="280" bestFit="1" customWidth="1"/>
    <col min="10" max="10" width="2.7109375" style="280" customWidth="1"/>
    <col min="11" max="16384" width="11.421875" style="280" customWidth="1"/>
  </cols>
  <sheetData>
    <row r="1" spans="1:10" ht="12.75">
      <c r="A1" s="277"/>
      <c r="B1" s="278"/>
      <c r="C1" s="278"/>
      <c r="D1" s="278"/>
      <c r="E1" s="278"/>
      <c r="F1" s="278"/>
      <c r="G1" s="278"/>
      <c r="H1" s="278"/>
      <c r="I1" s="278"/>
      <c r="J1" s="279"/>
    </row>
    <row r="2" spans="1:10" ht="38.25" customHeight="1">
      <c r="A2" s="281"/>
      <c r="B2" s="580" t="s">
        <v>108</v>
      </c>
      <c r="C2" s="580"/>
      <c r="D2" s="580"/>
      <c r="E2" s="580"/>
      <c r="F2" s="580"/>
      <c r="G2" s="580"/>
      <c r="H2" s="580"/>
      <c r="I2" s="580"/>
      <c r="J2" s="282"/>
    </row>
    <row r="3" spans="1:10" ht="12.75">
      <c r="A3" s="426"/>
      <c r="B3" s="283"/>
      <c r="C3" s="283"/>
      <c r="D3" s="283"/>
      <c r="E3" s="283"/>
      <c r="F3" s="283"/>
      <c r="G3" s="283"/>
      <c r="H3" s="283"/>
      <c r="I3" s="283"/>
      <c r="J3" s="282"/>
    </row>
    <row r="4" spans="1:10" ht="12.75">
      <c r="A4" s="281"/>
      <c r="B4" s="593" t="str">
        <f>IF('Page de garde'!$D$4="","COMPTE DE RESULTAT PREVISIONNEL PRINCIPAL - (PREVISIONS EXERCICE N)","COMPTE DE RESULTAT PREVISIONNEL PRINCIPAL - (PREVISIONS EXERCICE "&amp;'Page de garde'!$D$4&amp;")")</f>
        <v>COMPTE DE RESULTAT PREVISIONNEL PRINCIPAL - (PREVISIONS EXERCICE N)</v>
      </c>
      <c r="C4" s="594"/>
      <c r="D4" s="593"/>
      <c r="E4" s="593"/>
      <c r="F4" s="593"/>
      <c r="G4" s="593"/>
      <c r="H4" s="593"/>
      <c r="I4" s="593"/>
      <c r="J4" s="282"/>
    </row>
    <row r="5" spans="1:10" ht="12.75">
      <c r="A5" s="281"/>
      <c r="B5" s="394"/>
      <c r="C5" s="395"/>
      <c r="D5" s="394"/>
      <c r="E5" s="394"/>
      <c r="F5" s="394"/>
      <c r="G5" s="394"/>
      <c r="H5" s="394"/>
      <c r="I5" s="394"/>
      <c r="J5" s="282"/>
    </row>
    <row r="6" spans="1:10" ht="12.75">
      <c r="A6" s="281"/>
      <c r="B6" s="427" t="s">
        <v>156</v>
      </c>
      <c r="C6" s="591">
        <f>+CRPP!$D$3</f>
        <v>0</v>
      </c>
      <c r="D6" s="591"/>
      <c r="E6" s="591"/>
      <c r="F6" s="394"/>
      <c r="G6" s="394"/>
      <c r="H6" s="394"/>
      <c r="I6" s="394"/>
      <c r="J6" s="282"/>
    </row>
    <row r="7" spans="1:10" ht="12.75">
      <c r="A7" s="281"/>
      <c r="B7" s="427" t="s">
        <v>157</v>
      </c>
      <c r="C7" s="591">
        <f>+CRPP!$D$2</f>
        <v>0</v>
      </c>
      <c r="D7" s="591"/>
      <c r="E7" s="591"/>
      <c r="F7" s="394"/>
      <c r="G7" s="394"/>
      <c r="H7" s="394"/>
      <c r="I7" s="394"/>
      <c r="J7" s="282"/>
    </row>
    <row r="8" spans="1:10" ht="13.5" thickBot="1">
      <c r="A8" s="281"/>
      <c r="B8" s="394"/>
      <c r="C8" s="395"/>
      <c r="D8" s="394"/>
      <c r="E8" s="394"/>
      <c r="F8" s="394"/>
      <c r="G8" s="394"/>
      <c r="H8" s="394"/>
      <c r="I8" s="394"/>
      <c r="J8" s="282"/>
    </row>
    <row r="9" spans="1:10" ht="12.75">
      <c r="A9" s="281"/>
      <c r="B9" s="394"/>
      <c r="C9" s="587" t="s">
        <v>330</v>
      </c>
      <c r="D9" s="588"/>
      <c r="E9" s="589"/>
      <c r="F9" s="590" t="s">
        <v>331</v>
      </c>
      <c r="G9" s="588"/>
      <c r="H9" s="589"/>
      <c r="I9" s="283"/>
      <c r="J9" s="282"/>
    </row>
    <row r="10" spans="1:10" s="286" customFormat="1" ht="51.75" thickBot="1">
      <c r="A10" s="284"/>
      <c r="B10" s="480"/>
      <c r="C10" s="481" t="str">
        <f>IF('Page de garde'!$D$4="","Dernier EPRD exécutoire Exercice N","Dernier EPRD exécutoire Exercice "&amp;'Page de garde'!$D$4)</f>
        <v>Dernier EPRD exécutoire Exercice N</v>
      </c>
      <c r="D10" s="482" t="s">
        <v>134</v>
      </c>
      <c r="E10" s="483" t="s">
        <v>127</v>
      </c>
      <c r="F10" s="481" t="str">
        <f>IF('Page de garde'!$D$4="","Dernier EPRD exécutoire Exercice N","Dernier EPRD exécutoire Exercice "&amp;'Page de garde'!$D$4)</f>
        <v>Dernier EPRD exécutoire Exercice N</v>
      </c>
      <c r="G10" s="482" t="s">
        <v>134</v>
      </c>
      <c r="H10" s="483" t="s">
        <v>127</v>
      </c>
      <c r="I10" s="484"/>
      <c r="J10" s="285"/>
    </row>
    <row r="11" spans="1:10" s="361" customFormat="1" ht="12.75">
      <c r="A11" s="38"/>
      <c r="B11" s="359" t="s">
        <v>192</v>
      </c>
      <c r="C11" s="365">
        <f>CRPP!$D$29</f>
        <v>0</v>
      </c>
      <c r="D11" s="366">
        <f>CRPP!$G$29</f>
        <v>0</v>
      </c>
      <c r="E11" s="434">
        <f aca="true" t="shared" si="0" ref="E11:E16">IF(C11=0,0,D11/C11)</f>
        <v>0</v>
      </c>
      <c r="F11" s="365">
        <f>CRPP!$D$114</f>
        <v>0</v>
      </c>
      <c r="G11" s="366">
        <f>CRPP!$G$114</f>
        <v>0</v>
      </c>
      <c r="H11" s="434">
        <f aca="true" t="shared" si="1" ref="H11:H16">IF(F11=0,0,G11/F11)</f>
        <v>0</v>
      </c>
      <c r="I11" s="360" t="s">
        <v>191</v>
      </c>
      <c r="J11" s="40"/>
    </row>
    <row r="12" spans="1:10" s="46" customFormat="1" ht="12.75">
      <c r="A12" s="31"/>
      <c r="B12" s="362" t="s">
        <v>193</v>
      </c>
      <c r="C12" s="367">
        <f>CRPP!$D$46</f>
        <v>0</v>
      </c>
      <c r="D12" s="368">
        <f>CRPP!$G$46</f>
        <v>0</v>
      </c>
      <c r="E12" s="435">
        <f t="shared" si="0"/>
        <v>0</v>
      </c>
      <c r="F12" s="367">
        <f>CRPP!$D$135</f>
        <v>0</v>
      </c>
      <c r="G12" s="368">
        <f>CRPP!$G$135</f>
        <v>0</v>
      </c>
      <c r="H12" s="435">
        <f t="shared" si="1"/>
        <v>0</v>
      </c>
      <c r="I12" s="363" t="s">
        <v>190</v>
      </c>
      <c r="J12" s="32"/>
    </row>
    <row r="13" spans="1:10" s="46" customFormat="1" ht="23.25" thickBot="1">
      <c r="A13" s="31"/>
      <c r="B13" s="362" t="s">
        <v>194</v>
      </c>
      <c r="C13" s="369">
        <f>CRPP!$D$91</f>
        <v>0</v>
      </c>
      <c r="D13" s="370">
        <f>CRPP!$G$91</f>
        <v>0</v>
      </c>
      <c r="E13" s="436">
        <f t="shared" si="0"/>
        <v>0</v>
      </c>
      <c r="F13" s="369">
        <f>CRPP!$D$160</f>
        <v>0</v>
      </c>
      <c r="G13" s="370">
        <f>CRPP!$G$160</f>
        <v>0</v>
      </c>
      <c r="H13" s="436">
        <f t="shared" si="1"/>
        <v>0</v>
      </c>
      <c r="I13" s="364" t="s">
        <v>195</v>
      </c>
      <c r="J13" s="32"/>
    </row>
    <row r="14" spans="1:10" ht="13.5" thickBot="1">
      <c r="A14" s="281"/>
      <c r="B14" s="289" t="s">
        <v>101</v>
      </c>
      <c r="C14" s="290">
        <f>CRPP!$D$93</f>
        <v>0</v>
      </c>
      <c r="D14" s="291">
        <f>CRPP!$G$93</f>
        <v>0</v>
      </c>
      <c r="E14" s="437">
        <f t="shared" si="0"/>
        <v>0</v>
      </c>
      <c r="F14" s="292">
        <f>CRPP!$D$162</f>
        <v>0</v>
      </c>
      <c r="G14" s="291">
        <f>CRPP!$G$162</f>
        <v>0</v>
      </c>
      <c r="H14" s="440">
        <f t="shared" si="1"/>
        <v>0</v>
      </c>
      <c r="I14" s="293" t="s">
        <v>102</v>
      </c>
      <c r="J14" s="282"/>
    </row>
    <row r="15" spans="1:10" s="299" customFormat="1" ht="12.75">
      <c r="A15" s="287"/>
      <c r="B15" s="294" t="s">
        <v>116</v>
      </c>
      <c r="C15" s="295">
        <f>CRPP!$D$95</f>
        <v>0</v>
      </c>
      <c r="D15" s="296">
        <f>CRPP!$G$95</f>
        <v>0</v>
      </c>
      <c r="E15" s="438">
        <f t="shared" si="0"/>
        <v>0</v>
      </c>
      <c r="F15" s="297">
        <f>CRPP!$D$164</f>
        <v>0</v>
      </c>
      <c r="G15" s="296">
        <f>CRPP!$G$164</f>
        <v>0</v>
      </c>
      <c r="H15" s="441">
        <f t="shared" si="1"/>
        <v>0</v>
      </c>
      <c r="I15" s="298" t="s">
        <v>117</v>
      </c>
      <c r="J15" s="288"/>
    </row>
    <row r="16" spans="1:10" s="305" customFormat="1" ht="13.5" thickBot="1">
      <c r="A16" s="284"/>
      <c r="B16" s="300" t="s">
        <v>103</v>
      </c>
      <c r="C16" s="301">
        <f>CRPP!$D$97</f>
        <v>0</v>
      </c>
      <c r="D16" s="302">
        <f>CRPP!$G$97</f>
        <v>0</v>
      </c>
      <c r="E16" s="439">
        <f t="shared" si="0"/>
        <v>0</v>
      </c>
      <c r="F16" s="303">
        <f>CRPP!$D$166</f>
        <v>0</v>
      </c>
      <c r="G16" s="302">
        <f>CRPP!$G$166</f>
        <v>0</v>
      </c>
      <c r="H16" s="442">
        <f t="shared" si="1"/>
        <v>0</v>
      </c>
      <c r="I16" s="304" t="s">
        <v>103</v>
      </c>
      <c r="J16" s="285"/>
    </row>
    <row r="17" spans="1:10" ht="12.75">
      <c r="A17" s="281"/>
      <c r="B17" s="306"/>
      <c r="C17" s="306"/>
      <c r="D17" s="306"/>
      <c r="E17" s="306"/>
      <c r="F17" s="306"/>
      <c r="G17" s="306"/>
      <c r="H17" s="306"/>
      <c r="I17" s="306"/>
      <c r="J17" s="282"/>
    </row>
    <row r="18" spans="1:10" ht="12.75">
      <c r="A18" s="281"/>
      <c r="B18" s="307"/>
      <c r="C18" s="394"/>
      <c r="D18" s="394"/>
      <c r="E18" s="394"/>
      <c r="F18" s="394"/>
      <c r="G18" s="394"/>
      <c r="H18" s="394"/>
      <c r="I18" s="283"/>
      <c r="J18" s="282"/>
    </row>
    <row r="19" spans="1:10" ht="12.75">
      <c r="A19" s="281"/>
      <c r="B19" s="595" t="str">
        <f>IF('Page de garde'!$D$4="","COMPTE DE RESULTAT PREVISIONNEL ANNEXE - (PREVISIONS EXERCICE N)","COMPTE DE RESULTAT PREVISIONNEL ANNEXE - (PREVISIONS EXERCICE "&amp;'Page de garde'!$D$4&amp;")")</f>
        <v>COMPTE DE RESULTAT PREVISIONNEL ANNEXE - (PREVISIONS EXERCICE N)</v>
      </c>
      <c r="C19" s="595"/>
      <c r="D19" s="595"/>
      <c r="E19" s="595"/>
      <c r="F19" s="595"/>
      <c r="G19" s="595"/>
      <c r="H19" s="595"/>
      <c r="I19" s="595"/>
      <c r="J19" s="282"/>
    </row>
    <row r="20" spans="1:10" ht="12.75">
      <c r="A20" s="281"/>
      <c r="B20" s="394"/>
      <c r="C20" s="394"/>
      <c r="D20" s="394"/>
      <c r="E20" s="394"/>
      <c r="F20" s="394"/>
      <c r="G20" s="394"/>
      <c r="H20" s="394"/>
      <c r="I20" s="394"/>
      <c r="J20" s="282"/>
    </row>
    <row r="21" spans="1:10" ht="12.75">
      <c r="A21" s="281"/>
      <c r="B21" s="394"/>
      <c r="C21" s="394"/>
      <c r="D21" s="394"/>
      <c r="E21" s="394"/>
      <c r="F21" s="394"/>
      <c r="G21" s="394"/>
      <c r="H21" s="394"/>
      <c r="I21" s="394"/>
      <c r="J21" s="282"/>
    </row>
    <row r="22" spans="1:10" ht="12.75">
      <c r="A22" s="281"/>
      <c r="B22" s="427" t="s">
        <v>156</v>
      </c>
      <c r="C22" s="591">
        <f>+CRPP!$D$3&amp;""</f>
      </c>
      <c r="D22" s="591"/>
      <c r="E22" s="591"/>
      <c r="F22" s="394"/>
      <c r="G22" s="394"/>
      <c r="H22" s="394"/>
      <c r="I22" s="394"/>
      <c r="J22" s="282"/>
    </row>
    <row r="23" spans="1:10" ht="12.75">
      <c r="A23" s="281"/>
      <c r="B23" s="427" t="s">
        <v>157</v>
      </c>
      <c r="C23" s="591">
        <f>+CRPP!$D$2&amp;""</f>
      </c>
      <c r="D23" s="591"/>
      <c r="E23" s="591"/>
      <c r="F23" s="394"/>
      <c r="G23" s="394"/>
      <c r="H23" s="394"/>
      <c r="I23" s="394"/>
      <c r="J23" s="282"/>
    </row>
    <row r="24" spans="1:10" ht="12.75" hidden="1">
      <c r="A24" s="281"/>
      <c r="B24" s="427" t="s">
        <v>227</v>
      </c>
      <c r="C24" s="592">
        <f>CRP_SF!$D$3&amp;""</f>
      </c>
      <c r="D24" s="592"/>
      <c r="E24" s="592"/>
      <c r="F24" s="394"/>
      <c r="G24" s="394"/>
      <c r="H24" s="394"/>
      <c r="I24" s="394"/>
      <c r="J24" s="282"/>
    </row>
    <row r="25" spans="1:10" ht="12.75" hidden="1">
      <c r="A25" s="281"/>
      <c r="B25" s="427" t="s">
        <v>228</v>
      </c>
      <c r="C25" s="592">
        <f>CRP_SF!$D$2&amp;""</f>
      </c>
      <c r="D25" s="592"/>
      <c r="E25" s="592"/>
      <c r="F25" s="394"/>
      <c r="G25" s="394"/>
      <c r="H25" s="394"/>
      <c r="I25" s="394"/>
      <c r="J25" s="282"/>
    </row>
    <row r="26" spans="1:10" ht="12.75" hidden="1">
      <c r="A26" s="281"/>
      <c r="B26" s="427" t="s">
        <v>217</v>
      </c>
      <c r="C26" s="592">
        <f>CRP_SF!$D$4&amp;""</f>
      </c>
      <c r="D26" s="592"/>
      <c r="E26" s="592"/>
      <c r="F26" s="394"/>
      <c r="G26" s="394"/>
      <c r="H26" s="394"/>
      <c r="I26" s="394"/>
      <c r="J26" s="282"/>
    </row>
    <row r="27" spans="1:10" ht="13.5" thickBot="1">
      <c r="A27" s="281"/>
      <c r="B27" s="394"/>
      <c r="C27" s="394"/>
      <c r="D27" s="394"/>
      <c r="E27" s="394"/>
      <c r="F27" s="394"/>
      <c r="G27" s="394"/>
      <c r="H27" s="394"/>
      <c r="I27" s="394"/>
      <c r="J27" s="282"/>
    </row>
    <row r="28" spans="1:10" ht="12.75">
      <c r="A28" s="281"/>
      <c r="B28" s="306"/>
      <c r="C28" s="587" t="s">
        <v>330</v>
      </c>
      <c r="D28" s="588"/>
      <c r="E28" s="589"/>
      <c r="F28" s="590" t="s">
        <v>331</v>
      </c>
      <c r="G28" s="588"/>
      <c r="H28" s="589"/>
      <c r="I28" s="306"/>
      <c r="J28" s="282"/>
    </row>
    <row r="29" spans="1:10" ht="51.75" thickBot="1">
      <c r="A29" s="281"/>
      <c r="B29" s="480" t="s">
        <v>124</v>
      </c>
      <c r="C29" s="481" t="str">
        <f>IF('Page de garde'!$D$4="","Dernier EPRD exécutoire Exercice N","Dernier EPRD exécutoire Exercice "&amp;'Page de garde'!$D$4)</f>
        <v>Dernier EPRD exécutoire Exercice N</v>
      </c>
      <c r="D29" s="482" t="s">
        <v>134</v>
      </c>
      <c r="E29" s="483" t="s">
        <v>127</v>
      </c>
      <c r="F29" s="481" t="str">
        <f>IF('Page de garde'!$D$4="","Dernier EPRD exécutoire Exercice N","Dernier EPRD exécutoire Exercice "&amp;'Page de garde'!$D$4)</f>
        <v>Dernier EPRD exécutoire Exercice N</v>
      </c>
      <c r="G29" s="482" t="s">
        <v>134</v>
      </c>
      <c r="H29" s="483" t="s">
        <v>127</v>
      </c>
      <c r="I29" s="485"/>
      <c r="J29" s="282"/>
    </row>
    <row r="30" spans="1:10" ht="12.75">
      <c r="A30" s="281"/>
      <c r="B30" s="337" t="s">
        <v>192</v>
      </c>
      <c r="C30" s="365">
        <f>CRPP!$D$29+CRP_SF!$D$30</f>
        <v>0</v>
      </c>
      <c r="D30" s="366">
        <f>CRPP!$G$29+CRP_SF!$G$30</f>
        <v>0</v>
      </c>
      <c r="E30" s="434">
        <f aca="true" t="shared" si="2" ref="E30:E35">IF(C30=0,0,D30/C30)</f>
        <v>0</v>
      </c>
      <c r="F30" s="365">
        <f>CRPP!$D$114+CRP_SF!$D$115</f>
        <v>0</v>
      </c>
      <c r="G30" s="366">
        <f>CRPP!$G$114+CRP_SF!$G$115</f>
        <v>0</v>
      </c>
      <c r="H30" s="434">
        <f aca="true" t="shared" si="3" ref="H30:H35">IF(F30=0,0,G30/F30)</f>
        <v>0</v>
      </c>
      <c r="I30" s="338" t="s">
        <v>191</v>
      </c>
      <c r="J30" s="282"/>
    </row>
    <row r="31" spans="1:10" ht="12.75">
      <c r="A31" s="281"/>
      <c r="B31" s="339" t="s">
        <v>193</v>
      </c>
      <c r="C31" s="367">
        <f>CRPP!$D$46+CRP_SF!$D$47</f>
        <v>0</v>
      </c>
      <c r="D31" s="368">
        <f>CRPP!$G$46+CRP_SF!$G$47</f>
        <v>0</v>
      </c>
      <c r="E31" s="435">
        <f t="shared" si="2"/>
        <v>0</v>
      </c>
      <c r="F31" s="367">
        <f>CRPP!$D$135+CRP_SF!$D$136</f>
        <v>0</v>
      </c>
      <c r="G31" s="368">
        <f>CRPP!$G$135+CRP_SF!$G$136</f>
        <v>0</v>
      </c>
      <c r="H31" s="435">
        <f t="shared" si="3"/>
        <v>0</v>
      </c>
      <c r="I31" s="340" t="s">
        <v>190</v>
      </c>
      <c r="J31" s="282"/>
    </row>
    <row r="32" spans="1:10" ht="23.25" thickBot="1">
      <c r="A32" s="281"/>
      <c r="B32" s="339" t="s">
        <v>194</v>
      </c>
      <c r="C32" s="369">
        <f>CRPP!$D$91+CRP_SF!$D$92</f>
        <v>0</v>
      </c>
      <c r="D32" s="370">
        <f>CRPP!$G$91+CRP_SF!$G$92</f>
        <v>0</v>
      </c>
      <c r="E32" s="436">
        <f t="shared" si="2"/>
        <v>0</v>
      </c>
      <c r="F32" s="369">
        <f>CRPP!$D$160+CRP_SF!$D$161</f>
        <v>0</v>
      </c>
      <c r="G32" s="370">
        <f>CRPP!$G$160+CRP_SF!$G$161</f>
        <v>0</v>
      </c>
      <c r="H32" s="436">
        <f t="shared" si="3"/>
        <v>0</v>
      </c>
      <c r="I32" s="341" t="s">
        <v>195</v>
      </c>
      <c r="J32" s="282"/>
    </row>
    <row r="33" spans="1:10" ht="13.5" thickBot="1">
      <c r="A33" s="281"/>
      <c r="B33" s="308" t="s">
        <v>101</v>
      </c>
      <c r="C33" s="290">
        <f>CRPP!$D$93+CRP_SF!$D$94</f>
        <v>0</v>
      </c>
      <c r="D33" s="291">
        <f>CRPP!$G$93+CRP_SF!$G$94</f>
        <v>0</v>
      </c>
      <c r="E33" s="437">
        <f t="shared" si="2"/>
        <v>0</v>
      </c>
      <c r="F33" s="292">
        <f>CRPP!$D$162+CRP_SF!$D$163</f>
        <v>0</v>
      </c>
      <c r="G33" s="291">
        <f>CRPP!$G$162+CRP_SF!$G$163</f>
        <v>0</v>
      </c>
      <c r="H33" s="440">
        <f t="shared" si="3"/>
        <v>0</v>
      </c>
      <c r="I33" s="309" t="s">
        <v>102</v>
      </c>
      <c r="J33" s="282"/>
    </row>
    <row r="34" spans="1:10" ht="12.75">
      <c r="A34" s="281"/>
      <c r="B34" s="310" t="s">
        <v>116</v>
      </c>
      <c r="C34" s="295">
        <f>CRPP!$D$95+CRP_SF!$D$96</f>
        <v>0</v>
      </c>
      <c r="D34" s="296">
        <f>CRPP!$G$95+CRP_SF!$G$96</f>
        <v>0</v>
      </c>
      <c r="E34" s="438">
        <f t="shared" si="2"/>
        <v>0</v>
      </c>
      <c r="F34" s="297">
        <f>CRPP!$D$164+CRP_SF!$D$165</f>
        <v>0</v>
      </c>
      <c r="G34" s="296">
        <f>CRPP!$G$164+CRP_SF!$G$165</f>
        <v>0</v>
      </c>
      <c r="H34" s="441">
        <f t="shared" si="3"/>
        <v>0</v>
      </c>
      <c r="I34" s="311" t="s">
        <v>117</v>
      </c>
      <c r="J34" s="282"/>
    </row>
    <row r="35" spans="1:10" ht="13.5" thickBot="1">
      <c r="A35" s="281"/>
      <c r="B35" s="312" t="s">
        <v>103</v>
      </c>
      <c r="C35" s="301">
        <f>CRPP!$D$97+CRP_SF!$D$98</f>
        <v>0</v>
      </c>
      <c r="D35" s="302">
        <f>CRPP!$G$97+CRP_SF!$G$98</f>
        <v>0</v>
      </c>
      <c r="E35" s="439">
        <f t="shared" si="2"/>
        <v>0</v>
      </c>
      <c r="F35" s="303">
        <f>CRPP!$D$166+CRP_SF!$D$167</f>
        <v>0</v>
      </c>
      <c r="G35" s="302">
        <f>CRPP!$G$166+CRP_SF!$G$167</f>
        <v>0</v>
      </c>
      <c r="H35" s="442">
        <f t="shared" si="3"/>
        <v>0</v>
      </c>
      <c r="I35" s="313" t="s">
        <v>103</v>
      </c>
      <c r="J35" s="282"/>
    </row>
    <row r="36" spans="1:10" ht="13.5" thickBot="1">
      <c r="A36" s="314"/>
      <c r="B36" s="315"/>
      <c r="C36" s="315"/>
      <c r="D36" s="315"/>
      <c r="E36" s="315"/>
      <c r="F36" s="315"/>
      <c r="G36" s="315"/>
      <c r="H36" s="315"/>
      <c r="I36" s="315"/>
      <c r="J36" s="316"/>
    </row>
  </sheetData>
  <sheetProtection password="EAD6" sheet="1" objects="1" scenarios="1"/>
  <mergeCells count="14">
    <mergeCell ref="B2:I2"/>
    <mergeCell ref="B4:I4"/>
    <mergeCell ref="C9:E9"/>
    <mergeCell ref="F9:H9"/>
    <mergeCell ref="B19:I19"/>
    <mergeCell ref="C24:E24"/>
    <mergeCell ref="C28:E28"/>
    <mergeCell ref="F28:H28"/>
    <mergeCell ref="C6:E6"/>
    <mergeCell ref="C7:E7"/>
    <mergeCell ref="C22:E22"/>
    <mergeCell ref="C23:E23"/>
    <mergeCell ref="C25:E25"/>
    <mergeCell ref="C26:E26"/>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80" r:id="rId1"/>
  <headerFooter>
    <oddFooter>&amp;R&amp;"Arial,Normal"&amp;8&amp;F&amp;A</oddFooter>
  </headerFooter>
</worksheet>
</file>

<file path=xl/worksheets/sheet11.xml><?xml version="1.0" encoding="utf-8"?>
<worksheet xmlns="http://schemas.openxmlformats.org/spreadsheetml/2006/main" xmlns:r="http://schemas.openxmlformats.org/officeDocument/2006/relationships">
  <sheetPr codeName="Feuil6">
    <pageSetUpPr fitToPage="1"/>
  </sheetPr>
  <dimension ref="A1:H25"/>
  <sheetViews>
    <sheetView showGridLines="0" zoomScalePageLayoutView="0" workbookViewId="0" topLeftCell="A1">
      <selection activeCell="A1" sqref="A1"/>
    </sheetView>
  </sheetViews>
  <sheetFormatPr defaultColWidth="11.421875" defaultRowHeight="15"/>
  <cols>
    <col min="1" max="1" width="2.7109375" style="208" customWidth="1"/>
    <col min="2" max="2" width="72.7109375" style="208" customWidth="1"/>
    <col min="3" max="6" width="15.7109375" style="208" customWidth="1"/>
    <col min="7" max="7" width="72.7109375" style="208" customWidth="1"/>
    <col min="8" max="8" width="2.7109375" style="208" customWidth="1"/>
    <col min="9" max="243" width="11.421875" style="208" customWidth="1"/>
    <col min="244" max="244" width="8.57421875" style="208" customWidth="1"/>
    <col min="245" max="245" width="51.7109375" style="208" customWidth="1"/>
    <col min="246" max="246" width="12.57421875" style="208" bestFit="1" customWidth="1"/>
    <col min="247" max="247" width="11.57421875" style="208" bestFit="1" customWidth="1"/>
    <col min="248" max="248" width="51.7109375" style="208" customWidth="1"/>
    <col min="249" max="16384" width="11.421875" style="208" customWidth="1"/>
  </cols>
  <sheetData>
    <row r="1" spans="1:8" ht="12.75">
      <c r="A1" s="205"/>
      <c r="B1" s="206"/>
      <c r="C1" s="206"/>
      <c r="D1" s="206"/>
      <c r="E1" s="206"/>
      <c r="F1" s="206"/>
      <c r="G1" s="206"/>
      <c r="H1" s="207"/>
    </row>
    <row r="2" spans="1:8" s="211" customFormat="1" ht="38.25" customHeight="1">
      <c r="A2" s="209"/>
      <c r="B2" s="600" t="s">
        <v>119</v>
      </c>
      <c r="C2" s="600"/>
      <c r="D2" s="600"/>
      <c r="E2" s="600"/>
      <c r="F2" s="600"/>
      <c r="G2" s="600"/>
      <c r="H2" s="210"/>
    </row>
    <row r="3" spans="1:8" s="211" customFormat="1" ht="12.75">
      <c r="A3" s="209"/>
      <c r="B3" s="212"/>
      <c r="C3" s="212"/>
      <c r="D3" s="212"/>
      <c r="E3" s="212"/>
      <c r="F3" s="212"/>
      <c r="G3" s="212"/>
      <c r="H3" s="210"/>
    </row>
    <row r="4" spans="1:8" s="215" customFormat="1" ht="15.75" customHeight="1" thickBot="1">
      <c r="A4" s="213"/>
      <c r="B4" s="596" t="str">
        <f>IF('Page de garde'!$D$4="","COMPTES DE RESULTAT CONSOLIDES (CRPP + CRPA) - EXERCICE N","COMPTES DE RESULTAT CONSOLIDES (CRPP + CRPA) - EXERCICE "&amp;'Page de garde'!$D$4)</f>
        <v>COMPTES DE RESULTAT CONSOLIDES (CRPP + CRPA) - EXERCICE N</v>
      </c>
      <c r="C4" s="596"/>
      <c r="D4" s="596"/>
      <c r="E4" s="597"/>
      <c r="F4" s="597"/>
      <c r="G4" s="597"/>
      <c r="H4" s="214"/>
    </row>
    <row r="5" spans="1:8" ht="25.5" customHeight="1">
      <c r="A5" s="213"/>
      <c r="B5" s="216"/>
      <c r="C5" s="598" t="s">
        <v>330</v>
      </c>
      <c r="D5" s="599"/>
      <c r="E5" s="598" t="s">
        <v>331</v>
      </c>
      <c r="F5" s="599"/>
      <c r="G5" s="216"/>
      <c r="H5" s="214"/>
    </row>
    <row r="6" spans="1:8" ht="39" thickBot="1">
      <c r="A6" s="213"/>
      <c r="B6" s="217"/>
      <c r="C6" s="218" t="str">
        <f>IF('Page de garde'!$D$4="","Dernier EPRD exécutoire Exercice N","Dernier EPRD exécutoire Exercice "&amp;'Page de garde'!$D$4)</f>
        <v>Dernier EPRD exécutoire Exercice N</v>
      </c>
      <c r="D6" s="219" t="str">
        <f>IF('Page de garde'!$D$4="","Projection actualisée Exercice N","Projection actualisée Exercice "&amp;'Page de garde'!$D$4)</f>
        <v>Projection actualisée Exercice N</v>
      </c>
      <c r="E6" s="218" t="str">
        <f>IF('Page de garde'!$D$4="","Dernier EPRD exécutoire Exercice N","Dernier EPRD exécutoire Exercice "&amp;'Page de garde'!$D$4)</f>
        <v>Dernier EPRD exécutoire Exercice N</v>
      </c>
      <c r="F6" s="219" t="str">
        <f>IF('Page de garde'!$D$4="","Projection actualisée Exercice N","Projection actualisée Exercice "&amp;'Page de garde'!$D$4)</f>
        <v>Projection actualisée Exercice N</v>
      </c>
      <c r="G6" s="217"/>
      <c r="H6" s="214"/>
    </row>
    <row r="7" spans="1:8" ht="12.75">
      <c r="A7" s="213"/>
      <c r="B7" s="220" t="s">
        <v>135</v>
      </c>
      <c r="C7" s="253">
        <f>Conso!B7</f>
        <v>0</v>
      </c>
      <c r="D7" s="333">
        <f>Conso!B22</f>
        <v>0</v>
      </c>
      <c r="E7" s="254">
        <f>Conso!B14</f>
        <v>0</v>
      </c>
      <c r="F7" s="334">
        <f>Conso!B29</f>
        <v>0</v>
      </c>
      <c r="G7" s="221" t="s">
        <v>136</v>
      </c>
      <c r="H7" s="214"/>
    </row>
    <row r="8" spans="1:8" ht="12.75">
      <c r="A8" s="213"/>
      <c r="B8" s="222" t="s">
        <v>137</v>
      </c>
      <c r="C8" s="255">
        <f>Conso!B8</f>
        <v>0</v>
      </c>
      <c r="D8" s="335">
        <f>Conso!B23</f>
        <v>0</v>
      </c>
      <c r="E8" s="256">
        <f>Conso!B15</f>
        <v>0</v>
      </c>
      <c r="F8" s="336">
        <f>Conso!B30</f>
        <v>0</v>
      </c>
      <c r="G8" s="223" t="s">
        <v>138</v>
      </c>
      <c r="H8" s="214"/>
    </row>
    <row r="9" spans="1:8" ht="13.5" thickBot="1">
      <c r="A9" s="213"/>
      <c r="B9" s="224" t="s">
        <v>139</v>
      </c>
      <c r="C9" s="255">
        <f>Conso!B9</f>
        <v>0</v>
      </c>
      <c r="D9" s="335">
        <f>Conso!B24</f>
        <v>0</v>
      </c>
      <c r="E9" s="256">
        <f>Conso!B16</f>
        <v>0</v>
      </c>
      <c r="F9" s="336">
        <f>Conso!B31</f>
        <v>0</v>
      </c>
      <c r="G9" s="225" t="s">
        <v>140</v>
      </c>
      <c r="H9" s="214"/>
    </row>
    <row r="10" spans="1:8" ht="13.5" thickBot="1">
      <c r="A10" s="213"/>
      <c r="B10" s="226" t="s">
        <v>101</v>
      </c>
      <c r="C10" s="257">
        <f>SUM(C7:C9)</f>
        <v>0</v>
      </c>
      <c r="D10" s="268">
        <f>SUM(D7:D9)</f>
        <v>0</v>
      </c>
      <c r="E10" s="257">
        <f>SUM(E7:E9)</f>
        <v>0</v>
      </c>
      <c r="F10" s="268">
        <f>SUM(F7:F9)</f>
        <v>0</v>
      </c>
      <c r="G10" s="227" t="s">
        <v>102</v>
      </c>
      <c r="H10" s="214"/>
    </row>
    <row r="11" spans="1:8" s="232" customFormat="1" ht="13.5" thickBot="1">
      <c r="A11" s="228"/>
      <c r="B11" s="229" t="s">
        <v>116</v>
      </c>
      <c r="C11" s="258">
        <f>IF(E10&gt;C10,E10-C10,)</f>
        <v>0</v>
      </c>
      <c r="D11" s="269">
        <f>IF(F10&gt;D10,F10-D10,)</f>
        <v>0</v>
      </c>
      <c r="E11" s="258">
        <f>IF(C10&gt;E10,C10-E10,)</f>
        <v>0</v>
      </c>
      <c r="F11" s="269">
        <f>IF(D10&gt;F10,D10-F10,)</f>
        <v>0</v>
      </c>
      <c r="G11" s="230" t="s">
        <v>117</v>
      </c>
      <c r="H11" s="231"/>
    </row>
    <row r="12" spans="1:8" ht="13.5" thickBot="1">
      <c r="A12" s="213"/>
      <c r="B12" s="226" t="s">
        <v>103</v>
      </c>
      <c r="C12" s="257">
        <f>+C11+C10</f>
        <v>0</v>
      </c>
      <c r="D12" s="268">
        <f>+D11+D10</f>
        <v>0</v>
      </c>
      <c r="E12" s="257">
        <f>+E11+E10</f>
        <v>0</v>
      </c>
      <c r="F12" s="268">
        <f>+F11+F10</f>
        <v>0</v>
      </c>
      <c r="G12" s="227" t="s">
        <v>103</v>
      </c>
      <c r="H12" s="214"/>
    </row>
    <row r="13" spans="1:8" ht="12.75">
      <c r="A13" s="213"/>
      <c r="B13" s="233"/>
      <c r="C13" s="233"/>
      <c r="D13" s="233"/>
      <c r="E13" s="234"/>
      <c r="F13" s="234"/>
      <c r="G13" s="234"/>
      <c r="H13" s="214"/>
    </row>
    <row r="14" spans="1:8" ht="12.75">
      <c r="A14" s="213"/>
      <c r="B14" s="233"/>
      <c r="C14" s="233"/>
      <c r="D14" s="233"/>
      <c r="E14" s="234"/>
      <c r="F14" s="234"/>
      <c r="G14" s="234"/>
      <c r="H14" s="214"/>
    </row>
    <row r="15" spans="1:8" s="211" customFormat="1" ht="18.75" customHeight="1" thickBot="1">
      <c r="A15" s="209"/>
      <c r="B15" s="596" t="str">
        <f>IF('Page de garde'!$D$4="","IMPACT DES CRP SUR LA CAPACITE D'AUTOFINANCEMENT PREVISIONNELLE DE L'ENTITE - EXERCICE N","IMPACT DES CRP SUR LA CAPACITE D'AUTOFINANCEMENT PREVISIONNELLE DE L'ENTITE - EXERCICE "&amp;'Page de garde'!$D$4)</f>
        <v>IMPACT DES CRP SUR LA CAPACITE D'AUTOFINANCEMENT PREVISIONNELLE DE L'ENTITE - EXERCICE N</v>
      </c>
      <c r="C15" s="596"/>
      <c r="D15" s="596"/>
      <c r="E15" s="597"/>
      <c r="F15" s="597"/>
      <c r="G15" s="597"/>
      <c r="H15" s="235"/>
    </row>
    <row r="16" spans="1:8" ht="39" thickBot="1">
      <c r="A16" s="213"/>
      <c r="B16" s="217"/>
      <c r="C16" s="236" t="str">
        <f>IF('Page de garde'!$D$4="","Dernier EPRD exécutoire Exercice N","Dernier EPRD exécutoire Exercice "&amp;'Page de garde'!$D$4)</f>
        <v>Dernier EPRD exécutoire Exercice N</v>
      </c>
      <c r="D16" s="237" t="str">
        <f>IF('Page de garde'!$D$4="","Projection actualisée Exercice N","Projection actualisée Exercice "&amp;'Page de garde'!$D$4)</f>
        <v>Projection actualisée Exercice N</v>
      </c>
      <c r="E16" s="238" t="str">
        <f>IF('Page de garde'!$D$4="","Dernier EPRD exécutoire Exercice N","Dernier EPRD exécutoire Exercice "&amp;'Page de garde'!$D$4)</f>
        <v>Dernier EPRD exécutoire Exercice N</v>
      </c>
      <c r="F16" s="237" t="str">
        <f>IF('Page de garde'!$D$4="","Projection actualisée Exercice N","Projection actualisée Exercice "&amp;'Page de garde'!$D$4)</f>
        <v>Projection actualisée Exercice N</v>
      </c>
      <c r="G16" s="217"/>
      <c r="H16" s="214"/>
    </row>
    <row r="17" spans="1:8" s="241" customFormat="1" ht="13.5" thickBot="1">
      <c r="A17" s="213"/>
      <c r="B17" s="239" t="s">
        <v>125</v>
      </c>
      <c r="C17" s="258">
        <f>C11</f>
        <v>0</v>
      </c>
      <c r="D17" s="269">
        <f>D11</f>
        <v>0</v>
      </c>
      <c r="E17" s="258">
        <f>E11</f>
        <v>0</v>
      </c>
      <c r="F17" s="269">
        <f>F11</f>
        <v>0</v>
      </c>
      <c r="G17" s="240" t="s">
        <v>126</v>
      </c>
      <c r="H17" s="214"/>
    </row>
    <row r="18" spans="1:8" s="241" customFormat="1" ht="12.75">
      <c r="A18" s="213"/>
      <c r="B18" s="242" t="s">
        <v>41</v>
      </c>
      <c r="C18" s="328">
        <f>+Conso!B38</f>
        <v>0</v>
      </c>
      <c r="D18" s="329">
        <f>Conso!B55</f>
        <v>0</v>
      </c>
      <c r="E18" s="328">
        <f>+Conso!B46</f>
        <v>0</v>
      </c>
      <c r="F18" s="329">
        <f>Conso!B63</f>
        <v>0</v>
      </c>
      <c r="G18" s="243" t="s">
        <v>104</v>
      </c>
      <c r="H18" s="214"/>
    </row>
    <row r="19" spans="1:8" s="241" customFormat="1" ht="12.75">
      <c r="A19" s="213"/>
      <c r="B19" s="244" t="s">
        <v>105</v>
      </c>
      <c r="C19" s="330">
        <f>+Conso!B39</f>
        <v>0</v>
      </c>
      <c r="D19" s="331">
        <f>Conso!B56</f>
        <v>0</v>
      </c>
      <c r="E19" s="330">
        <f>+Conso!B47</f>
        <v>0</v>
      </c>
      <c r="F19" s="331">
        <f>Conso!B64</f>
        <v>0</v>
      </c>
      <c r="G19" s="245" t="s">
        <v>186</v>
      </c>
      <c r="H19" s="214"/>
    </row>
    <row r="20" spans="1:8" s="241" customFormat="1" ht="12.75">
      <c r="A20" s="213"/>
      <c r="B20" s="244" t="s">
        <v>350</v>
      </c>
      <c r="C20" s="330">
        <f>+Conso!B40</f>
        <v>0</v>
      </c>
      <c r="D20" s="331">
        <f>Conso!B57</f>
        <v>0</v>
      </c>
      <c r="E20" s="330">
        <f>+Conso!B48</f>
        <v>0</v>
      </c>
      <c r="F20" s="331">
        <f>Conso!B65</f>
        <v>0</v>
      </c>
      <c r="G20" s="245" t="s">
        <v>187</v>
      </c>
      <c r="H20" s="214"/>
    </row>
    <row r="21" spans="1:8" s="241" customFormat="1" ht="13.5" thickBot="1">
      <c r="A21" s="213"/>
      <c r="B21" s="244"/>
      <c r="C21" s="259"/>
      <c r="D21" s="260"/>
      <c r="E21" s="330">
        <f>+Conso!B49</f>
        <v>0</v>
      </c>
      <c r="F21" s="331">
        <f>Conso!B66</f>
        <v>0</v>
      </c>
      <c r="G21" s="245" t="s">
        <v>351</v>
      </c>
      <c r="H21" s="214"/>
    </row>
    <row r="22" spans="1:8" s="241" customFormat="1" ht="13.5" thickBot="1">
      <c r="A22" s="213"/>
      <c r="B22" s="429" t="s">
        <v>106</v>
      </c>
      <c r="C22" s="430">
        <f>SUM(C17:C20)</f>
        <v>0</v>
      </c>
      <c r="D22" s="431">
        <f>SUM(D17:D20)</f>
        <v>0</v>
      </c>
      <c r="E22" s="430">
        <f>SUM(E17:E21)</f>
        <v>0</v>
      </c>
      <c r="F22" s="431">
        <f>SUM(F17:F21)</f>
        <v>0</v>
      </c>
      <c r="G22" s="432" t="s">
        <v>107</v>
      </c>
      <c r="H22" s="214"/>
    </row>
    <row r="23" spans="1:8" s="241" customFormat="1" ht="13.5" thickBot="1">
      <c r="A23" s="213"/>
      <c r="B23" s="239" t="s">
        <v>122</v>
      </c>
      <c r="C23" s="261">
        <f>IF(C22-E22&gt;0,C22-E22,0)</f>
        <v>0</v>
      </c>
      <c r="D23" s="261">
        <f>IF(D22-F22&gt;0,D22-F22,0)</f>
        <v>0</v>
      </c>
      <c r="E23" s="261">
        <f>IF(C22-E22&lt;0,-C22+E22,0)</f>
        <v>0</v>
      </c>
      <c r="F23" s="261">
        <f>IF(D22-F22&lt;0,-D22+F22,0)</f>
        <v>0</v>
      </c>
      <c r="G23" s="240" t="s">
        <v>123</v>
      </c>
      <c r="H23" s="214"/>
    </row>
    <row r="24" spans="1:8" s="241" customFormat="1" ht="13.5" thickBot="1">
      <c r="A24" s="213"/>
      <c r="B24" s="248" t="s">
        <v>229</v>
      </c>
      <c r="C24" s="540">
        <f>IF(E10=0,0,C23/E10)</f>
        <v>0</v>
      </c>
      <c r="D24" s="540">
        <f>IF(F10=0,0,D23/F10)</f>
        <v>0</v>
      </c>
      <c r="E24" s="540">
        <f>IF(E10=0,0,E23/E10)</f>
        <v>0</v>
      </c>
      <c r="F24" s="540">
        <f>IF(F10=0,0,F23/F10)</f>
        <v>0</v>
      </c>
      <c r="G24" s="428" t="s">
        <v>198</v>
      </c>
      <c r="H24" s="214"/>
    </row>
    <row r="25" spans="1:8" s="241" customFormat="1" ht="13.5" thickBot="1">
      <c r="A25" s="249"/>
      <c r="B25" s="250"/>
      <c r="C25" s="250"/>
      <c r="D25" s="250"/>
      <c r="E25" s="250"/>
      <c r="F25" s="250"/>
      <c r="G25" s="250"/>
      <c r="H25" s="251"/>
    </row>
  </sheetData>
  <sheetProtection password="EAD6" sheet="1" objects="1" scenarios="1"/>
  <mergeCells count="5">
    <mergeCell ref="B4:G4"/>
    <mergeCell ref="C5:D5"/>
    <mergeCell ref="E5:F5"/>
    <mergeCell ref="B2:G2"/>
    <mergeCell ref="B15:G15"/>
  </mergeCells>
  <dataValidations count="1">
    <dataValidation type="decimal" operator="greaterThanOrEqual" allowBlank="1" showInputMessage="1" showErrorMessage="1" error="Veuillez saisir un nombre." sqref="D7:D12 F7:F12 C17">
      <formula1>0</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68" r:id="rId1"/>
  <headerFooter>
    <oddFooter>&amp;R&amp;"Arial,Normal"&amp;8&amp;F / &amp;A</oddFooter>
  </headerFooter>
</worksheet>
</file>

<file path=xl/worksheets/sheet12.xml><?xml version="1.0" encoding="utf-8"?>
<worksheet xmlns="http://schemas.openxmlformats.org/spreadsheetml/2006/main" xmlns:r="http://schemas.openxmlformats.org/officeDocument/2006/relationships">
  <sheetPr codeName="Feuil12"/>
  <dimension ref="A2:IV41"/>
  <sheetViews>
    <sheetView workbookViewId="0" topLeftCell="B2">
      <selection activeCell="B2" sqref="B2:M2"/>
    </sheetView>
  </sheetViews>
  <sheetFormatPr defaultColWidth="9.140625" defaultRowHeight="15"/>
  <cols>
    <col min="1" max="1" width="2.7109375" style="486" customWidth="1"/>
    <col min="2" max="2" width="9.140625" style="486" customWidth="1"/>
    <col min="3" max="3" width="50.140625" style="486" bestFit="1" customWidth="1"/>
    <col min="4" max="11" width="9.140625" style="487" customWidth="1"/>
    <col min="12" max="16384" width="9.140625" style="486" customWidth="1"/>
  </cols>
  <sheetData>
    <row r="1" ht="12.75" customHeight="1"/>
    <row r="2" spans="2:13" ht="28.5" customHeight="1">
      <c r="B2" s="601" t="s">
        <v>120</v>
      </c>
      <c r="C2" s="601"/>
      <c r="D2" s="601"/>
      <c r="E2" s="601"/>
      <c r="F2" s="601"/>
      <c r="G2" s="601"/>
      <c r="H2" s="601"/>
      <c r="I2" s="601"/>
      <c r="J2" s="601"/>
      <c r="K2" s="601"/>
      <c r="L2" s="601"/>
      <c r="M2" s="601"/>
    </row>
    <row r="3" spans="3:11" ht="13.5" customHeight="1">
      <c r="C3" s="488"/>
      <c r="D3" s="489"/>
      <c r="E3" s="489"/>
      <c r="F3" s="489"/>
      <c r="G3" s="489"/>
      <c r="H3" s="489"/>
      <c r="I3" s="489"/>
      <c r="J3" s="489"/>
      <c r="K3" s="489"/>
    </row>
    <row r="4" spans="3:11" ht="44.25" customHeight="1">
      <c r="C4" s="488"/>
      <c r="D4" s="489"/>
      <c r="E4" s="489"/>
      <c r="F4" s="489"/>
      <c r="G4" s="489"/>
      <c r="H4" s="489"/>
      <c r="I4" s="489"/>
      <c r="J4" s="489"/>
      <c r="K4" s="489"/>
    </row>
    <row r="5" spans="2:11" ht="77.25" customHeight="1" thickBot="1">
      <c r="B5" s="490" t="s">
        <v>256</v>
      </c>
      <c r="C5" s="488"/>
      <c r="D5" s="489"/>
      <c r="E5" s="489"/>
      <c r="F5" s="489"/>
      <c r="G5" s="489"/>
      <c r="H5" s="489"/>
      <c r="I5" s="489"/>
      <c r="J5" s="489"/>
      <c r="K5" s="489"/>
    </row>
    <row r="6" spans="1:256" s="491" customFormat="1" ht="32.25" customHeight="1">
      <c r="A6" s="486"/>
      <c r="B6" s="602" t="s">
        <v>257</v>
      </c>
      <c r="C6" s="605" t="s">
        <v>258</v>
      </c>
      <c r="D6" s="608" t="s">
        <v>259</v>
      </c>
      <c r="E6" s="608" t="s">
        <v>260</v>
      </c>
      <c r="F6" s="611" t="s">
        <v>261</v>
      </c>
      <c r="G6" s="612"/>
      <c r="H6" s="612"/>
      <c r="I6" s="612"/>
      <c r="J6" s="612"/>
      <c r="K6" s="613"/>
      <c r="L6" s="614" t="s">
        <v>262</v>
      </c>
      <c r="M6" s="615"/>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6"/>
      <c r="BA6" s="486"/>
      <c r="BB6" s="486"/>
      <c r="BC6" s="486"/>
      <c r="BD6" s="486"/>
      <c r="BE6" s="486"/>
      <c r="BF6" s="486"/>
      <c r="BG6" s="486"/>
      <c r="BH6" s="486"/>
      <c r="BI6" s="486"/>
      <c r="BJ6" s="486"/>
      <c r="BK6" s="486"/>
      <c r="BL6" s="486"/>
      <c r="BM6" s="486"/>
      <c r="BN6" s="486"/>
      <c r="BO6" s="486"/>
      <c r="BP6" s="486"/>
      <c r="BQ6" s="486"/>
      <c r="BR6" s="486"/>
      <c r="BS6" s="486"/>
      <c r="BT6" s="486"/>
      <c r="BU6" s="486"/>
      <c r="BV6" s="486"/>
      <c r="BW6" s="486"/>
      <c r="BX6" s="486"/>
      <c r="BY6" s="486"/>
      <c r="BZ6" s="486"/>
      <c r="CA6" s="486"/>
      <c r="CB6" s="486"/>
      <c r="CC6" s="486"/>
      <c r="CD6" s="486"/>
      <c r="CE6" s="486"/>
      <c r="CF6" s="486"/>
      <c r="CG6" s="486"/>
      <c r="CH6" s="486"/>
      <c r="CI6" s="486"/>
      <c r="CJ6" s="486"/>
      <c r="CK6" s="486"/>
      <c r="CL6" s="486"/>
      <c r="CM6" s="486"/>
      <c r="CN6" s="486"/>
      <c r="CO6" s="486"/>
      <c r="CP6" s="486"/>
      <c r="CQ6" s="486"/>
      <c r="CR6" s="486"/>
      <c r="CS6" s="486"/>
      <c r="CT6" s="486"/>
      <c r="CU6" s="486"/>
      <c r="CV6" s="486"/>
      <c r="CW6" s="486"/>
      <c r="CX6" s="486"/>
      <c r="CY6" s="486"/>
      <c r="CZ6" s="486"/>
      <c r="DA6" s="486"/>
      <c r="DB6" s="486"/>
      <c r="DC6" s="486"/>
      <c r="DD6" s="486"/>
      <c r="DE6" s="486"/>
      <c r="DF6" s="486"/>
      <c r="DG6" s="486"/>
      <c r="DH6" s="486"/>
      <c r="DI6" s="486"/>
      <c r="DJ6" s="486"/>
      <c r="DK6" s="486"/>
      <c r="DL6" s="486"/>
      <c r="DM6" s="486"/>
      <c r="DN6" s="486"/>
      <c r="DO6" s="486"/>
      <c r="DP6" s="486"/>
      <c r="DQ6" s="486"/>
      <c r="DR6" s="486"/>
      <c r="DS6" s="486"/>
      <c r="DT6" s="486"/>
      <c r="DU6" s="486"/>
      <c r="DV6" s="486"/>
      <c r="DW6" s="486"/>
      <c r="DX6" s="486"/>
      <c r="DY6" s="486"/>
      <c r="DZ6" s="486"/>
      <c r="EA6" s="486"/>
      <c r="EB6" s="486"/>
      <c r="EC6" s="486"/>
      <c r="ED6" s="486"/>
      <c r="EE6" s="486"/>
      <c r="EF6" s="486"/>
      <c r="EG6" s="486"/>
      <c r="EH6" s="486"/>
      <c r="EI6" s="486"/>
      <c r="EJ6" s="486"/>
      <c r="EK6" s="486"/>
      <c r="EL6" s="486"/>
      <c r="EM6" s="486"/>
      <c r="EN6" s="486"/>
      <c r="EO6" s="486"/>
      <c r="EP6" s="486"/>
      <c r="EQ6" s="486"/>
      <c r="ER6" s="486"/>
      <c r="ES6" s="486"/>
      <c r="ET6" s="486"/>
      <c r="EU6" s="486"/>
      <c r="EV6" s="486"/>
      <c r="EW6" s="486"/>
      <c r="EX6" s="486"/>
      <c r="EY6" s="486"/>
      <c r="EZ6" s="486"/>
      <c r="FA6" s="486"/>
      <c r="FB6" s="486"/>
      <c r="FC6" s="486"/>
      <c r="FD6" s="486"/>
      <c r="FE6" s="486"/>
      <c r="FF6" s="486"/>
      <c r="FG6" s="486"/>
      <c r="FH6" s="486"/>
      <c r="FI6" s="486"/>
      <c r="FJ6" s="486"/>
      <c r="FK6" s="486"/>
      <c r="FL6" s="486"/>
      <c r="FM6" s="486"/>
      <c r="FN6" s="486"/>
      <c r="FO6" s="486"/>
      <c r="FP6" s="486"/>
      <c r="FQ6" s="486"/>
      <c r="FR6" s="486"/>
      <c r="FS6" s="486"/>
      <c r="FT6" s="486"/>
      <c r="FU6" s="486"/>
      <c r="FV6" s="486"/>
      <c r="FW6" s="486"/>
      <c r="FX6" s="486"/>
      <c r="FY6" s="486"/>
      <c r="FZ6" s="486"/>
      <c r="GA6" s="486"/>
      <c r="GB6" s="486"/>
      <c r="GC6" s="486"/>
      <c r="GD6" s="486"/>
      <c r="GE6" s="486"/>
      <c r="GF6" s="486"/>
      <c r="GG6" s="486"/>
      <c r="GH6" s="486"/>
      <c r="GI6" s="486"/>
      <c r="GJ6" s="486"/>
      <c r="GK6" s="486"/>
      <c r="GL6" s="486"/>
      <c r="GM6" s="486"/>
      <c r="GN6" s="486"/>
      <c r="GO6" s="486"/>
      <c r="GP6" s="486"/>
      <c r="GQ6" s="486"/>
      <c r="GR6" s="486"/>
      <c r="GS6" s="486"/>
      <c r="GT6" s="486"/>
      <c r="GU6" s="486"/>
      <c r="GV6" s="486"/>
      <c r="GW6" s="486"/>
      <c r="GX6" s="486"/>
      <c r="GY6" s="486"/>
      <c r="GZ6" s="486"/>
      <c r="HA6" s="486"/>
      <c r="HB6" s="486"/>
      <c r="HC6" s="486"/>
      <c r="HD6" s="486"/>
      <c r="HE6" s="486"/>
      <c r="HF6" s="486"/>
      <c r="HG6" s="486"/>
      <c r="HH6" s="486"/>
      <c r="HI6" s="486"/>
      <c r="HJ6" s="486"/>
      <c r="HK6" s="486"/>
      <c r="HL6" s="486"/>
      <c r="HM6" s="486"/>
      <c r="HN6" s="486"/>
      <c r="HO6" s="486"/>
      <c r="HP6" s="486"/>
      <c r="HQ6" s="486"/>
      <c r="HR6" s="486"/>
      <c r="HS6" s="486"/>
      <c r="HT6" s="486"/>
      <c r="HU6" s="486"/>
      <c r="HV6" s="486"/>
      <c r="HW6" s="486"/>
      <c r="HX6" s="486"/>
      <c r="HY6" s="486"/>
      <c r="HZ6" s="486"/>
      <c r="IA6" s="486"/>
      <c r="IB6" s="486"/>
      <c r="IC6" s="486"/>
      <c r="ID6" s="486"/>
      <c r="IE6" s="486"/>
      <c r="IF6" s="486"/>
      <c r="IG6" s="486"/>
      <c r="IH6" s="486"/>
      <c r="II6" s="486"/>
      <c r="IJ6" s="486"/>
      <c r="IK6" s="486"/>
      <c r="IL6" s="486"/>
      <c r="IM6" s="486"/>
      <c r="IN6" s="486"/>
      <c r="IO6" s="486"/>
      <c r="IP6" s="486"/>
      <c r="IQ6" s="486"/>
      <c r="IR6" s="486"/>
      <c r="IS6" s="486"/>
      <c r="IT6" s="486"/>
      <c r="IU6" s="486"/>
      <c r="IV6" s="486"/>
    </row>
    <row r="7" spans="2:13" ht="12.75" customHeight="1">
      <c r="B7" s="603"/>
      <c r="C7" s="606"/>
      <c r="D7" s="609"/>
      <c r="E7" s="609"/>
      <c r="F7" s="618" t="s">
        <v>84</v>
      </c>
      <c r="G7" s="619"/>
      <c r="H7" s="618" t="s">
        <v>269</v>
      </c>
      <c r="I7" s="619"/>
      <c r="J7" s="618" t="s">
        <v>270</v>
      </c>
      <c r="K7" s="619"/>
      <c r="L7" s="616"/>
      <c r="M7" s="617"/>
    </row>
    <row r="8" spans="1:256" ht="12.75" customHeight="1" thickBot="1">
      <c r="A8" s="492"/>
      <c r="B8" s="604"/>
      <c r="C8" s="607"/>
      <c r="D8" s="610"/>
      <c r="E8" s="610"/>
      <c r="F8" s="493" t="s">
        <v>263</v>
      </c>
      <c r="G8" s="494" t="s">
        <v>264</v>
      </c>
      <c r="H8" s="493" t="s">
        <v>263</v>
      </c>
      <c r="I8" s="494" t="s">
        <v>264</v>
      </c>
      <c r="J8" s="493" t="s">
        <v>263</v>
      </c>
      <c r="K8" s="494" t="s">
        <v>264</v>
      </c>
      <c r="L8" s="493" t="s">
        <v>263</v>
      </c>
      <c r="M8" s="495" t="s">
        <v>264</v>
      </c>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2"/>
      <c r="CT8" s="492"/>
      <c r="CU8" s="492"/>
      <c r="CV8" s="492"/>
      <c r="CW8" s="492"/>
      <c r="CX8" s="492"/>
      <c r="CY8" s="492"/>
      <c r="CZ8" s="492"/>
      <c r="DA8" s="492"/>
      <c r="DB8" s="492"/>
      <c r="DC8" s="492"/>
      <c r="DD8" s="492"/>
      <c r="DE8" s="492"/>
      <c r="DF8" s="492"/>
      <c r="DG8" s="492"/>
      <c r="DH8" s="492"/>
      <c r="DI8" s="492"/>
      <c r="DJ8" s="492"/>
      <c r="DK8" s="492"/>
      <c r="DL8" s="492"/>
      <c r="DM8" s="492"/>
      <c r="DN8" s="492"/>
      <c r="DO8" s="492"/>
      <c r="DP8" s="492"/>
      <c r="DQ8" s="492"/>
      <c r="DR8" s="492"/>
      <c r="DS8" s="492"/>
      <c r="DT8" s="492"/>
      <c r="DU8" s="492"/>
      <c r="DV8" s="492"/>
      <c r="DW8" s="492"/>
      <c r="DX8" s="492"/>
      <c r="DY8" s="492"/>
      <c r="DZ8" s="492"/>
      <c r="EA8" s="492"/>
      <c r="EB8" s="492"/>
      <c r="EC8" s="492"/>
      <c r="ED8" s="492"/>
      <c r="EE8" s="492"/>
      <c r="EF8" s="492"/>
      <c r="EG8" s="492"/>
      <c r="EH8" s="492"/>
      <c r="EI8" s="492"/>
      <c r="EJ8" s="492"/>
      <c r="EK8" s="492"/>
      <c r="EL8" s="492"/>
      <c r="EM8" s="492"/>
      <c r="EN8" s="492"/>
      <c r="EO8" s="492"/>
      <c r="EP8" s="492"/>
      <c r="EQ8" s="492"/>
      <c r="ER8" s="492"/>
      <c r="ES8" s="492"/>
      <c r="ET8" s="492"/>
      <c r="EU8" s="492"/>
      <c r="EV8" s="492"/>
      <c r="EW8" s="492"/>
      <c r="EX8" s="492"/>
      <c r="EY8" s="492"/>
      <c r="EZ8" s="492"/>
      <c r="FA8" s="492"/>
      <c r="FB8" s="492"/>
      <c r="FC8" s="492"/>
      <c r="FD8" s="492"/>
      <c r="FE8" s="492"/>
      <c r="FF8" s="492"/>
      <c r="FG8" s="492"/>
      <c r="FH8" s="492"/>
      <c r="FI8" s="492"/>
      <c r="FJ8" s="492"/>
      <c r="FK8" s="492"/>
      <c r="FL8" s="492"/>
      <c r="FM8" s="492"/>
      <c r="FN8" s="492"/>
      <c r="FO8" s="492"/>
      <c r="FP8" s="492"/>
      <c r="FQ8" s="492"/>
      <c r="FR8" s="492"/>
      <c r="FS8" s="492"/>
      <c r="FT8" s="492"/>
      <c r="FU8" s="492"/>
      <c r="FV8" s="492"/>
      <c r="FW8" s="492"/>
      <c r="FX8" s="492"/>
      <c r="FY8" s="492"/>
      <c r="FZ8" s="492"/>
      <c r="GA8" s="492"/>
      <c r="GB8" s="492"/>
      <c r="GC8" s="492"/>
      <c r="GD8" s="492"/>
      <c r="GE8" s="492"/>
      <c r="GF8" s="492"/>
      <c r="GG8" s="492"/>
      <c r="GH8" s="492"/>
      <c r="GI8" s="492"/>
      <c r="GJ8" s="492"/>
      <c r="GK8" s="492"/>
      <c r="GL8" s="492"/>
      <c r="GM8" s="492"/>
      <c r="GN8" s="492"/>
      <c r="GO8" s="492"/>
      <c r="GP8" s="492"/>
      <c r="GQ8" s="492"/>
      <c r="GR8" s="492"/>
      <c r="GS8" s="492"/>
      <c r="GT8" s="492"/>
      <c r="GU8" s="492"/>
      <c r="GV8" s="492"/>
      <c r="GW8" s="492"/>
      <c r="GX8" s="492"/>
      <c r="GY8" s="492"/>
      <c r="GZ8" s="492"/>
      <c r="HA8" s="492"/>
      <c r="HB8" s="492"/>
      <c r="HC8" s="492"/>
      <c r="HD8" s="492"/>
      <c r="HE8" s="492"/>
      <c r="HF8" s="492"/>
      <c r="HG8" s="492"/>
      <c r="HH8" s="492"/>
      <c r="HI8" s="492"/>
      <c r="HJ8" s="492"/>
      <c r="HK8" s="492"/>
      <c r="HL8" s="492"/>
      <c r="HM8" s="492"/>
      <c r="HN8" s="492"/>
      <c r="HO8" s="492"/>
      <c r="HP8" s="492"/>
      <c r="HQ8" s="492"/>
      <c r="HR8" s="492"/>
      <c r="HS8" s="492"/>
      <c r="HT8" s="492"/>
      <c r="HU8" s="492"/>
      <c r="HV8" s="492"/>
      <c r="HW8" s="492"/>
      <c r="HX8" s="492"/>
      <c r="HY8" s="492"/>
      <c r="HZ8" s="492"/>
      <c r="IA8" s="492"/>
      <c r="IB8" s="492"/>
      <c r="IC8" s="492"/>
      <c r="ID8" s="492"/>
      <c r="IE8" s="492"/>
      <c r="IF8" s="492"/>
      <c r="IG8" s="492"/>
      <c r="IH8" s="492"/>
      <c r="II8" s="492"/>
      <c r="IJ8" s="492"/>
      <c r="IK8" s="492"/>
      <c r="IL8" s="492"/>
      <c r="IM8" s="492"/>
      <c r="IN8" s="492"/>
      <c r="IO8" s="492"/>
      <c r="IP8" s="492"/>
      <c r="IQ8" s="492"/>
      <c r="IR8" s="492"/>
      <c r="IS8" s="492"/>
      <c r="IT8" s="492"/>
      <c r="IU8" s="492"/>
      <c r="IV8" s="492"/>
    </row>
    <row r="9" spans="2:13" ht="12.75" customHeight="1">
      <c r="B9" s="496"/>
      <c r="C9" s="497"/>
      <c r="D9" s="497"/>
      <c r="E9" s="497"/>
      <c r="F9" s="498">
        <f aca="true" t="shared" si="0" ref="F9:F36">IF($D9=0,0,G9/$D9)</f>
        <v>0</v>
      </c>
      <c r="G9" s="497"/>
      <c r="H9" s="498">
        <f aca="true" t="shared" si="1" ref="H9:H36">IF($D9=0,0,I9/$D9)</f>
        <v>0</v>
      </c>
      <c r="I9" s="497"/>
      <c r="J9" s="498">
        <f aca="true" t="shared" si="2" ref="J9:J36">IF($D9=0,0,K9/$D9)</f>
        <v>0</v>
      </c>
      <c r="K9" s="497"/>
      <c r="L9" s="498">
        <f aca="true" t="shared" si="3" ref="L9:L36">IF($D9=0,0,M9/$D9)</f>
        <v>0</v>
      </c>
      <c r="M9" s="499"/>
    </row>
    <row r="10" spans="2:13" ht="12.75" customHeight="1">
      <c r="B10" s="500"/>
      <c r="C10" s="501"/>
      <c r="D10" s="501"/>
      <c r="E10" s="501"/>
      <c r="F10" s="502">
        <f t="shared" si="0"/>
        <v>0</v>
      </c>
      <c r="G10" s="501"/>
      <c r="H10" s="502">
        <f t="shared" si="1"/>
        <v>0</v>
      </c>
      <c r="I10" s="501"/>
      <c r="J10" s="502">
        <f t="shared" si="2"/>
        <v>0</v>
      </c>
      <c r="K10" s="501"/>
      <c r="L10" s="502">
        <f t="shared" si="3"/>
        <v>0</v>
      </c>
      <c r="M10" s="503"/>
    </row>
    <row r="11" spans="2:13" ht="12.75" customHeight="1">
      <c r="B11" s="500"/>
      <c r="C11" s="501"/>
      <c r="D11" s="501"/>
      <c r="E11" s="501"/>
      <c r="F11" s="502">
        <f t="shared" si="0"/>
        <v>0</v>
      </c>
      <c r="G11" s="501"/>
      <c r="H11" s="502">
        <f t="shared" si="1"/>
        <v>0</v>
      </c>
      <c r="I11" s="501"/>
      <c r="J11" s="502">
        <f t="shared" si="2"/>
        <v>0</v>
      </c>
      <c r="K11" s="501"/>
      <c r="L11" s="502">
        <f t="shared" si="3"/>
        <v>0</v>
      </c>
      <c r="M11" s="503"/>
    </row>
    <row r="12" spans="2:13" ht="12.75" customHeight="1">
      <c r="B12" s="500"/>
      <c r="C12" s="501"/>
      <c r="D12" s="501"/>
      <c r="E12" s="501"/>
      <c r="F12" s="502">
        <f t="shared" si="0"/>
        <v>0</v>
      </c>
      <c r="G12" s="501"/>
      <c r="H12" s="502">
        <f t="shared" si="1"/>
        <v>0</v>
      </c>
      <c r="I12" s="501"/>
      <c r="J12" s="502">
        <f t="shared" si="2"/>
        <v>0</v>
      </c>
      <c r="K12" s="501"/>
      <c r="L12" s="502">
        <f t="shared" si="3"/>
        <v>0</v>
      </c>
      <c r="M12" s="503"/>
    </row>
    <row r="13" spans="2:13" ht="12.75" customHeight="1">
      <c r="B13" s="500"/>
      <c r="C13" s="501"/>
      <c r="D13" s="501"/>
      <c r="E13" s="501"/>
      <c r="F13" s="502">
        <f t="shared" si="0"/>
        <v>0</v>
      </c>
      <c r="G13" s="501"/>
      <c r="H13" s="502">
        <f t="shared" si="1"/>
        <v>0</v>
      </c>
      <c r="I13" s="501"/>
      <c r="J13" s="502">
        <f t="shared" si="2"/>
        <v>0</v>
      </c>
      <c r="K13" s="501"/>
      <c r="L13" s="502">
        <f t="shared" si="3"/>
        <v>0</v>
      </c>
      <c r="M13" s="503"/>
    </row>
    <row r="14" spans="2:13" ht="12.75" customHeight="1">
      <c r="B14" s="500"/>
      <c r="C14" s="501"/>
      <c r="D14" s="501"/>
      <c r="E14" s="501"/>
      <c r="F14" s="502">
        <f t="shared" si="0"/>
        <v>0</v>
      </c>
      <c r="G14" s="501"/>
      <c r="H14" s="502">
        <f t="shared" si="1"/>
        <v>0</v>
      </c>
      <c r="I14" s="501"/>
      <c r="J14" s="502">
        <f t="shared" si="2"/>
        <v>0</v>
      </c>
      <c r="K14" s="501"/>
      <c r="L14" s="502">
        <f t="shared" si="3"/>
        <v>0</v>
      </c>
      <c r="M14" s="503"/>
    </row>
    <row r="15" spans="2:13" ht="12.75" customHeight="1">
      <c r="B15" s="500"/>
      <c r="C15" s="501"/>
      <c r="D15" s="501"/>
      <c r="E15" s="501"/>
      <c r="F15" s="502">
        <f t="shared" si="0"/>
        <v>0</v>
      </c>
      <c r="G15" s="501"/>
      <c r="H15" s="502">
        <f t="shared" si="1"/>
        <v>0</v>
      </c>
      <c r="I15" s="501"/>
      <c r="J15" s="502">
        <f t="shared" si="2"/>
        <v>0</v>
      </c>
      <c r="K15" s="501"/>
      <c r="L15" s="502">
        <f t="shared" si="3"/>
        <v>0</v>
      </c>
      <c r="M15" s="503"/>
    </row>
    <row r="16" spans="2:13" ht="12.75" customHeight="1">
      <c r="B16" s="500"/>
      <c r="C16" s="501"/>
      <c r="D16" s="501"/>
      <c r="E16" s="501"/>
      <c r="F16" s="502">
        <f t="shared" si="0"/>
        <v>0</v>
      </c>
      <c r="G16" s="501"/>
      <c r="H16" s="502">
        <f t="shared" si="1"/>
        <v>0</v>
      </c>
      <c r="I16" s="501"/>
      <c r="J16" s="502">
        <f t="shared" si="2"/>
        <v>0</v>
      </c>
      <c r="K16" s="501"/>
      <c r="L16" s="502">
        <f t="shared" si="3"/>
        <v>0</v>
      </c>
      <c r="M16" s="503"/>
    </row>
    <row r="17" spans="2:13" ht="12.75" customHeight="1">
      <c r="B17" s="500"/>
      <c r="C17" s="501"/>
      <c r="D17" s="501"/>
      <c r="E17" s="501"/>
      <c r="F17" s="502">
        <f t="shared" si="0"/>
        <v>0</v>
      </c>
      <c r="G17" s="501"/>
      <c r="H17" s="502">
        <f t="shared" si="1"/>
        <v>0</v>
      </c>
      <c r="I17" s="501"/>
      <c r="J17" s="502">
        <f t="shared" si="2"/>
        <v>0</v>
      </c>
      <c r="K17" s="501"/>
      <c r="L17" s="502">
        <f t="shared" si="3"/>
        <v>0</v>
      </c>
      <c r="M17" s="503"/>
    </row>
    <row r="18" spans="2:13" ht="12.75" customHeight="1">
      <c r="B18" s="500"/>
      <c r="C18" s="501"/>
      <c r="D18" s="501"/>
      <c r="E18" s="501"/>
      <c r="F18" s="502">
        <f t="shared" si="0"/>
        <v>0</v>
      </c>
      <c r="G18" s="501"/>
      <c r="H18" s="502">
        <f t="shared" si="1"/>
        <v>0</v>
      </c>
      <c r="I18" s="501"/>
      <c r="J18" s="502">
        <f t="shared" si="2"/>
        <v>0</v>
      </c>
      <c r="K18" s="501"/>
      <c r="L18" s="502">
        <f t="shared" si="3"/>
        <v>0</v>
      </c>
      <c r="M18" s="503"/>
    </row>
    <row r="19" spans="2:13" ht="12.75" customHeight="1">
      <c r="B19" s="500"/>
      <c r="C19" s="501"/>
      <c r="D19" s="501"/>
      <c r="E19" s="501"/>
      <c r="F19" s="502">
        <f t="shared" si="0"/>
        <v>0</v>
      </c>
      <c r="G19" s="501"/>
      <c r="H19" s="502">
        <f t="shared" si="1"/>
        <v>0</v>
      </c>
      <c r="I19" s="501"/>
      <c r="J19" s="502">
        <f t="shared" si="2"/>
        <v>0</v>
      </c>
      <c r="K19" s="501"/>
      <c r="L19" s="502">
        <f t="shared" si="3"/>
        <v>0</v>
      </c>
      <c r="M19" s="503"/>
    </row>
    <row r="20" spans="2:13" ht="12.75" customHeight="1">
      <c r="B20" s="500"/>
      <c r="C20" s="501"/>
      <c r="D20" s="501"/>
      <c r="E20" s="501"/>
      <c r="F20" s="502">
        <f t="shared" si="0"/>
        <v>0</v>
      </c>
      <c r="G20" s="501"/>
      <c r="H20" s="502">
        <f t="shared" si="1"/>
        <v>0</v>
      </c>
      <c r="I20" s="501"/>
      <c r="J20" s="502">
        <f t="shared" si="2"/>
        <v>0</v>
      </c>
      <c r="K20" s="501"/>
      <c r="L20" s="502">
        <f t="shared" si="3"/>
        <v>0</v>
      </c>
      <c r="M20" s="503"/>
    </row>
    <row r="21" spans="2:13" ht="12.75" customHeight="1">
      <c r="B21" s="500"/>
      <c r="C21" s="501"/>
      <c r="D21" s="501"/>
      <c r="E21" s="501"/>
      <c r="F21" s="502">
        <f t="shared" si="0"/>
        <v>0</v>
      </c>
      <c r="G21" s="501"/>
      <c r="H21" s="502">
        <f t="shared" si="1"/>
        <v>0</v>
      </c>
      <c r="I21" s="501"/>
      <c r="J21" s="502">
        <f t="shared" si="2"/>
        <v>0</v>
      </c>
      <c r="K21" s="501"/>
      <c r="L21" s="502">
        <f t="shared" si="3"/>
        <v>0</v>
      </c>
      <c r="M21" s="503"/>
    </row>
    <row r="22" spans="2:13" ht="12.75" customHeight="1">
      <c r="B22" s="500"/>
      <c r="C22" s="501"/>
      <c r="D22" s="501"/>
      <c r="E22" s="501"/>
      <c r="F22" s="502">
        <f t="shared" si="0"/>
        <v>0</v>
      </c>
      <c r="G22" s="501"/>
      <c r="H22" s="502">
        <f t="shared" si="1"/>
        <v>0</v>
      </c>
      <c r="I22" s="501"/>
      <c r="J22" s="502">
        <f t="shared" si="2"/>
        <v>0</v>
      </c>
      <c r="K22" s="501"/>
      <c r="L22" s="502">
        <f t="shared" si="3"/>
        <v>0</v>
      </c>
      <c r="M22" s="503"/>
    </row>
    <row r="23" spans="2:13" ht="12.75" customHeight="1">
      <c r="B23" s="500"/>
      <c r="C23" s="501"/>
      <c r="D23" s="501"/>
      <c r="E23" s="501"/>
      <c r="F23" s="502">
        <f t="shared" si="0"/>
        <v>0</v>
      </c>
      <c r="G23" s="501"/>
      <c r="H23" s="502">
        <f t="shared" si="1"/>
        <v>0</v>
      </c>
      <c r="I23" s="501"/>
      <c r="J23" s="502">
        <f t="shared" si="2"/>
        <v>0</v>
      </c>
      <c r="K23" s="501"/>
      <c r="L23" s="502">
        <f t="shared" si="3"/>
        <v>0</v>
      </c>
      <c r="M23" s="503"/>
    </row>
    <row r="24" spans="2:13" ht="12.75" customHeight="1">
      <c r="B24" s="500"/>
      <c r="C24" s="501"/>
      <c r="D24" s="501"/>
      <c r="E24" s="501"/>
      <c r="F24" s="502">
        <f t="shared" si="0"/>
        <v>0</v>
      </c>
      <c r="G24" s="501"/>
      <c r="H24" s="502">
        <f t="shared" si="1"/>
        <v>0</v>
      </c>
      <c r="I24" s="501"/>
      <c r="J24" s="502">
        <f t="shared" si="2"/>
        <v>0</v>
      </c>
      <c r="K24" s="501"/>
      <c r="L24" s="502">
        <f t="shared" si="3"/>
        <v>0</v>
      </c>
      <c r="M24" s="503"/>
    </row>
    <row r="25" spans="2:13" ht="12.75" customHeight="1">
      <c r="B25" s="500"/>
      <c r="C25" s="501"/>
      <c r="D25" s="501"/>
      <c r="E25" s="501"/>
      <c r="F25" s="502">
        <f t="shared" si="0"/>
        <v>0</v>
      </c>
      <c r="G25" s="501"/>
      <c r="H25" s="502">
        <f t="shared" si="1"/>
        <v>0</v>
      </c>
      <c r="I25" s="501"/>
      <c r="J25" s="502">
        <f t="shared" si="2"/>
        <v>0</v>
      </c>
      <c r="K25" s="501"/>
      <c r="L25" s="502">
        <f t="shared" si="3"/>
        <v>0</v>
      </c>
      <c r="M25" s="503"/>
    </row>
    <row r="26" spans="2:13" ht="12.75" customHeight="1">
      <c r="B26" s="500"/>
      <c r="C26" s="501"/>
      <c r="D26" s="501"/>
      <c r="E26" s="501"/>
      <c r="F26" s="502">
        <f t="shared" si="0"/>
        <v>0</v>
      </c>
      <c r="G26" s="501"/>
      <c r="H26" s="502">
        <f t="shared" si="1"/>
        <v>0</v>
      </c>
      <c r="I26" s="501"/>
      <c r="J26" s="502">
        <f t="shared" si="2"/>
        <v>0</v>
      </c>
      <c r="K26" s="501"/>
      <c r="L26" s="502">
        <f t="shared" si="3"/>
        <v>0</v>
      </c>
      <c r="M26" s="503"/>
    </row>
    <row r="27" spans="2:13" ht="12.75" customHeight="1">
      <c r="B27" s="500"/>
      <c r="C27" s="501"/>
      <c r="D27" s="501"/>
      <c r="E27" s="501"/>
      <c r="F27" s="502">
        <f t="shared" si="0"/>
        <v>0</v>
      </c>
      <c r="G27" s="501"/>
      <c r="H27" s="502">
        <f t="shared" si="1"/>
        <v>0</v>
      </c>
      <c r="I27" s="501"/>
      <c r="J27" s="502">
        <f t="shared" si="2"/>
        <v>0</v>
      </c>
      <c r="K27" s="501"/>
      <c r="L27" s="502">
        <f t="shared" si="3"/>
        <v>0</v>
      </c>
      <c r="M27" s="503"/>
    </row>
    <row r="28" spans="2:13" ht="12.75" customHeight="1">
      <c r="B28" s="500"/>
      <c r="C28" s="501"/>
      <c r="D28" s="501"/>
      <c r="E28" s="501"/>
      <c r="F28" s="502">
        <f t="shared" si="0"/>
        <v>0</v>
      </c>
      <c r="G28" s="501"/>
      <c r="H28" s="502">
        <f t="shared" si="1"/>
        <v>0</v>
      </c>
      <c r="I28" s="501"/>
      <c r="J28" s="502">
        <f t="shared" si="2"/>
        <v>0</v>
      </c>
      <c r="K28" s="501"/>
      <c r="L28" s="502">
        <f t="shared" si="3"/>
        <v>0</v>
      </c>
      <c r="M28" s="503"/>
    </row>
    <row r="29" spans="2:13" ht="12.75" customHeight="1">
      <c r="B29" s="500"/>
      <c r="C29" s="501"/>
      <c r="D29" s="501"/>
      <c r="E29" s="501"/>
      <c r="F29" s="502">
        <f t="shared" si="0"/>
        <v>0</v>
      </c>
      <c r="G29" s="501"/>
      <c r="H29" s="502">
        <f t="shared" si="1"/>
        <v>0</v>
      </c>
      <c r="I29" s="501"/>
      <c r="J29" s="502">
        <f t="shared" si="2"/>
        <v>0</v>
      </c>
      <c r="K29" s="501"/>
      <c r="L29" s="502">
        <f t="shared" si="3"/>
        <v>0</v>
      </c>
      <c r="M29" s="503"/>
    </row>
    <row r="30" spans="2:13" ht="13.5" customHeight="1">
      <c r="B30" s="500"/>
      <c r="C30" s="501"/>
      <c r="D30" s="501"/>
      <c r="E30" s="501"/>
      <c r="F30" s="502">
        <f t="shared" si="0"/>
        <v>0</v>
      </c>
      <c r="G30" s="501"/>
      <c r="H30" s="502">
        <f t="shared" si="1"/>
        <v>0</v>
      </c>
      <c r="I30" s="501"/>
      <c r="J30" s="502">
        <f t="shared" si="2"/>
        <v>0</v>
      </c>
      <c r="K30" s="501"/>
      <c r="L30" s="502">
        <f t="shared" si="3"/>
        <v>0</v>
      </c>
      <c r="M30" s="503"/>
    </row>
    <row r="31" spans="1:256" ht="13.5" customHeight="1">
      <c r="A31" s="504"/>
      <c r="B31" s="500"/>
      <c r="C31" s="501"/>
      <c r="D31" s="501"/>
      <c r="E31" s="501"/>
      <c r="F31" s="502">
        <f t="shared" si="0"/>
        <v>0</v>
      </c>
      <c r="G31" s="501"/>
      <c r="H31" s="502">
        <f t="shared" si="1"/>
        <v>0</v>
      </c>
      <c r="I31" s="501"/>
      <c r="J31" s="502">
        <f t="shared" si="2"/>
        <v>0</v>
      </c>
      <c r="K31" s="501"/>
      <c r="L31" s="502">
        <f t="shared" si="3"/>
        <v>0</v>
      </c>
      <c r="M31" s="503"/>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4"/>
      <c r="GD31" s="504"/>
      <c r="GE31" s="504"/>
      <c r="GF31" s="504"/>
      <c r="GG31" s="504"/>
      <c r="GH31" s="504"/>
      <c r="GI31" s="504"/>
      <c r="GJ31" s="504"/>
      <c r="GK31" s="504"/>
      <c r="GL31" s="504"/>
      <c r="GM31" s="504"/>
      <c r="GN31" s="504"/>
      <c r="GO31" s="504"/>
      <c r="GP31" s="504"/>
      <c r="GQ31" s="504"/>
      <c r="GR31" s="504"/>
      <c r="GS31" s="504"/>
      <c r="GT31" s="504"/>
      <c r="GU31" s="504"/>
      <c r="GV31" s="504"/>
      <c r="GW31" s="504"/>
      <c r="GX31" s="504"/>
      <c r="GY31" s="504"/>
      <c r="GZ31" s="504"/>
      <c r="HA31" s="504"/>
      <c r="HB31" s="504"/>
      <c r="HC31" s="504"/>
      <c r="HD31" s="504"/>
      <c r="HE31" s="504"/>
      <c r="HF31" s="504"/>
      <c r="HG31" s="504"/>
      <c r="HH31" s="504"/>
      <c r="HI31" s="504"/>
      <c r="HJ31" s="504"/>
      <c r="HK31" s="504"/>
      <c r="HL31" s="504"/>
      <c r="HM31" s="504"/>
      <c r="HN31" s="504"/>
      <c r="HO31" s="504"/>
      <c r="HP31" s="504"/>
      <c r="HQ31" s="504"/>
      <c r="HR31" s="504"/>
      <c r="HS31" s="504"/>
      <c r="HT31" s="504"/>
      <c r="HU31" s="504"/>
      <c r="HV31" s="504"/>
      <c r="HW31" s="504"/>
      <c r="HX31" s="504"/>
      <c r="HY31" s="504"/>
      <c r="HZ31" s="504"/>
      <c r="IA31" s="504"/>
      <c r="IB31" s="504"/>
      <c r="IC31" s="504"/>
      <c r="ID31" s="504"/>
      <c r="IE31" s="504"/>
      <c r="IF31" s="504"/>
      <c r="IG31" s="504"/>
      <c r="IH31" s="504"/>
      <c r="II31" s="504"/>
      <c r="IJ31" s="504"/>
      <c r="IK31" s="504"/>
      <c r="IL31" s="504"/>
      <c r="IM31" s="504"/>
      <c r="IN31" s="504"/>
      <c r="IO31" s="504"/>
      <c r="IP31" s="504"/>
      <c r="IQ31" s="504"/>
      <c r="IR31" s="504"/>
      <c r="IS31" s="504"/>
      <c r="IT31" s="504"/>
      <c r="IU31" s="504"/>
      <c r="IV31" s="504"/>
    </row>
    <row r="32" spans="2:13" ht="12.75">
      <c r="B32" s="500"/>
      <c r="C32" s="501"/>
      <c r="D32" s="501"/>
      <c r="E32" s="501"/>
      <c r="F32" s="502">
        <f t="shared" si="0"/>
        <v>0</v>
      </c>
      <c r="G32" s="501"/>
      <c r="H32" s="502">
        <f t="shared" si="1"/>
        <v>0</v>
      </c>
      <c r="I32" s="501"/>
      <c r="J32" s="502">
        <f t="shared" si="2"/>
        <v>0</v>
      </c>
      <c r="K32" s="501"/>
      <c r="L32" s="502">
        <f t="shared" si="3"/>
        <v>0</v>
      </c>
      <c r="M32" s="503"/>
    </row>
    <row r="33" spans="2:13" ht="12.75">
      <c r="B33" s="500"/>
      <c r="C33" s="501"/>
      <c r="D33" s="501"/>
      <c r="E33" s="501"/>
      <c r="F33" s="502">
        <f t="shared" si="0"/>
        <v>0</v>
      </c>
      <c r="G33" s="501"/>
      <c r="H33" s="502">
        <f t="shared" si="1"/>
        <v>0</v>
      </c>
      <c r="I33" s="501"/>
      <c r="J33" s="502">
        <f t="shared" si="2"/>
        <v>0</v>
      </c>
      <c r="K33" s="501"/>
      <c r="L33" s="502">
        <f t="shared" si="3"/>
        <v>0</v>
      </c>
      <c r="M33" s="503"/>
    </row>
    <row r="34" spans="2:13" ht="12.75">
      <c r="B34" s="500"/>
      <c r="C34" s="501"/>
      <c r="D34" s="501"/>
      <c r="E34" s="501"/>
      <c r="F34" s="502">
        <f t="shared" si="0"/>
        <v>0</v>
      </c>
      <c r="G34" s="501"/>
      <c r="H34" s="502">
        <f t="shared" si="1"/>
        <v>0</v>
      </c>
      <c r="I34" s="501"/>
      <c r="J34" s="502">
        <f t="shared" si="2"/>
        <v>0</v>
      </c>
      <c r="K34" s="501"/>
      <c r="L34" s="502">
        <f t="shared" si="3"/>
        <v>0</v>
      </c>
      <c r="M34" s="503"/>
    </row>
    <row r="35" spans="2:13" ht="13.5" thickBot="1">
      <c r="B35" s="505"/>
      <c r="C35" s="506"/>
      <c r="D35" s="506"/>
      <c r="E35" s="506"/>
      <c r="F35" s="507">
        <f t="shared" si="0"/>
        <v>0</v>
      </c>
      <c r="G35" s="506"/>
      <c r="H35" s="507">
        <f t="shared" si="1"/>
        <v>0</v>
      </c>
      <c r="I35" s="506"/>
      <c r="J35" s="507">
        <f t="shared" si="2"/>
        <v>0</v>
      </c>
      <c r="K35" s="506"/>
      <c r="L35" s="507">
        <f t="shared" si="3"/>
        <v>0</v>
      </c>
      <c r="M35" s="508"/>
    </row>
    <row r="36" spans="2:13" ht="13.5" thickBot="1">
      <c r="B36" s="509" t="s">
        <v>265</v>
      </c>
      <c r="C36" s="510"/>
      <c r="D36" s="511">
        <f>SUM(D9:D35)</f>
        <v>0</v>
      </c>
      <c r="E36" s="510"/>
      <c r="F36" s="512">
        <f t="shared" si="0"/>
        <v>0</v>
      </c>
      <c r="G36" s="511">
        <f aca="true" t="shared" si="4" ref="G36:M36">SUM(G9:G35)</f>
        <v>0</v>
      </c>
      <c r="H36" s="512">
        <f t="shared" si="1"/>
        <v>0</v>
      </c>
      <c r="I36" s="511">
        <f t="shared" si="4"/>
        <v>0</v>
      </c>
      <c r="J36" s="512">
        <f t="shared" si="2"/>
        <v>0</v>
      </c>
      <c r="K36" s="511">
        <f t="shared" si="4"/>
        <v>0</v>
      </c>
      <c r="L36" s="512">
        <f t="shared" si="3"/>
        <v>0</v>
      </c>
      <c r="M36" s="513">
        <f t="shared" si="4"/>
        <v>0</v>
      </c>
    </row>
    <row r="37" spans="4:12" ht="13.5" thickBot="1">
      <c r="D37" s="486"/>
      <c r="E37" s="486"/>
      <c r="F37" s="514"/>
      <c r="G37" s="486"/>
      <c r="H37" s="514"/>
      <c r="I37" s="486"/>
      <c r="J37" s="514"/>
      <c r="K37" s="486"/>
      <c r="L37" s="514"/>
    </row>
    <row r="38" spans="2:13" ht="12.75">
      <c r="B38" s="496"/>
      <c r="C38" s="497" t="s">
        <v>266</v>
      </c>
      <c r="D38" s="497"/>
      <c r="E38" s="497"/>
      <c r="F38" s="498">
        <f>IF($D38=0,0,G38/$D38)</f>
        <v>0</v>
      </c>
      <c r="G38" s="497"/>
      <c r="H38" s="498">
        <f>IF($D38=0,0,I38/$D38)</f>
        <v>0</v>
      </c>
      <c r="I38" s="497"/>
      <c r="J38" s="498">
        <f>IF($D38=0,0,K38/$D38)</f>
        <v>0</v>
      </c>
      <c r="K38" s="497"/>
      <c r="L38" s="498">
        <f>IF($D38=0,0,M38/$D38)</f>
        <v>0</v>
      </c>
      <c r="M38" s="499"/>
    </row>
    <row r="39" spans="2:13" ht="12.75">
      <c r="B39" s="500"/>
      <c r="C39" s="515" t="s">
        <v>267</v>
      </c>
      <c r="D39" s="501"/>
      <c r="E39" s="501"/>
      <c r="F39" s="502">
        <f>IF($D39=0,0,G39/$D39)</f>
        <v>0</v>
      </c>
      <c r="G39" s="501"/>
      <c r="H39" s="502">
        <f>IF($D39=0,0,I39/$D39)</f>
        <v>0</v>
      </c>
      <c r="I39" s="501"/>
      <c r="J39" s="502">
        <f>IF($D39=0,0,K39/$D39)</f>
        <v>0</v>
      </c>
      <c r="K39" s="501"/>
      <c r="L39" s="502">
        <f>IF($D39=0,0,M39/$D39)</f>
        <v>0</v>
      </c>
      <c r="M39" s="503"/>
    </row>
    <row r="40" spans="2:13" ht="13.5" thickBot="1">
      <c r="B40" s="505"/>
      <c r="C40" s="516" t="s">
        <v>268</v>
      </c>
      <c r="D40" s="506"/>
      <c r="E40" s="506"/>
      <c r="F40" s="507">
        <f>IF($D40=0,0,G40/$D40)</f>
        <v>0</v>
      </c>
      <c r="G40" s="506"/>
      <c r="H40" s="507">
        <f>IF($D40=0,0,I40/$D40)</f>
        <v>0</v>
      </c>
      <c r="I40" s="506"/>
      <c r="J40" s="507">
        <f>IF($D40=0,0,K40/$D40)</f>
        <v>0</v>
      </c>
      <c r="K40" s="506"/>
      <c r="L40" s="507">
        <f>IF($D40=0,0,M40/$D40)</f>
        <v>0</v>
      </c>
      <c r="M40" s="508"/>
    </row>
    <row r="41" spans="2:13" ht="13.5" thickBot="1">
      <c r="B41" s="509" t="s">
        <v>265</v>
      </c>
      <c r="C41" s="510"/>
      <c r="D41" s="511">
        <f>SUM(D38:D40)</f>
        <v>0</v>
      </c>
      <c r="E41" s="510"/>
      <c r="F41" s="517">
        <f>IF($D41=0,0,G41/$D41)</f>
        <v>0</v>
      </c>
      <c r="G41" s="511">
        <f aca="true" t="shared" si="5" ref="G41:M41">SUM(G38:G40)</f>
        <v>0</v>
      </c>
      <c r="H41" s="517">
        <f>IF($D41=0,0,I41/$D41)</f>
        <v>0</v>
      </c>
      <c r="I41" s="511">
        <f t="shared" si="5"/>
        <v>0</v>
      </c>
      <c r="J41" s="517">
        <f>IF($D41=0,0,K41/$D41)</f>
        <v>0</v>
      </c>
      <c r="K41" s="511">
        <f t="shared" si="5"/>
        <v>0</v>
      </c>
      <c r="L41" s="517">
        <f>IF($D41=0,0,M41/$D41)</f>
        <v>0</v>
      </c>
      <c r="M41" s="513">
        <f t="shared" si="5"/>
        <v>0</v>
      </c>
    </row>
  </sheetData>
  <sheetProtection/>
  <mergeCells count="10">
    <mergeCell ref="B2:M2"/>
    <mergeCell ref="B6:B8"/>
    <mergeCell ref="C6:C8"/>
    <mergeCell ref="D6:D8"/>
    <mergeCell ref="E6:E8"/>
    <mergeCell ref="F6:K6"/>
    <mergeCell ref="L6:M7"/>
    <mergeCell ref="F7:G7"/>
    <mergeCell ref="H7:I7"/>
    <mergeCell ref="J7:K7"/>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A1" sqref="A1"/>
    </sheetView>
  </sheetViews>
  <sheetFormatPr defaultColWidth="10.8515625" defaultRowHeight="15"/>
  <cols>
    <col min="1" max="1" width="25.57421875" style="272" bestFit="1" customWidth="1"/>
    <col min="2" max="2" width="10.8515625" style="275" customWidth="1"/>
    <col min="3" max="16384" width="10.8515625" style="272" customWidth="1"/>
  </cols>
  <sheetData>
    <row r="1" spans="1:2" ht="15">
      <c r="A1" s="272" t="s">
        <v>150</v>
      </c>
      <c r="B1" s="275">
        <f>'Page de garde'!D22</f>
        <v>0</v>
      </c>
    </row>
    <row r="2" spans="1:4" ht="15">
      <c r="A2" s="272" t="s">
        <v>173</v>
      </c>
      <c r="B2" s="275">
        <f>'Page de garde'!$A$4</f>
        <v>0</v>
      </c>
      <c r="D2" s="276"/>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8"/>
  <dimension ref="A1:C68"/>
  <sheetViews>
    <sheetView zoomScalePageLayoutView="0" workbookViewId="0" topLeftCell="A1">
      <selection activeCell="A1" sqref="A1"/>
    </sheetView>
  </sheetViews>
  <sheetFormatPr defaultColWidth="10.8515625" defaultRowHeight="15"/>
  <cols>
    <col min="1" max="1" width="72.7109375" style="208" customWidth="1"/>
    <col min="2" max="2" width="22.57421875" style="274" customWidth="1"/>
    <col min="3" max="4" width="22.57421875" style="272" customWidth="1"/>
    <col min="5" max="16384" width="10.8515625" style="272" customWidth="1"/>
  </cols>
  <sheetData>
    <row r="1" spans="1:2" ht="15">
      <c r="A1" s="206"/>
      <c r="B1" s="274" t="s">
        <v>174</v>
      </c>
    </row>
    <row r="2" spans="1:2" ht="15">
      <c r="A2" s="272"/>
      <c r="B2" s="274">
        <f>SUM(C2:IV2)</f>
        <v>0</v>
      </c>
    </row>
    <row r="3" spans="1:2" ht="15">
      <c r="A3" s="212"/>
      <c r="B3" s="274">
        <f aca="true" t="shared" si="0" ref="B3:B51">SUM(C3:IV3)</f>
        <v>0</v>
      </c>
    </row>
    <row r="4" spans="1:2" ht="15">
      <c r="A4" s="272"/>
      <c r="B4" s="274">
        <f t="shared" si="0"/>
        <v>0</v>
      </c>
    </row>
    <row r="5" spans="1:2" ht="15">
      <c r="A5" s="216"/>
      <c r="B5" s="274">
        <f t="shared" si="0"/>
        <v>0</v>
      </c>
    </row>
    <row r="6" spans="1:2" ht="15.75" thickBot="1">
      <c r="A6" s="332" t="s">
        <v>188</v>
      </c>
      <c r="B6" s="274">
        <f t="shared" si="0"/>
        <v>0</v>
      </c>
    </row>
    <row r="7" spans="1:3" ht="15">
      <c r="A7" s="220" t="s">
        <v>135</v>
      </c>
      <c r="B7" s="262">
        <f t="shared" si="0"/>
        <v>0</v>
      </c>
      <c r="C7" s="253">
        <f>CRPP!$D$29+CRP_SF!$D$30</f>
        <v>0</v>
      </c>
    </row>
    <row r="8" spans="1:3" ht="15">
      <c r="A8" s="222" t="s">
        <v>137</v>
      </c>
      <c r="B8" s="263">
        <f t="shared" si="0"/>
        <v>0</v>
      </c>
      <c r="C8" s="255">
        <f>CRPP!$D$46+CRP_SF!$D$47</f>
        <v>0</v>
      </c>
    </row>
    <row r="9" spans="1:3" ht="15.75" thickBot="1">
      <c r="A9" s="224" t="s">
        <v>139</v>
      </c>
      <c r="B9" s="263">
        <f t="shared" si="0"/>
        <v>0</v>
      </c>
      <c r="C9" s="255">
        <f>CRPP!$D$91+CRP_SF!$D$92</f>
        <v>0</v>
      </c>
    </row>
    <row r="10" spans="1:3" ht="15.75" thickBot="1">
      <c r="A10" s="226" t="s">
        <v>101</v>
      </c>
      <c r="B10" s="264">
        <f t="shared" si="0"/>
        <v>0</v>
      </c>
      <c r="C10" s="257">
        <f>CRPP!$D$93+CRP_SF!$D$94</f>
        <v>0</v>
      </c>
    </row>
    <row r="11" spans="1:3" ht="15.75" thickBot="1">
      <c r="A11" s="229" t="s">
        <v>116</v>
      </c>
      <c r="B11" s="265">
        <f t="shared" si="0"/>
        <v>0</v>
      </c>
      <c r="C11" s="258">
        <f>CRPP!$D$95+CRP_SF!$D$96</f>
        <v>0</v>
      </c>
    </row>
    <row r="12" spans="1:3" ht="15.75" thickBot="1">
      <c r="A12" s="226" t="s">
        <v>103</v>
      </c>
      <c r="B12" s="264">
        <f t="shared" si="0"/>
        <v>0</v>
      </c>
      <c r="C12" s="257">
        <f>CRPP!$D$97+CRP_SF!$D$98</f>
        <v>0</v>
      </c>
    </row>
    <row r="13" ht="15.75" thickBot="1">
      <c r="B13" s="274">
        <f t="shared" si="0"/>
        <v>0</v>
      </c>
    </row>
    <row r="14" spans="1:3" ht="15">
      <c r="A14" s="221" t="s">
        <v>136</v>
      </c>
      <c r="B14" s="266">
        <f t="shared" si="0"/>
        <v>0</v>
      </c>
      <c r="C14" s="254">
        <f>CRPP!$D$114+CRP_SF!$D$115</f>
        <v>0</v>
      </c>
    </row>
    <row r="15" spans="1:3" ht="15">
      <c r="A15" s="223" t="s">
        <v>138</v>
      </c>
      <c r="B15" s="267">
        <f t="shared" si="0"/>
        <v>0</v>
      </c>
      <c r="C15" s="256">
        <f>CRPP!$D$135+CRP_SF!$D$136</f>
        <v>0</v>
      </c>
    </row>
    <row r="16" spans="1:3" ht="15.75" thickBot="1">
      <c r="A16" s="225" t="s">
        <v>140</v>
      </c>
      <c r="B16" s="267">
        <f t="shared" si="0"/>
        <v>0</v>
      </c>
      <c r="C16" s="256">
        <f>CRPP!$D$160+CRP_SF!$D$161</f>
        <v>0</v>
      </c>
    </row>
    <row r="17" spans="1:3" ht="15.75" thickBot="1">
      <c r="A17" s="227" t="s">
        <v>102</v>
      </c>
      <c r="B17" s="264">
        <f t="shared" si="0"/>
        <v>0</v>
      </c>
      <c r="C17" s="257">
        <f>CRPP!$D$162+CRP_SF!$D$163</f>
        <v>0</v>
      </c>
    </row>
    <row r="18" spans="1:3" ht="15.75" thickBot="1">
      <c r="A18" s="230" t="s">
        <v>117</v>
      </c>
      <c r="B18" s="265">
        <f t="shared" si="0"/>
        <v>0</v>
      </c>
      <c r="C18" s="258">
        <f>CRPP!$D$164+CRP_SF!$D$165</f>
        <v>0</v>
      </c>
    </row>
    <row r="19" spans="1:3" ht="15.75" thickBot="1">
      <c r="A19" s="227" t="s">
        <v>103</v>
      </c>
      <c r="B19" s="264">
        <f t="shared" si="0"/>
        <v>0</v>
      </c>
      <c r="C19" s="257">
        <f>CRPP!$D$166+CRP_SF!$D$167</f>
        <v>0</v>
      </c>
    </row>
    <row r="20" ht="15">
      <c r="B20" s="274">
        <f t="shared" si="0"/>
        <v>0</v>
      </c>
    </row>
    <row r="21" spans="1:2" ht="15.75" thickBot="1">
      <c r="A21" s="332" t="s">
        <v>349</v>
      </c>
      <c r="B21" s="274">
        <f aca="true" t="shared" si="1" ref="B21:B34">SUM(C21:IV21)</f>
        <v>0</v>
      </c>
    </row>
    <row r="22" spans="1:3" ht="15">
      <c r="A22" s="220" t="s">
        <v>135</v>
      </c>
      <c r="B22" s="262">
        <f t="shared" si="1"/>
        <v>0</v>
      </c>
      <c r="C22" s="253">
        <f>CRPP!$G$29+CRP_SF!$G$30</f>
        <v>0</v>
      </c>
    </row>
    <row r="23" spans="1:3" ht="15">
      <c r="A23" s="222" t="s">
        <v>137</v>
      </c>
      <c r="B23" s="263">
        <f t="shared" si="1"/>
        <v>0</v>
      </c>
      <c r="C23" s="255">
        <f>CRPP!$G$46+CRP_SF!$G$47</f>
        <v>0</v>
      </c>
    </row>
    <row r="24" spans="1:3" ht="15.75" thickBot="1">
      <c r="A24" s="224" t="s">
        <v>139</v>
      </c>
      <c r="B24" s="263">
        <f t="shared" si="1"/>
        <v>0</v>
      </c>
      <c r="C24" s="255">
        <f>CRPP!$G$91+CRP_SF!$G$92</f>
        <v>0</v>
      </c>
    </row>
    <row r="25" spans="1:3" ht="15.75" thickBot="1">
      <c r="A25" s="226" t="s">
        <v>101</v>
      </c>
      <c r="B25" s="264">
        <f t="shared" si="1"/>
        <v>0</v>
      </c>
      <c r="C25" s="257">
        <f>CRPP!$G$93+CRP_SF!$G$94</f>
        <v>0</v>
      </c>
    </row>
    <row r="26" spans="1:3" ht="15.75" thickBot="1">
      <c r="A26" s="229" t="s">
        <v>116</v>
      </c>
      <c r="B26" s="265">
        <f t="shared" si="1"/>
        <v>0</v>
      </c>
      <c r="C26" s="258">
        <f>CRPP!$G$95+CRP_SF!$G$96</f>
        <v>0</v>
      </c>
    </row>
    <row r="27" spans="1:3" ht="15.75" thickBot="1">
      <c r="A27" s="226" t="s">
        <v>103</v>
      </c>
      <c r="B27" s="264">
        <f t="shared" si="1"/>
        <v>0</v>
      </c>
      <c r="C27" s="257">
        <f>CRPP!$G$97+CRP_SF!$G$98</f>
        <v>0</v>
      </c>
    </row>
    <row r="28" ht="15.75" thickBot="1">
      <c r="B28" s="274">
        <f t="shared" si="1"/>
        <v>0</v>
      </c>
    </row>
    <row r="29" spans="1:3" ht="15">
      <c r="A29" s="221" t="s">
        <v>136</v>
      </c>
      <c r="B29" s="266">
        <f t="shared" si="1"/>
        <v>0</v>
      </c>
      <c r="C29" s="254">
        <f>CRPP!$G$114+CRP_SF!$G$115</f>
        <v>0</v>
      </c>
    </row>
    <row r="30" spans="1:3" ht="15">
      <c r="A30" s="223" t="s">
        <v>138</v>
      </c>
      <c r="B30" s="267">
        <f t="shared" si="1"/>
        <v>0</v>
      </c>
      <c r="C30" s="256">
        <f>CRPP!$G$135+CRP_SF!$G$136</f>
        <v>0</v>
      </c>
    </row>
    <row r="31" spans="1:3" ht="15.75" thickBot="1">
      <c r="A31" s="225" t="s">
        <v>140</v>
      </c>
      <c r="B31" s="267">
        <f t="shared" si="1"/>
        <v>0</v>
      </c>
      <c r="C31" s="256">
        <f>CRPP!$G$160+CRP_SF!$G$161</f>
        <v>0</v>
      </c>
    </row>
    <row r="32" spans="1:3" ht="15.75" thickBot="1">
      <c r="A32" s="227" t="s">
        <v>102</v>
      </c>
      <c r="B32" s="264">
        <f t="shared" si="1"/>
        <v>0</v>
      </c>
      <c r="C32" s="257">
        <f>CRPP!$G$162+CRP_SF!$G$163</f>
        <v>0</v>
      </c>
    </row>
    <row r="33" spans="1:3" ht="15.75" thickBot="1">
      <c r="A33" s="230" t="s">
        <v>117</v>
      </c>
      <c r="B33" s="265">
        <f t="shared" si="1"/>
        <v>0</v>
      </c>
      <c r="C33" s="258">
        <f>CRPP!$G$164+CRP_SF!$G$165</f>
        <v>0</v>
      </c>
    </row>
    <row r="34" spans="1:3" ht="15.75" thickBot="1">
      <c r="A34" s="227" t="s">
        <v>103</v>
      </c>
      <c r="B34" s="264">
        <f t="shared" si="1"/>
        <v>0</v>
      </c>
      <c r="C34" s="257">
        <f>CRPP!$G$166+CRP_SF!$G$167</f>
        <v>0</v>
      </c>
    </row>
    <row r="36" ht="15.75" thickBot="1">
      <c r="A36" s="332" t="s">
        <v>188</v>
      </c>
    </row>
    <row r="37" spans="1:2" ht="15.75" thickBot="1">
      <c r="A37" s="239" t="s">
        <v>125</v>
      </c>
      <c r="B37" s="274">
        <f t="shared" si="0"/>
        <v>0</v>
      </c>
    </row>
    <row r="38" spans="1:3" ht="15">
      <c r="A38" s="242" t="s">
        <v>41</v>
      </c>
      <c r="B38" s="274">
        <f t="shared" si="0"/>
        <v>0</v>
      </c>
      <c r="C38" s="325">
        <f>CRPP!$D$76+CRP_SF!$D$77</f>
        <v>0</v>
      </c>
    </row>
    <row r="39" spans="1:3" ht="15">
      <c r="A39" s="244" t="s">
        <v>105</v>
      </c>
      <c r="B39" s="274">
        <f t="shared" si="0"/>
        <v>0</v>
      </c>
      <c r="C39" s="325">
        <f>CRPP!$D$80+CRPP!$D$81+CRPP!$D$82+CRPP!$D$83+CRPP!$D$84+CRPP!$D$85+CRPP!$D$86+CRP_SF!$D$81+CRP_SF!$D$82+CRP_SF!$D$83+CRP_SF!$D$84+CRP_SF!$D$85+CRP_SF!$D$86+CRP_SF!$D$87</f>
        <v>0</v>
      </c>
    </row>
    <row r="40" spans="1:3" ht="15">
      <c r="A40" s="244" t="s">
        <v>350</v>
      </c>
      <c r="B40" s="274">
        <f t="shared" si="0"/>
        <v>0</v>
      </c>
      <c r="C40" s="325">
        <f>SUM(CRPP!$D$87:$D$89)+SUM(CRP_SF!$D$88:$D$90)</f>
        <v>0</v>
      </c>
    </row>
    <row r="41" spans="1:3" ht="15">
      <c r="A41" s="244"/>
      <c r="B41" s="274">
        <f t="shared" si="0"/>
        <v>0</v>
      </c>
      <c r="C41" s="325"/>
    </row>
    <row r="42" spans="1:3" ht="15.75" thickBot="1">
      <c r="A42" s="246" t="s">
        <v>106</v>
      </c>
      <c r="B42" s="274">
        <f t="shared" si="0"/>
        <v>0</v>
      </c>
      <c r="C42" s="326">
        <f>SUM(C37:C40)</f>
        <v>0</v>
      </c>
    </row>
    <row r="43" spans="1:3" ht="15.75" thickBot="1">
      <c r="A43" s="239" t="s">
        <v>122</v>
      </c>
      <c r="B43" s="274">
        <f t="shared" si="0"/>
        <v>0</v>
      </c>
      <c r="C43" s="261">
        <f>IF(C42&gt;D42,C42-D42,)</f>
        <v>0</v>
      </c>
    </row>
    <row r="44" spans="2:3" ht="15.75" thickBot="1">
      <c r="B44" s="274">
        <f t="shared" si="0"/>
        <v>0</v>
      </c>
      <c r="C44" s="326"/>
    </row>
    <row r="45" spans="1:2" ht="15.75" thickBot="1">
      <c r="A45" s="240" t="s">
        <v>126</v>
      </c>
      <c r="B45" s="274">
        <f t="shared" si="0"/>
        <v>0</v>
      </c>
    </row>
    <row r="46" spans="1:3" ht="15">
      <c r="A46" s="243" t="s">
        <v>104</v>
      </c>
      <c r="B46" s="274">
        <f t="shared" si="0"/>
        <v>0</v>
      </c>
      <c r="C46" s="325">
        <f>CRPP!$D$144+CRP_SF!$D$145</f>
        <v>0</v>
      </c>
    </row>
    <row r="47" spans="1:3" ht="15">
      <c r="A47" s="245" t="s">
        <v>186</v>
      </c>
      <c r="B47" s="274">
        <f t="shared" si="0"/>
        <v>0</v>
      </c>
      <c r="C47" s="325">
        <f>CRPP!$D$145+CRP_SF!$D$146</f>
        <v>0</v>
      </c>
    </row>
    <row r="48" spans="1:3" ht="15">
      <c r="A48" s="245" t="s">
        <v>187</v>
      </c>
      <c r="B48" s="274">
        <f t="shared" si="0"/>
        <v>0</v>
      </c>
      <c r="C48" s="325">
        <f>CRPP!$D$149+CRPP!$D$150+CRPP!$D$151+CRPP!$D$152+CRPP!$D$153+CRPP!$D$154+CRP_SF!$D$150+CRP_SF!$D$151+CRP_SF!$D$152+CRP_SF!$D$153+CRP_SF!$D$154+CRP_SF!$D$155</f>
        <v>0</v>
      </c>
    </row>
    <row r="49" spans="1:3" ht="15">
      <c r="A49" s="245" t="s">
        <v>351</v>
      </c>
      <c r="B49" s="274">
        <f t="shared" si="0"/>
        <v>0</v>
      </c>
      <c r="C49" s="325">
        <f>SUM(CRPP!$D$155:$D$157)+SUM(CRP_SF!$D$156:$D$158)</f>
        <v>0</v>
      </c>
    </row>
    <row r="50" spans="1:3" ht="15.75" thickBot="1">
      <c r="A50" s="247" t="s">
        <v>107</v>
      </c>
      <c r="B50" s="274">
        <f t="shared" si="0"/>
        <v>0</v>
      </c>
      <c r="C50" s="327"/>
    </row>
    <row r="51" spans="1:2" ht="15.75" thickBot="1">
      <c r="A51" s="240" t="s">
        <v>123</v>
      </c>
      <c r="B51" s="274">
        <f t="shared" si="0"/>
        <v>0</v>
      </c>
    </row>
    <row r="53" ht="15.75" thickBot="1">
      <c r="A53" s="332" t="s">
        <v>189</v>
      </c>
    </row>
    <row r="54" spans="1:2" ht="15.75" thickBot="1">
      <c r="A54" s="239" t="s">
        <v>125</v>
      </c>
      <c r="B54" s="274">
        <f aca="true" t="shared" si="2" ref="B54:B68">SUM(C54:IV54)</f>
        <v>0</v>
      </c>
    </row>
    <row r="55" spans="1:3" ht="15">
      <c r="A55" s="242" t="s">
        <v>41</v>
      </c>
      <c r="B55" s="274">
        <f t="shared" si="2"/>
        <v>0</v>
      </c>
      <c r="C55" s="325">
        <f>CRPP!$G$76+CRP_SF!$G$77</f>
        <v>0</v>
      </c>
    </row>
    <row r="56" spans="1:3" ht="15">
      <c r="A56" s="244" t="s">
        <v>105</v>
      </c>
      <c r="B56" s="274">
        <f t="shared" si="2"/>
        <v>0</v>
      </c>
      <c r="C56" s="325">
        <f>CRPP!$G$80+CRPP!$G$81+CRPP!$G$82+CRPP!$G$83+CRPP!$G$84+CRPP!$G$85+CRPP!$G$86+CRP_SF!$G$81+CRP_SF!$G$82+CRP_SF!$G$83+CRP_SF!$G$84+CRP_SF!$G$85+CRP_SF!$G$86+CRP_SF!$G$87</f>
        <v>0</v>
      </c>
    </row>
    <row r="57" spans="1:3" ht="15">
      <c r="A57" s="244" t="s">
        <v>350</v>
      </c>
      <c r="B57" s="274">
        <f t="shared" si="2"/>
        <v>0</v>
      </c>
      <c r="C57" s="325">
        <f>SUM(CRPP!$G$87:$G$89)+SUM(CRP_SF!$G$88:$G$90)</f>
        <v>0</v>
      </c>
    </row>
    <row r="58" spans="1:3" ht="15">
      <c r="A58" s="244"/>
      <c r="B58" s="274">
        <f t="shared" si="2"/>
        <v>0</v>
      </c>
      <c r="C58" s="325"/>
    </row>
    <row r="59" spans="1:3" ht="15.75" thickBot="1">
      <c r="A59" s="246" t="s">
        <v>106</v>
      </c>
      <c r="B59" s="274">
        <f t="shared" si="2"/>
        <v>0</v>
      </c>
      <c r="C59" s="326">
        <f>SUM(C54:C57)</f>
        <v>0</v>
      </c>
    </row>
    <row r="60" spans="1:3" ht="15.75" thickBot="1">
      <c r="A60" s="239" t="s">
        <v>122</v>
      </c>
      <c r="B60" s="274">
        <f t="shared" si="2"/>
        <v>0</v>
      </c>
      <c r="C60" s="261">
        <f>IF(C59&gt;D59,C59-D59,)</f>
        <v>0</v>
      </c>
    </row>
    <row r="61" spans="2:3" ht="15.75" thickBot="1">
      <c r="B61" s="274">
        <f t="shared" si="2"/>
        <v>0</v>
      </c>
      <c r="C61" s="326"/>
    </row>
    <row r="62" spans="1:2" ht="15.75" thickBot="1">
      <c r="A62" s="240" t="s">
        <v>126</v>
      </c>
      <c r="B62" s="274">
        <f t="shared" si="2"/>
        <v>0</v>
      </c>
    </row>
    <row r="63" spans="1:3" ht="15">
      <c r="A63" s="243" t="s">
        <v>104</v>
      </c>
      <c r="B63" s="274">
        <f t="shared" si="2"/>
        <v>0</v>
      </c>
      <c r="C63" s="325">
        <f>CRPP!$G$144+CRP_SF!$G$145</f>
        <v>0</v>
      </c>
    </row>
    <row r="64" spans="1:3" ht="15">
      <c r="A64" s="245" t="s">
        <v>186</v>
      </c>
      <c r="B64" s="274">
        <f t="shared" si="2"/>
        <v>0</v>
      </c>
      <c r="C64" s="325">
        <f>CRPP!$G$145+CRP_SF!$G$146</f>
        <v>0</v>
      </c>
    </row>
    <row r="65" spans="1:3" ht="15">
      <c r="A65" s="245" t="s">
        <v>187</v>
      </c>
      <c r="B65" s="274">
        <f t="shared" si="2"/>
        <v>0</v>
      </c>
      <c r="C65" s="325">
        <f>CRPP!$G$149+CRPP!$G$150+CRPP!$G$151+CRPP!$G$152+CRPP!$G$153+CRPP!$G$154+CRP_SF!$G$150+CRP_SF!$G$151+CRP_SF!$G$152+CRP_SF!$G$153+CRP_SF!$G$154+CRP_SF!$G$155</f>
        <v>0</v>
      </c>
    </row>
    <row r="66" spans="1:3" ht="15">
      <c r="A66" s="245" t="s">
        <v>351</v>
      </c>
      <c r="B66" s="274">
        <f t="shared" si="2"/>
        <v>0</v>
      </c>
      <c r="C66" s="325">
        <f>SUM(CRPP!$G$155:$G$157)+SUM(CRP_SF!$G$156:$G$158)</f>
        <v>0</v>
      </c>
    </row>
    <row r="67" spans="1:3" ht="15.75" thickBot="1">
      <c r="A67" s="247" t="s">
        <v>107</v>
      </c>
      <c r="B67" s="274">
        <f t="shared" si="2"/>
        <v>0</v>
      </c>
      <c r="C67" s="327"/>
    </row>
    <row r="68" spans="1:2" ht="15.75" thickBot="1">
      <c r="A68" s="240" t="s">
        <v>123</v>
      </c>
      <c r="B68" s="274">
        <f t="shared" si="2"/>
        <v>0</v>
      </c>
    </row>
  </sheetData>
  <sheetProtection password="EAD6"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10">
    <tabColor rgb="FF92D050"/>
  </sheetPr>
  <dimension ref="A1:M100"/>
  <sheetViews>
    <sheetView showGridLines="0" tabSelected="1" zoomScalePageLayoutView="0" workbookViewId="0" topLeftCell="A1">
      <selection activeCell="I7" sqref="I7"/>
    </sheetView>
  </sheetViews>
  <sheetFormatPr defaultColWidth="11.421875" defaultRowHeight="15"/>
  <cols>
    <col min="1" max="2" width="2.140625" style="342" customWidth="1"/>
    <col min="3" max="11" width="11.421875" style="342" customWidth="1"/>
    <col min="12" max="12" width="45.7109375" style="342" customWidth="1"/>
    <col min="13" max="13" width="2.8515625" style="342" customWidth="1"/>
    <col min="14" max="16384" width="11.421875" style="342" customWidth="1"/>
  </cols>
  <sheetData>
    <row r="1" spans="1:13" s="343" customFormat="1" ht="15">
      <c r="A1" s="518"/>
      <c r="B1" s="558" t="s">
        <v>353</v>
      </c>
      <c r="C1" s="519"/>
      <c r="D1" s="519"/>
      <c r="E1" s="519"/>
      <c r="F1" s="519"/>
      <c r="G1" s="519"/>
      <c r="H1" s="519"/>
      <c r="I1" s="519"/>
      <c r="J1" s="519"/>
      <c r="K1" s="519"/>
      <c r="L1" s="519"/>
      <c r="M1" s="520"/>
    </row>
    <row r="2" spans="1:13" s="343" customFormat="1" ht="31.5" customHeight="1">
      <c r="A2" s="521"/>
      <c r="B2" s="566" t="s">
        <v>197</v>
      </c>
      <c r="C2" s="566"/>
      <c r="D2" s="566"/>
      <c r="E2" s="566"/>
      <c r="F2" s="566"/>
      <c r="G2" s="566"/>
      <c r="H2" s="566"/>
      <c r="I2" s="566"/>
      <c r="J2" s="566"/>
      <c r="K2" s="566"/>
      <c r="L2" s="566"/>
      <c r="M2" s="522"/>
    </row>
    <row r="3" spans="1:13" s="343" customFormat="1" ht="15">
      <c r="A3" s="521"/>
      <c r="B3" s="523"/>
      <c r="C3" s="523"/>
      <c r="D3" s="523"/>
      <c r="E3" s="523"/>
      <c r="F3" s="523"/>
      <c r="G3" s="523"/>
      <c r="H3" s="523"/>
      <c r="I3" s="523"/>
      <c r="J3" s="523"/>
      <c r="K3" s="523"/>
      <c r="L3" s="523"/>
      <c r="M3" s="522"/>
    </row>
    <row r="4" spans="1:13" s="343" customFormat="1" ht="31.5" customHeight="1">
      <c r="A4" s="521"/>
      <c r="B4" s="523"/>
      <c r="C4" s="559" t="s">
        <v>354</v>
      </c>
      <c r="D4" s="559"/>
      <c r="E4" s="559"/>
      <c r="F4" s="559"/>
      <c r="G4" s="559"/>
      <c r="H4" s="559"/>
      <c r="I4" s="559"/>
      <c r="J4" s="559"/>
      <c r="K4" s="559"/>
      <c r="L4" s="559"/>
      <c r="M4" s="522"/>
    </row>
    <row r="5" spans="1:13" s="343" customFormat="1" ht="15" customHeight="1">
      <c r="A5" s="521"/>
      <c r="B5" s="523"/>
      <c r="C5" s="524"/>
      <c r="D5" s="524"/>
      <c r="E5" s="524"/>
      <c r="F5" s="524"/>
      <c r="G5" s="524"/>
      <c r="H5" s="524"/>
      <c r="I5" s="524"/>
      <c r="J5" s="524"/>
      <c r="K5" s="524"/>
      <c r="L5" s="524"/>
      <c r="M5" s="522"/>
    </row>
    <row r="6" spans="1:13" s="343" customFormat="1" ht="15" customHeight="1">
      <c r="A6" s="521"/>
      <c r="B6" s="523"/>
      <c r="C6" s="559" t="s">
        <v>310</v>
      </c>
      <c r="D6" s="559"/>
      <c r="E6" s="559"/>
      <c r="F6" s="559"/>
      <c r="G6" s="559"/>
      <c r="H6" s="559"/>
      <c r="I6" s="559"/>
      <c r="J6" s="559"/>
      <c r="K6" s="559"/>
      <c r="L6" s="559"/>
      <c r="M6" s="522"/>
    </row>
    <row r="7" spans="1:13" s="343" customFormat="1" ht="15" customHeight="1">
      <c r="A7" s="521"/>
      <c r="B7" s="523"/>
      <c r="C7" s="524"/>
      <c r="D7" s="524"/>
      <c r="E7" s="524"/>
      <c r="F7" s="524"/>
      <c r="G7" s="524"/>
      <c r="H7" s="524"/>
      <c r="I7" s="524"/>
      <c r="J7" s="524"/>
      <c r="K7" s="524"/>
      <c r="L7" s="524"/>
      <c r="M7" s="522"/>
    </row>
    <row r="8" spans="1:13" s="343" customFormat="1" ht="30" customHeight="1">
      <c r="A8" s="521"/>
      <c r="B8" s="523"/>
      <c r="C8" s="573" t="s">
        <v>311</v>
      </c>
      <c r="D8" s="573"/>
      <c r="E8" s="573"/>
      <c r="F8" s="573"/>
      <c r="G8" s="573"/>
      <c r="H8" s="573"/>
      <c r="I8" s="573"/>
      <c r="J8" s="573"/>
      <c r="K8" s="573"/>
      <c r="L8" s="573"/>
      <c r="M8" s="522"/>
    </row>
    <row r="9" spans="1:13" s="343" customFormat="1" ht="15" customHeight="1" hidden="1">
      <c r="A9" s="521"/>
      <c r="B9" s="523"/>
      <c r="C9" s="573"/>
      <c r="D9" s="573"/>
      <c r="E9" s="573"/>
      <c r="F9" s="573"/>
      <c r="G9" s="573"/>
      <c r="H9" s="573"/>
      <c r="I9" s="573"/>
      <c r="J9" s="573"/>
      <c r="K9" s="573"/>
      <c r="L9" s="573"/>
      <c r="M9" s="522"/>
    </row>
    <row r="10" spans="1:13" s="343" customFormat="1" ht="15">
      <c r="A10" s="521"/>
      <c r="B10" s="523"/>
      <c r="C10" s="525"/>
      <c r="D10" s="525"/>
      <c r="E10" s="525"/>
      <c r="F10" s="525"/>
      <c r="G10" s="525"/>
      <c r="H10" s="525"/>
      <c r="I10" s="525"/>
      <c r="J10" s="525"/>
      <c r="K10" s="525"/>
      <c r="L10" s="525"/>
      <c r="M10" s="522"/>
    </row>
    <row r="11" spans="1:13" s="343" customFormat="1" ht="15">
      <c r="A11" s="521"/>
      <c r="B11" s="523"/>
      <c r="C11" s="526" t="s">
        <v>271</v>
      </c>
      <c r="D11" s="527"/>
      <c r="E11" s="527"/>
      <c r="F11" s="527"/>
      <c r="G11" s="527"/>
      <c r="H11" s="528"/>
      <c r="I11" s="528"/>
      <c r="J11" s="528"/>
      <c r="K11" s="528"/>
      <c r="L11" s="524"/>
      <c r="M11" s="522"/>
    </row>
    <row r="12" spans="1:13" s="343" customFormat="1" ht="15">
      <c r="A12" s="521"/>
      <c r="B12" s="523"/>
      <c r="C12" s="529"/>
      <c r="D12" s="528"/>
      <c r="E12" s="528"/>
      <c r="F12" s="528"/>
      <c r="G12" s="528"/>
      <c r="H12" s="528"/>
      <c r="I12" s="528"/>
      <c r="J12" s="528"/>
      <c r="K12" s="528"/>
      <c r="L12" s="528"/>
      <c r="M12" s="522"/>
    </row>
    <row r="13" spans="1:13" s="343" customFormat="1" ht="15">
      <c r="A13" s="521"/>
      <c r="B13" s="523"/>
      <c r="C13" s="567" t="s">
        <v>290</v>
      </c>
      <c r="D13" s="567"/>
      <c r="E13" s="567"/>
      <c r="F13" s="567"/>
      <c r="G13" s="567"/>
      <c r="H13" s="567"/>
      <c r="I13" s="567"/>
      <c r="J13" s="567"/>
      <c r="K13" s="567"/>
      <c r="L13" s="567"/>
      <c r="M13" s="522"/>
    </row>
    <row r="14" spans="1:13" s="343" customFormat="1" ht="15">
      <c r="A14" s="521"/>
      <c r="B14" s="523"/>
      <c r="C14" s="559" t="s">
        <v>291</v>
      </c>
      <c r="D14" s="559"/>
      <c r="E14" s="559"/>
      <c r="F14" s="559"/>
      <c r="G14" s="559"/>
      <c r="H14" s="559"/>
      <c r="I14" s="559"/>
      <c r="J14" s="559"/>
      <c r="K14" s="559"/>
      <c r="L14" s="559"/>
      <c r="M14" s="522"/>
    </row>
    <row r="15" spans="1:13" s="343" customFormat="1" ht="21" customHeight="1">
      <c r="A15" s="521"/>
      <c r="B15" s="523"/>
      <c r="C15" s="530" t="s">
        <v>312</v>
      </c>
      <c r="D15" s="528"/>
      <c r="E15" s="528"/>
      <c r="F15" s="528"/>
      <c r="G15" s="528"/>
      <c r="H15" s="528"/>
      <c r="I15" s="528"/>
      <c r="J15" s="528"/>
      <c r="K15" s="528"/>
      <c r="L15" s="528"/>
      <c r="M15" s="522"/>
    </row>
    <row r="16" spans="1:13" s="343" customFormat="1" ht="15" customHeight="1">
      <c r="A16" s="521"/>
      <c r="B16" s="523"/>
      <c r="C16" s="567" t="s">
        <v>292</v>
      </c>
      <c r="D16" s="567"/>
      <c r="E16" s="567"/>
      <c r="F16" s="567"/>
      <c r="G16" s="567"/>
      <c r="H16" s="567"/>
      <c r="I16" s="567"/>
      <c r="J16" s="567"/>
      <c r="K16" s="567"/>
      <c r="L16" s="567"/>
      <c r="M16" s="522"/>
    </row>
    <row r="17" spans="1:13" s="343" customFormat="1" ht="15" customHeight="1">
      <c r="A17" s="521"/>
      <c r="B17" s="523"/>
      <c r="C17" s="567" t="s">
        <v>293</v>
      </c>
      <c r="D17" s="567"/>
      <c r="E17" s="567"/>
      <c r="F17" s="567"/>
      <c r="G17" s="567"/>
      <c r="H17" s="567"/>
      <c r="I17" s="567"/>
      <c r="J17" s="567"/>
      <c r="K17" s="567"/>
      <c r="L17" s="567"/>
      <c r="M17" s="522"/>
    </row>
    <row r="18" spans="1:13" s="343" customFormat="1" ht="15">
      <c r="A18" s="521"/>
      <c r="B18" s="523"/>
      <c r="C18" s="529"/>
      <c r="D18" s="528"/>
      <c r="E18" s="528"/>
      <c r="F18" s="528"/>
      <c r="G18" s="528"/>
      <c r="H18" s="528"/>
      <c r="I18" s="528"/>
      <c r="J18" s="528"/>
      <c r="K18" s="528"/>
      <c r="L18" s="530"/>
      <c r="M18" s="522"/>
    </row>
    <row r="19" spans="1:13" s="343" customFormat="1" ht="15">
      <c r="A19" s="521"/>
      <c r="B19" s="523"/>
      <c r="C19" s="531" t="s">
        <v>272</v>
      </c>
      <c r="D19" s="528"/>
      <c r="E19" s="528"/>
      <c r="F19" s="528"/>
      <c r="G19" s="528"/>
      <c r="H19" s="528"/>
      <c r="I19" s="528"/>
      <c r="J19" s="528"/>
      <c r="K19" s="528"/>
      <c r="L19" s="530"/>
      <c r="M19" s="522"/>
    </row>
    <row r="20" spans="1:13" s="343" customFormat="1" ht="15">
      <c r="A20" s="521"/>
      <c r="B20" s="523"/>
      <c r="C20" s="530" t="s">
        <v>273</v>
      </c>
      <c r="D20" s="530"/>
      <c r="E20" s="530"/>
      <c r="F20" s="530"/>
      <c r="G20" s="530"/>
      <c r="H20" s="530"/>
      <c r="I20" s="530"/>
      <c r="J20" s="530"/>
      <c r="K20" s="530"/>
      <c r="L20" s="530"/>
      <c r="M20" s="522"/>
    </row>
    <row r="21" spans="1:13" s="343" customFormat="1" ht="15" customHeight="1">
      <c r="A21" s="521"/>
      <c r="B21" s="523"/>
      <c r="C21" s="532" t="s">
        <v>274</v>
      </c>
      <c r="D21" s="530"/>
      <c r="E21" s="530"/>
      <c r="F21" s="530"/>
      <c r="G21" s="530"/>
      <c r="H21" s="530"/>
      <c r="I21" s="530"/>
      <c r="J21" s="530"/>
      <c r="K21" s="530"/>
      <c r="L21" s="533"/>
      <c r="M21" s="522"/>
    </row>
    <row r="22" spans="1:13" s="343" customFormat="1" ht="15" customHeight="1">
      <c r="A22" s="521"/>
      <c r="B22" s="523"/>
      <c r="C22" s="532" t="s">
        <v>275</v>
      </c>
      <c r="D22" s="530"/>
      <c r="E22" s="530"/>
      <c r="F22" s="530"/>
      <c r="G22" s="530"/>
      <c r="H22" s="530"/>
      <c r="I22" s="530"/>
      <c r="J22" s="530"/>
      <c r="K22" s="530"/>
      <c r="L22" s="530"/>
      <c r="M22" s="522"/>
    </row>
    <row r="23" spans="1:13" s="343" customFormat="1" ht="30" customHeight="1">
      <c r="A23" s="521"/>
      <c r="B23" s="523"/>
      <c r="C23" s="568" t="s">
        <v>276</v>
      </c>
      <c r="D23" s="568"/>
      <c r="E23" s="568"/>
      <c r="F23" s="568"/>
      <c r="G23" s="568"/>
      <c r="H23" s="568"/>
      <c r="I23" s="568"/>
      <c r="J23" s="568"/>
      <c r="K23" s="568"/>
      <c r="L23" s="568"/>
      <c r="M23" s="522"/>
    </row>
    <row r="24" spans="1:13" s="343" customFormat="1" ht="15">
      <c r="A24" s="521"/>
      <c r="B24" s="523"/>
      <c r="C24" s="530" t="s">
        <v>277</v>
      </c>
      <c r="D24" s="530"/>
      <c r="E24" s="530"/>
      <c r="F24" s="530"/>
      <c r="G24" s="530"/>
      <c r="H24" s="530"/>
      <c r="I24" s="530"/>
      <c r="J24" s="530"/>
      <c r="K24" s="530"/>
      <c r="L24" s="530"/>
      <c r="M24" s="522"/>
    </row>
    <row r="25" spans="1:13" s="343" customFormat="1" ht="15">
      <c r="A25" s="521"/>
      <c r="B25" s="523"/>
      <c r="C25" s="532" t="s">
        <v>278</v>
      </c>
      <c r="D25" s="530"/>
      <c r="E25" s="530"/>
      <c r="F25" s="530"/>
      <c r="G25" s="530"/>
      <c r="H25" s="530"/>
      <c r="I25" s="530"/>
      <c r="J25" s="530"/>
      <c r="K25" s="530"/>
      <c r="L25" s="530"/>
      <c r="M25" s="522"/>
    </row>
    <row r="26" spans="1:13" s="343" customFormat="1" ht="15.75">
      <c r="A26" s="521"/>
      <c r="B26" s="523"/>
      <c r="C26" s="532" t="s">
        <v>275</v>
      </c>
      <c r="D26" s="530"/>
      <c r="E26" s="530"/>
      <c r="F26" s="530"/>
      <c r="G26" s="530"/>
      <c r="H26" s="530"/>
      <c r="I26" s="530"/>
      <c r="J26" s="530"/>
      <c r="K26" s="530"/>
      <c r="L26" s="530"/>
      <c r="M26" s="522"/>
    </row>
    <row r="27" spans="1:13" s="343" customFormat="1" ht="15">
      <c r="A27" s="521"/>
      <c r="B27" s="523"/>
      <c r="C27" s="532" t="s">
        <v>279</v>
      </c>
      <c r="D27" s="530"/>
      <c r="E27" s="530"/>
      <c r="F27" s="530"/>
      <c r="G27" s="530"/>
      <c r="H27" s="530"/>
      <c r="I27" s="530"/>
      <c r="J27" s="530"/>
      <c r="K27" s="530"/>
      <c r="L27" s="530"/>
      <c r="M27" s="522"/>
    </row>
    <row r="28" spans="1:13" s="343" customFormat="1" ht="15">
      <c r="A28" s="521"/>
      <c r="B28" s="523"/>
      <c r="C28" s="530" t="s">
        <v>280</v>
      </c>
      <c r="D28" s="530"/>
      <c r="E28" s="530"/>
      <c r="F28" s="530"/>
      <c r="G28" s="530"/>
      <c r="H28" s="530"/>
      <c r="I28" s="530"/>
      <c r="J28" s="530"/>
      <c r="K28" s="530"/>
      <c r="L28" s="528"/>
      <c r="M28" s="522"/>
    </row>
    <row r="29" spans="1:13" s="343" customFormat="1" ht="15">
      <c r="A29" s="521"/>
      <c r="B29" s="523"/>
      <c r="C29" s="530"/>
      <c r="D29" s="530"/>
      <c r="E29" s="530"/>
      <c r="F29" s="530"/>
      <c r="G29" s="530"/>
      <c r="H29" s="530"/>
      <c r="I29" s="530"/>
      <c r="J29" s="530"/>
      <c r="K29" s="530"/>
      <c r="L29" s="528"/>
      <c r="M29" s="522"/>
    </row>
    <row r="30" spans="1:13" s="343" customFormat="1" ht="15">
      <c r="A30" s="521"/>
      <c r="B30" s="523"/>
      <c r="C30" s="530" t="s">
        <v>294</v>
      </c>
      <c r="D30" s="530"/>
      <c r="E30" s="530"/>
      <c r="F30" s="530"/>
      <c r="G30" s="530"/>
      <c r="H30" s="530"/>
      <c r="I30" s="530"/>
      <c r="J30" s="530"/>
      <c r="K30" s="530"/>
      <c r="L30" s="528"/>
      <c r="M30" s="522"/>
    </row>
    <row r="31" spans="1:13" s="343" customFormat="1" ht="27.75" customHeight="1">
      <c r="A31" s="521"/>
      <c r="B31" s="523"/>
      <c r="C31" s="569" t="s">
        <v>295</v>
      </c>
      <c r="D31" s="569"/>
      <c r="E31" s="569"/>
      <c r="F31" s="569"/>
      <c r="G31" s="569"/>
      <c r="H31" s="569"/>
      <c r="I31" s="569"/>
      <c r="J31" s="569"/>
      <c r="K31" s="569"/>
      <c r="L31" s="569"/>
      <c r="M31" s="522"/>
    </row>
    <row r="32" spans="1:13" s="343" customFormat="1" ht="15">
      <c r="A32" s="521"/>
      <c r="B32" s="523"/>
      <c r="C32" s="530"/>
      <c r="D32" s="530"/>
      <c r="E32" s="530"/>
      <c r="F32" s="530"/>
      <c r="G32" s="530"/>
      <c r="H32" s="530"/>
      <c r="I32" s="530"/>
      <c r="J32" s="530"/>
      <c r="K32" s="530"/>
      <c r="L32" s="528"/>
      <c r="M32" s="522"/>
    </row>
    <row r="33" spans="1:13" s="343" customFormat="1" ht="15">
      <c r="A33" s="521"/>
      <c r="B33" s="523"/>
      <c r="C33" s="562" t="s">
        <v>281</v>
      </c>
      <c r="D33" s="562"/>
      <c r="E33" s="562"/>
      <c r="F33" s="562"/>
      <c r="G33" s="562"/>
      <c r="H33" s="562"/>
      <c r="I33" s="562"/>
      <c r="J33" s="562"/>
      <c r="K33" s="562"/>
      <c r="L33" s="562"/>
      <c r="M33" s="522"/>
    </row>
    <row r="34" spans="1:13" s="343" customFormat="1" ht="15">
      <c r="A34" s="521"/>
      <c r="B34" s="523"/>
      <c r="C34" s="562" t="s">
        <v>282</v>
      </c>
      <c r="D34" s="562"/>
      <c r="E34" s="562"/>
      <c r="F34" s="562"/>
      <c r="G34" s="562"/>
      <c r="H34" s="562"/>
      <c r="I34" s="562"/>
      <c r="J34" s="562"/>
      <c r="K34" s="562"/>
      <c r="L34" s="562"/>
      <c r="M34" s="522"/>
    </row>
    <row r="35" spans="1:13" s="343" customFormat="1" ht="15">
      <c r="A35" s="521"/>
      <c r="B35" s="523"/>
      <c r="C35" s="530"/>
      <c r="D35" s="530"/>
      <c r="E35" s="530"/>
      <c r="F35" s="530"/>
      <c r="G35" s="530"/>
      <c r="H35" s="530"/>
      <c r="I35" s="530"/>
      <c r="J35" s="530"/>
      <c r="K35" s="530"/>
      <c r="L35" s="528"/>
      <c r="M35" s="522"/>
    </row>
    <row r="36" spans="1:13" s="343" customFormat="1" ht="15">
      <c r="A36" s="521"/>
      <c r="B36" s="523"/>
      <c r="C36" s="526" t="s">
        <v>283</v>
      </c>
      <c r="D36" s="526"/>
      <c r="E36" s="526"/>
      <c r="F36" s="526"/>
      <c r="G36" s="526"/>
      <c r="H36" s="528"/>
      <c r="I36" s="528"/>
      <c r="J36" s="528"/>
      <c r="K36" s="528"/>
      <c r="L36" s="528"/>
      <c r="M36" s="522"/>
    </row>
    <row r="37" spans="1:13" s="343" customFormat="1" ht="28.5" customHeight="1">
      <c r="A37" s="521"/>
      <c r="B37" s="523"/>
      <c r="C37" s="560" t="s">
        <v>357</v>
      </c>
      <c r="D37" s="560"/>
      <c r="E37" s="560"/>
      <c r="F37" s="560"/>
      <c r="G37" s="560"/>
      <c r="H37" s="560"/>
      <c r="I37" s="560"/>
      <c r="J37" s="560"/>
      <c r="K37" s="560"/>
      <c r="L37" s="560"/>
      <c r="M37" s="522"/>
    </row>
    <row r="38" spans="1:13" s="343" customFormat="1" ht="15">
      <c r="A38" s="521"/>
      <c r="B38" s="523"/>
      <c r="C38" s="534" t="s">
        <v>314</v>
      </c>
      <c r="D38" s="531"/>
      <c r="E38" s="531"/>
      <c r="F38" s="528"/>
      <c r="G38" s="528"/>
      <c r="H38" s="528"/>
      <c r="I38" s="528"/>
      <c r="J38" s="528"/>
      <c r="K38" s="528"/>
      <c r="L38" s="528"/>
      <c r="M38" s="522"/>
    </row>
    <row r="39" spans="1:13" s="343" customFormat="1" ht="15" customHeight="1">
      <c r="A39" s="521"/>
      <c r="B39" s="523"/>
      <c r="C39" s="559" t="s">
        <v>356</v>
      </c>
      <c r="D39" s="559"/>
      <c r="E39" s="559"/>
      <c r="F39" s="559"/>
      <c r="G39" s="559"/>
      <c r="H39" s="559"/>
      <c r="I39" s="559"/>
      <c r="J39" s="559"/>
      <c r="K39" s="559"/>
      <c r="L39" s="559"/>
      <c r="M39" s="522"/>
    </row>
    <row r="40" spans="1:13" s="343" customFormat="1" ht="41.25" customHeight="1">
      <c r="A40" s="521"/>
      <c r="B40" s="523"/>
      <c r="C40" s="559" t="s">
        <v>355</v>
      </c>
      <c r="D40" s="559"/>
      <c r="E40" s="559"/>
      <c r="F40" s="559"/>
      <c r="G40" s="559"/>
      <c r="H40" s="559"/>
      <c r="I40" s="559"/>
      <c r="J40" s="559"/>
      <c r="K40" s="559"/>
      <c r="L40" s="559"/>
      <c r="M40" s="522"/>
    </row>
    <row r="41" spans="1:13" s="343" customFormat="1" ht="15">
      <c r="A41" s="521"/>
      <c r="B41" s="523"/>
      <c r="C41" s="534" t="s">
        <v>284</v>
      </c>
      <c r="D41" s="531"/>
      <c r="E41" s="531"/>
      <c r="F41" s="528"/>
      <c r="G41" s="528"/>
      <c r="H41" s="528"/>
      <c r="I41" s="528"/>
      <c r="J41" s="528"/>
      <c r="K41" s="528"/>
      <c r="L41" s="528"/>
      <c r="M41" s="522"/>
    </row>
    <row r="42" spans="1:13" s="343" customFormat="1" ht="15">
      <c r="A42" s="521"/>
      <c r="B42" s="523"/>
      <c r="C42" s="534" t="s">
        <v>285</v>
      </c>
      <c r="D42" s="531"/>
      <c r="E42" s="531"/>
      <c r="F42" s="528"/>
      <c r="G42" s="528"/>
      <c r="H42" s="528"/>
      <c r="I42" s="528"/>
      <c r="J42" s="528"/>
      <c r="K42" s="528"/>
      <c r="L42" s="528"/>
      <c r="M42" s="522"/>
    </row>
    <row r="43" spans="1:13" s="343" customFormat="1" ht="26.25" customHeight="1">
      <c r="A43" s="521"/>
      <c r="B43" s="523"/>
      <c r="C43" s="559" t="s">
        <v>296</v>
      </c>
      <c r="D43" s="559"/>
      <c r="E43" s="559"/>
      <c r="F43" s="559"/>
      <c r="G43" s="559"/>
      <c r="H43" s="559"/>
      <c r="I43" s="559"/>
      <c r="J43" s="559"/>
      <c r="K43" s="559"/>
      <c r="L43" s="559"/>
      <c r="M43" s="522"/>
    </row>
    <row r="44" spans="1:13" s="343" customFormat="1" ht="37.5" customHeight="1">
      <c r="A44" s="521"/>
      <c r="B44" s="523"/>
      <c r="C44" s="561" t="s">
        <v>358</v>
      </c>
      <c r="D44" s="561"/>
      <c r="E44" s="561"/>
      <c r="F44" s="561"/>
      <c r="G44" s="561"/>
      <c r="H44" s="561"/>
      <c r="I44" s="561"/>
      <c r="J44" s="561"/>
      <c r="K44" s="561"/>
      <c r="L44" s="561"/>
      <c r="M44" s="522"/>
    </row>
    <row r="45" spans="1:13" s="343" customFormat="1" ht="15">
      <c r="A45" s="521"/>
      <c r="B45" s="523"/>
      <c r="C45" s="526" t="s">
        <v>286</v>
      </c>
      <c r="D45" s="526"/>
      <c r="E45" s="526"/>
      <c r="F45" s="526"/>
      <c r="G45" s="526"/>
      <c r="H45" s="528"/>
      <c r="I45" s="528"/>
      <c r="J45" s="528"/>
      <c r="K45" s="528"/>
      <c r="L45" s="528"/>
      <c r="M45" s="522"/>
    </row>
    <row r="46" spans="1:13" s="343" customFormat="1" ht="15">
      <c r="A46" s="521"/>
      <c r="B46" s="523"/>
      <c r="C46" s="528"/>
      <c r="D46" s="528"/>
      <c r="E46" s="528"/>
      <c r="F46" s="528"/>
      <c r="G46" s="528"/>
      <c r="H46" s="528"/>
      <c r="I46" s="528"/>
      <c r="J46" s="528"/>
      <c r="K46" s="528"/>
      <c r="L46" s="528"/>
      <c r="M46" s="522"/>
    </row>
    <row r="47" spans="1:13" s="343" customFormat="1" ht="15">
      <c r="A47" s="521"/>
      <c r="B47" s="523"/>
      <c r="C47" s="531" t="s">
        <v>315</v>
      </c>
      <c r="D47" s="531"/>
      <c r="E47" s="531"/>
      <c r="F47" s="531"/>
      <c r="G47" s="531"/>
      <c r="H47" s="531"/>
      <c r="I47" s="531"/>
      <c r="J47" s="531"/>
      <c r="K47" s="531"/>
      <c r="L47" s="531"/>
      <c r="M47" s="522"/>
    </row>
    <row r="48" spans="1:13" s="343" customFormat="1" ht="15">
      <c r="A48" s="521"/>
      <c r="B48" s="523"/>
      <c r="C48" s="534"/>
      <c r="D48" s="531"/>
      <c r="E48" s="531"/>
      <c r="F48" s="531"/>
      <c r="G48" s="531"/>
      <c r="H48" s="531"/>
      <c r="I48" s="531"/>
      <c r="J48" s="531"/>
      <c r="K48" s="531"/>
      <c r="L48" s="531"/>
      <c r="M48" s="522"/>
    </row>
    <row r="49" spans="1:13" s="343" customFormat="1" ht="15">
      <c r="A49" s="521"/>
      <c r="B49" s="523"/>
      <c r="C49" s="539" t="s">
        <v>297</v>
      </c>
      <c r="D49" s="539"/>
      <c r="E49" s="539"/>
      <c r="F49" s="539"/>
      <c r="G49" s="539"/>
      <c r="H49" s="539"/>
      <c r="I49" s="539"/>
      <c r="J49" s="539"/>
      <c r="K49" s="539"/>
      <c r="L49" s="539"/>
      <c r="M49" s="522"/>
    </row>
    <row r="50" spans="1:13" s="343" customFormat="1" ht="15">
      <c r="A50" s="521"/>
      <c r="B50" s="523"/>
      <c r="C50" s="565" t="s">
        <v>298</v>
      </c>
      <c r="D50" s="565"/>
      <c r="E50" s="565"/>
      <c r="F50" s="565"/>
      <c r="G50" s="565"/>
      <c r="H50" s="565"/>
      <c r="I50" s="565"/>
      <c r="J50" s="565"/>
      <c r="K50" s="565"/>
      <c r="L50" s="565"/>
      <c r="M50" s="522"/>
    </row>
    <row r="51" spans="1:13" s="343" customFormat="1" ht="15">
      <c r="A51" s="521"/>
      <c r="B51" s="523"/>
      <c r="C51" s="564" t="s">
        <v>299</v>
      </c>
      <c r="D51" s="564"/>
      <c r="E51" s="564"/>
      <c r="F51" s="564"/>
      <c r="G51" s="564"/>
      <c r="H51" s="564"/>
      <c r="I51" s="564"/>
      <c r="J51" s="564"/>
      <c r="K51" s="564"/>
      <c r="L51" s="564"/>
      <c r="M51" s="522"/>
    </row>
    <row r="52" spans="1:13" s="343" customFormat="1" ht="15">
      <c r="A52" s="521"/>
      <c r="B52" s="523"/>
      <c r="C52" s="563" t="s">
        <v>300</v>
      </c>
      <c r="D52" s="564"/>
      <c r="E52" s="564"/>
      <c r="F52" s="564"/>
      <c r="G52" s="564"/>
      <c r="H52" s="564"/>
      <c r="I52" s="564"/>
      <c r="J52" s="564"/>
      <c r="K52" s="564"/>
      <c r="L52" s="564"/>
      <c r="M52" s="522"/>
    </row>
    <row r="53" spans="1:13" s="343" customFormat="1" ht="31.5" customHeight="1">
      <c r="A53" s="521"/>
      <c r="B53" s="523"/>
      <c r="C53" s="564" t="s">
        <v>287</v>
      </c>
      <c r="D53" s="564"/>
      <c r="E53" s="564"/>
      <c r="F53" s="564"/>
      <c r="G53" s="564"/>
      <c r="H53" s="564"/>
      <c r="I53" s="564"/>
      <c r="J53" s="564"/>
      <c r="K53" s="564"/>
      <c r="L53" s="564"/>
      <c r="M53" s="522"/>
    </row>
    <row r="54" spans="1:13" s="343" customFormat="1" ht="15" customHeight="1">
      <c r="A54" s="521"/>
      <c r="B54" s="523"/>
      <c r="C54" s="565" t="s">
        <v>301</v>
      </c>
      <c r="D54" s="565"/>
      <c r="E54" s="565"/>
      <c r="F54" s="565"/>
      <c r="G54" s="565"/>
      <c r="H54" s="565"/>
      <c r="I54" s="565"/>
      <c r="J54" s="565"/>
      <c r="K54" s="565"/>
      <c r="L54" s="565"/>
      <c r="M54" s="522"/>
    </row>
    <row r="55" spans="1:13" s="343" customFormat="1" ht="15" customHeight="1">
      <c r="A55" s="521"/>
      <c r="B55" s="523"/>
      <c r="C55" s="565" t="s">
        <v>302</v>
      </c>
      <c r="D55" s="565"/>
      <c r="E55" s="565"/>
      <c r="F55" s="565"/>
      <c r="G55" s="565"/>
      <c r="H55" s="565"/>
      <c r="I55" s="565"/>
      <c r="J55" s="565"/>
      <c r="K55" s="565"/>
      <c r="L55" s="565"/>
      <c r="M55" s="522"/>
    </row>
    <row r="56" spans="1:13" s="343" customFormat="1" ht="15" customHeight="1">
      <c r="A56" s="521"/>
      <c r="B56" s="523"/>
      <c r="C56" s="535"/>
      <c r="D56" s="535"/>
      <c r="E56" s="535"/>
      <c r="F56" s="535"/>
      <c r="G56" s="535"/>
      <c r="H56" s="535"/>
      <c r="I56" s="535"/>
      <c r="J56" s="535"/>
      <c r="K56" s="535"/>
      <c r="L56" s="535"/>
      <c r="M56" s="522"/>
    </row>
    <row r="57" spans="1:13" s="343" customFormat="1" ht="15" customHeight="1">
      <c r="A57" s="521"/>
      <c r="B57" s="523"/>
      <c r="C57" s="526" t="s">
        <v>288</v>
      </c>
      <c r="D57" s="526"/>
      <c r="E57" s="526"/>
      <c r="F57" s="526"/>
      <c r="G57" s="526"/>
      <c r="H57" s="535"/>
      <c r="I57" s="535"/>
      <c r="J57" s="535"/>
      <c r="K57" s="535"/>
      <c r="L57" s="535"/>
      <c r="M57" s="522"/>
    </row>
    <row r="58" spans="1:13" s="343" customFormat="1" ht="15" customHeight="1">
      <c r="A58" s="521"/>
      <c r="B58" s="523"/>
      <c r="C58" s="535"/>
      <c r="D58" s="535"/>
      <c r="E58" s="535"/>
      <c r="F58" s="535"/>
      <c r="G58" s="535"/>
      <c r="H58" s="535"/>
      <c r="I58" s="535"/>
      <c r="J58" s="535"/>
      <c r="K58" s="535"/>
      <c r="L58" s="535"/>
      <c r="M58" s="522"/>
    </row>
    <row r="59" spans="1:13" s="343" customFormat="1" ht="15" customHeight="1">
      <c r="A59" s="521"/>
      <c r="B59" s="523"/>
      <c r="C59" s="565" t="s">
        <v>303</v>
      </c>
      <c r="D59" s="565"/>
      <c r="E59" s="565"/>
      <c r="F59" s="565"/>
      <c r="G59" s="565"/>
      <c r="H59" s="565"/>
      <c r="I59" s="565"/>
      <c r="J59" s="565"/>
      <c r="K59" s="565"/>
      <c r="L59" s="565"/>
      <c r="M59" s="522"/>
    </row>
    <row r="60" spans="1:13" s="343" customFormat="1" ht="15" customHeight="1">
      <c r="A60" s="521"/>
      <c r="B60" s="523"/>
      <c r="C60" s="565" t="s">
        <v>304</v>
      </c>
      <c r="D60" s="565"/>
      <c r="E60" s="565"/>
      <c r="F60" s="565"/>
      <c r="G60" s="565"/>
      <c r="H60" s="565"/>
      <c r="I60" s="565"/>
      <c r="J60" s="565"/>
      <c r="K60" s="565"/>
      <c r="L60" s="565"/>
      <c r="M60" s="522"/>
    </row>
    <row r="61" spans="1:13" s="343" customFormat="1" ht="15" customHeight="1">
      <c r="A61" s="521"/>
      <c r="B61" s="523"/>
      <c r="C61" s="535"/>
      <c r="D61" s="535"/>
      <c r="E61" s="535"/>
      <c r="F61" s="535"/>
      <c r="G61" s="535"/>
      <c r="H61" s="535"/>
      <c r="I61" s="535"/>
      <c r="J61" s="535"/>
      <c r="K61" s="535"/>
      <c r="L61" s="535"/>
      <c r="M61" s="522"/>
    </row>
    <row r="62" spans="1:13" s="343" customFormat="1" ht="15" customHeight="1">
      <c r="A62" s="521"/>
      <c r="B62" s="523"/>
      <c r="C62" s="565" t="s">
        <v>305</v>
      </c>
      <c r="D62" s="565"/>
      <c r="E62" s="565"/>
      <c r="F62" s="565"/>
      <c r="G62" s="565"/>
      <c r="H62" s="565"/>
      <c r="I62" s="565"/>
      <c r="J62" s="565"/>
      <c r="K62" s="565"/>
      <c r="L62" s="565"/>
      <c r="M62" s="522"/>
    </row>
    <row r="63" spans="1:13" s="343" customFormat="1" ht="15" customHeight="1">
      <c r="A63" s="521"/>
      <c r="B63" s="523"/>
      <c r="C63" s="565" t="s">
        <v>306</v>
      </c>
      <c r="D63" s="565"/>
      <c r="E63" s="565"/>
      <c r="F63" s="565"/>
      <c r="G63" s="565"/>
      <c r="H63" s="565"/>
      <c r="I63" s="565"/>
      <c r="J63" s="565"/>
      <c r="K63" s="565"/>
      <c r="L63" s="565"/>
      <c r="M63" s="522"/>
    </row>
    <row r="64" spans="1:13" s="343" customFormat="1" ht="15" customHeight="1">
      <c r="A64" s="521"/>
      <c r="B64" s="523"/>
      <c r="C64" s="565" t="s">
        <v>307</v>
      </c>
      <c r="D64" s="565"/>
      <c r="E64" s="565"/>
      <c r="F64" s="565"/>
      <c r="G64" s="565"/>
      <c r="H64" s="565"/>
      <c r="I64" s="565"/>
      <c r="J64" s="565"/>
      <c r="K64" s="565"/>
      <c r="L64" s="565"/>
      <c r="M64" s="522"/>
    </row>
    <row r="65" spans="1:13" s="343" customFormat="1" ht="15" customHeight="1">
      <c r="A65" s="521"/>
      <c r="B65" s="523"/>
      <c r="C65" s="535"/>
      <c r="D65" s="535"/>
      <c r="E65" s="535"/>
      <c r="F65" s="535"/>
      <c r="G65" s="535"/>
      <c r="H65" s="535"/>
      <c r="I65" s="535"/>
      <c r="J65" s="535"/>
      <c r="K65" s="535"/>
      <c r="L65" s="535"/>
      <c r="M65" s="522"/>
    </row>
    <row r="66" spans="1:13" s="343" customFormat="1" ht="15" customHeight="1">
      <c r="A66" s="521"/>
      <c r="B66" s="523"/>
      <c r="C66" s="565" t="s">
        <v>308</v>
      </c>
      <c r="D66" s="565"/>
      <c r="E66" s="565"/>
      <c r="F66" s="565"/>
      <c r="G66" s="565"/>
      <c r="H66" s="565"/>
      <c r="I66" s="565"/>
      <c r="J66" s="565"/>
      <c r="K66" s="565"/>
      <c r="L66" s="565"/>
      <c r="M66" s="522"/>
    </row>
    <row r="67" spans="1:13" s="343" customFormat="1" ht="15" customHeight="1">
      <c r="A67" s="521"/>
      <c r="B67" s="523"/>
      <c r="C67" s="565" t="s">
        <v>309</v>
      </c>
      <c r="D67" s="565"/>
      <c r="E67" s="565"/>
      <c r="F67" s="565"/>
      <c r="G67" s="565"/>
      <c r="H67" s="565"/>
      <c r="I67" s="565"/>
      <c r="J67" s="565"/>
      <c r="K67" s="565"/>
      <c r="L67" s="565"/>
      <c r="M67" s="522"/>
    </row>
    <row r="68" spans="1:13" s="343" customFormat="1" ht="15" customHeight="1">
      <c r="A68" s="521"/>
      <c r="B68" s="523"/>
      <c r="C68" s="535"/>
      <c r="D68" s="535"/>
      <c r="E68" s="535"/>
      <c r="F68" s="535"/>
      <c r="G68" s="535"/>
      <c r="H68" s="535"/>
      <c r="I68" s="535"/>
      <c r="J68" s="535"/>
      <c r="K68" s="535"/>
      <c r="L68" s="535"/>
      <c r="M68" s="522"/>
    </row>
    <row r="69" spans="1:13" s="343" customFormat="1" ht="15" customHeight="1">
      <c r="A69" s="521"/>
      <c r="B69" s="523"/>
      <c r="C69" s="564" t="s">
        <v>289</v>
      </c>
      <c r="D69" s="564"/>
      <c r="E69" s="564"/>
      <c r="F69" s="564"/>
      <c r="G69" s="564"/>
      <c r="H69" s="564"/>
      <c r="I69" s="564"/>
      <c r="J69" s="564"/>
      <c r="K69" s="564"/>
      <c r="L69" s="564"/>
      <c r="M69" s="522"/>
    </row>
    <row r="70" spans="1:13" s="343" customFormat="1" ht="15" customHeight="1">
      <c r="A70" s="521"/>
      <c r="B70" s="523"/>
      <c r="C70" s="535"/>
      <c r="D70" s="535"/>
      <c r="E70" s="535"/>
      <c r="F70" s="535"/>
      <c r="G70" s="535"/>
      <c r="H70" s="535"/>
      <c r="I70" s="535"/>
      <c r="J70" s="535"/>
      <c r="K70" s="535"/>
      <c r="L70" s="535"/>
      <c r="M70" s="522"/>
    </row>
    <row r="71" spans="1:13" s="343" customFormat="1" ht="15.75" thickBot="1">
      <c r="A71" s="536"/>
      <c r="B71" s="537"/>
      <c r="C71" s="537"/>
      <c r="D71" s="537"/>
      <c r="E71" s="537"/>
      <c r="F71" s="537"/>
      <c r="G71" s="537"/>
      <c r="H71" s="537"/>
      <c r="I71" s="537"/>
      <c r="J71" s="537"/>
      <c r="K71" s="537"/>
      <c r="L71" s="537"/>
      <c r="M71" s="538"/>
    </row>
    <row r="72" spans="1:12" ht="15.75" thickBot="1">
      <c r="A72" s="348"/>
      <c r="B72" s="348"/>
      <c r="C72" s="348"/>
      <c r="D72" s="348"/>
      <c r="E72" s="348"/>
      <c r="F72" s="348"/>
      <c r="G72" s="348"/>
      <c r="H72" s="348"/>
      <c r="I72" s="348"/>
      <c r="J72" s="348"/>
      <c r="K72" s="348"/>
      <c r="L72" s="348"/>
    </row>
    <row r="73" spans="1:13" ht="15">
      <c r="A73" s="411"/>
      <c r="B73" s="412"/>
      <c r="C73" s="413"/>
      <c r="D73" s="413"/>
      <c r="E73" s="413"/>
      <c r="F73" s="413"/>
      <c r="G73" s="413"/>
      <c r="H73" s="413"/>
      <c r="I73" s="413"/>
      <c r="J73" s="413"/>
      <c r="K73" s="413"/>
      <c r="L73" s="413"/>
      <c r="M73" s="344"/>
    </row>
    <row r="74" spans="1:13" ht="38.25" customHeight="1">
      <c r="A74" s="414"/>
      <c r="B74" s="570" t="s">
        <v>199</v>
      </c>
      <c r="C74" s="570"/>
      <c r="D74" s="570"/>
      <c r="E74" s="570"/>
      <c r="F74" s="570"/>
      <c r="G74" s="570"/>
      <c r="H74" s="570"/>
      <c r="I74" s="570"/>
      <c r="J74" s="570"/>
      <c r="K74" s="570"/>
      <c r="L74" s="570"/>
      <c r="M74" s="345"/>
    </row>
    <row r="75" spans="1:13" ht="15">
      <c r="A75" s="414"/>
      <c r="B75" s="415"/>
      <c r="C75" s="416"/>
      <c r="D75" s="416"/>
      <c r="E75" s="416"/>
      <c r="F75" s="416"/>
      <c r="G75" s="416"/>
      <c r="H75" s="416"/>
      <c r="I75" s="416"/>
      <c r="J75" s="416"/>
      <c r="K75" s="416"/>
      <c r="L75" s="416"/>
      <c r="M75" s="345"/>
    </row>
    <row r="76" spans="1:13" ht="15">
      <c r="A76" s="414"/>
      <c r="B76" s="417">
        <v>1</v>
      </c>
      <c r="C76" s="571" t="s">
        <v>200</v>
      </c>
      <c r="D76" s="571"/>
      <c r="E76" s="571"/>
      <c r="F76" s="571"/>
      <c r="G76" s="571"/>
      <c r="H76" s="571"/>
      <c r="I76" s="415"/>
      <c r="J76" s="415"/>
      <c r="K76" s="415"/>
      <c r="L76" s="415"/>
      <c r="M76" s="345"/>
    </row>
    <row r="77" spans="1:13" ht="30" customHeight="1">
      <c r="A77" s="414"/>
      <c r="B77" s="418"/>
      <c r="C77" s="572" t="s">
        <v>316</v>
      </c>
      <c r="D77" s="572"/>
      <c r="E77" s="572"/>
      <c r="F77" s="572"/>
      <c r="G77" s="572"/>
      <c r="H77" s="572"/>
      <c r="I77" s="572"/>
      <c r="J77" s="572"/>
      <c r="K77" s="572"/>
      <c r="L77" s="572"/>
      <c r="M77" s="345"/>
    </row>
    <row r="78" spans="1:13" ht="15" customHeight="1">
      <c r="A78" s="414"/>
      <c r="B78" s="418"/>
      <c r="C78" s="572" t="s">
        <v>313</v>
      </c>
      <c r="D78" s="572"/>
      <c r="E78" s="572"/>
      <c r="F78" s="572"/>
      <c r="G78" s="572"/>
      <c r="H78" s="572"/>
      <c r="I78" s="572"/>
      <c r="J78" s="572"/>
      <c r="K78" s="572"/>
      <c r="L78" s="572"/>
      <c r="M78" s="345"/>
    </row>
    <row r="79" spans="1:13" ht="15">
      <c r="A79" s="414"/>
      <c r="B79" s="418"/>
      <c r="C79" s="419"/>
      <c r="D79" s="415"/>
      <c r="E79" s="415"/>
      <c r="F79" s="415"/>
      <c r="G79" s="415"/>
      <c r="H79" s="415"/>
      <c r="I79" s="415"/>
      <c r="J79" s="415"/>
      <c r="K79" s="415"/>
      <c r="L79" s="415"/>
      <c r="M79" s="345"/>
    </row>
    <row r="80" spans="1:13" ht="15">
      <c r="A80" s="414"/>
      <c r="B80" s="417">
        <v>2</v>
      </c>
      <c r="C80" s="571" t="s">
        <v>201</v>
      </c>
      <c r="D80" s="571"/>
      <c r="E80" s="571"/>
      <c r="F80" s="571"/>
      <c r="G80" s="571"/>
      <c r="H80" s="571"/>
      <c r="I80" s="415"/>
      <c r="J80" s="415"/>
      <c r="K80" s="415"/>
      <c r="L80" s="415"/>
      <c r="M80" s="345"/>
    </row>
    <row r="81" spans="1:13" ht="25.5" customHeight="1">
      <c r="A81" s="414"/>
      <c r="B81" s="418"/>
      <c r="C81" s="572" t="s">
        <v>317</v>
      </c>
      <c r="D81" s="572"/>
      <c r="E81" s="572"/>
      <c r="F81" s="572"/>
      <c r="G81" s="572"/>
      <c r="H81" s="572"/>
      <c r="I81" s="572"/>
      <c r="J81" s="572"/>
      <c r="K81" s="572"/>
      <c r="L81" s="572"/>
      <c r="M81" s="345"/>
    </row>
    <row r="82" spans="1:13" ht="15">
      <c r="A82" s="414"/>
      <c r="B82" s="418"/>
      <c r="C82" s="415"/>
      <c r="D82" s="415"/>
      <c r="E82" s="415"/>
      <c r="F82" s="415"/>
      <c r="G82" s="415"/>
      <c r="H82" s="415"/>
      <c r="I82" s="415"/>
      <c r="J82" s="415"/>
      <c r="K82" s="415"/>
      <c r="L82" s="415"/>
      <c r="M82" s="345"/>
    </row>
    <row r="83" spans="1:13" ht="15">
      <c r="A83" s="414"/>
      <c r="B83" s="417">
        <v>3</v>
      </c>
      <c r="C83" s="571" t="s">
        <v>202</v>
      </c>
      <c r="D83" s="571"/>
      <c r="E83" s="571"/>
      <c r="F83" s="571"/>
      <c r="G83" s="571"/>
      <c r="H83" s="571"/>
      <c r="I83" s="415"/>
      <c r="J83" s="415"/>
      <c r="K83" s="415"/>
      <c r="L83" s="415"/>
      <c r="M83" s="345"/>
    </row>
    <row r="84" spans="1:13" ht="15">
      <c r="A84" s="414"/>
      <c r="B84" s="418"/>
      <c r="C84" s="415" t="s">
        <v>209</v>
      </c>
      <c r="D84" s="415"/>
      <c r="E84" s="415"/>
      <c r="F84" s="415"/>
      <c r="G84" s="415"/>
      <c r="H84" s="415"/>
      <c r="I84" s="415"/>
      <c r="J84" s="415"/>
      <c r="K84" s="415"/>
      <c r="L84" s="415"/>
      <c r="M84" s="345"/>
    </row>
    <row r="85" spans="1:13" ht="15">
      <c r="A85" s="414"/>
      <c r="B85" s="418"/>
      <c r="C85" s="415"/>
      <c r="D85" s="415"/>
      <c r="E85" s="415"/>
      <c r="F85" s="415"/>
      <c r="G85" s="415"/>
      <c r="H85" s="415"/>
      <c r="I85" s="415"/>
      <c r="J85" s="415"/>
      <c r="K85" s="415"/>
      <c r="L85" s="415"/>
      <c r="M85" s="345"/>
    </row>
    <row r="86" spans="1:13" ht="15">
      <c r="A86" s="414"/>
      <c r="B86" s="417">
        <v>4</v>
      </c>
      <c r="C86" s="571" t="s">
        <v>203</v>
      </c>
      <c r="D86" s="571"/>
      <c r="E86" s="571"/>
      <c r="F86" s="571"/>
      <c r="G86" s="571"/>
      <c r="H86" s="571"/>
      <c r="I86" s="415"/>
      <c r="J86" s="415"/>
      <c r="K86" s="415"/>
      <c r="L86" s="415"/>
      <c r="M86" s="345"/>
    </row>
    <row r="87" spans="1:13" ht="21.75" customHeight="1">
      <c r="A87" s="414"/>
      <c r="B87" s="418"/>
      <c r="C87" s="415"/>
      <c r="D87" s="418" t="s">
        <v>204</v>
      </c>
      <c r="E87" s="415"/>
      <c r="F87" s="415"/>
      <c r="G87" s="415"/>
      <c r="H87" s="415"/>
      <c r="I87" s="415"/>
      <c r="J87" s="415"/>
      <c r="K87" s="415"/>
      <c r="L87" s="415"/>
      <c r="M87" s="345"/>
    </row>
    <row r="88" spans="1:13" ht="21.75" customHeight="1">
      <c r="A88" s="414"/>
      <c r="B88" s="418"/>
      <c r="C88" s="415"/>
      <c r="D88" s="418" t="s">
        <v>318</v>
      </c>
      <c r="E88" s="415"/>
      <c r="F88" s="415"/>
      <c r="G88" s="415"/>
      <c r="H88" s="415"/>
      <c r="I88" s="415"/>
      <c r="J88" s="415"/>
      <c r="K88" s="415"/>
      <c r="L88" s="415"/>
      <c r="M88" s="345"/>
    </row>
    <row r="89" spans="1:13" ht="25.5" customHeight="1">
      <c r="A89" s="414"/>
      <c r="B89" s="418"/>
      <c r="C89" s="415"/>
      <c r="D89" s="574" t="s">
        <v>319</v>
      </c>
      <c r="E89" s="574"/>
      <c r="F89" s="574"/>
      <c r="G89" s="574"/>
      <c r="H89" s="574"/>
      <c r="I89" s="574"/>
      <c r="J89" s="574"/>
      <c r="K89" s="574"/>
      <c r="L89" s="574"/>
      <c r="M89" s="345"/>
    </row>
    <row r="90" spans="1:13" ht="15">
      <c r="A90" s="414"/>
      <c r="B90" s="418"/>
      <c r="C90" s="415"/>
      <c r="D90" s="415"/>
      <c r="E90" s="415"/>
      <c r="F90" s="415"/>
      <c r="G90" s="415"/>
      <c r="H90" s="415"/>
      <c r="I90" s="415"/>
      <c r="J90" s="415"/>
      <c r="K90" s="415"/>
      <c r="L90" s="415"/>
      <c r="M90" s="345"/>
    </row>
    <row r="91" spans="1:13" ht="15">
      <c r="A91" s="414"/>
      <c r="B91" s="417">
        <v>5</v>
      </c>
      <c r="C91" s="571" t="s">
        <v>205</v>
      </c>
      <c r="D91" s="571"/>
      <c r="E91" s="571"/>
      <c r="F91" s="571"/>
      <c r="G91" s="571"/>
      <c r="H91" s="571"/>
      <c r="I91" s="415"/>
      <c r="J91" s="415"/>
      <c r="K91" s="415"/>
      <c r="L91" s="415"/>
      <c r="M91" s="345"/>
    </row>
    <row r="92" spans="1:13" ht="15">
      <c r="A92" s="414"/>
      <c r="B92" s="418"/>
      <c r="C92" s="419" t="s">
        <v>320</v>
      </c>
      <c r="D92" s="415"/>
      <c r="E92" s="415"/>
      <c r="F92" s="415"/>
      <c r="G92" s="415"/>
      <c r="H92" s="415"/>
      <c r="I92" s="415"/>
      <c r="J92" s="415"/>
      <c r="K92" s="415"/>
      <c r="L92" s="415"/>
      <c r="M92" s="345"/>
    </row>
    <row r="93" spans="1:13" ht="15">
      <c r="A93" s="414"/>
      <c r="B93" s="418"/>
      <c r="C93" s="415"/>
      <c r="D93" s="415"/>
      <c r="E93" s="415"/>
      <c r="F93" s="415"/>
      <c r="G93" s="415"/>
      <c r="H93" s="415"/>
      <c r="I93" s="415"/>
      <c r="J93" s="415"/>
      <c r="K93" s="415"/>
      <c r="L93" s="415"/>
      <c r="M93" s="345"/>
    </row>
    <row r="94" spans="1:13" ht="15">
      <c r="A94" s="414"/>
      <c r="B94" s="417">
        <v>6</v>
      </c>
      <c r="C94" s="571" t="s">
        <v>206</v>
      </c>
      <c r="D94" s="571"/>
      <c r="E94" s="571"/>
      <c r="F94" s="571"/>
      <c r="G94" s="571"/>
      <c r="H94" s="571"/>
      <c r="I94" s="415"/>
      <c r="J94" s="415"/>
      <c r="K94" s="415"/>
      <c r="L94" s="415"/>
      <c r="M94" s="345"/>
    </row>
    <row r="95" spans="1:13" ht="15">
      <c r="A95" s="414"/>
      <c r="B95" s="418"/>
      <c r="C95" s="419" t="s">
        <v>207</v>
      </c>
      <c r="D95" s="415"/>
      <c r="E95" s="415"/>
      <c r="F95" s="415"/>
      <c r="G95" s="415"/>
      <c r="H95" s="415"/>
      <c r="I95" s="415"/>
      <c r="J95" s="415"/>
      <c r="K95" s="415"/>
      <c r="L95" s="415"/>
      <c r="M95" s="345"/>
    </row>
    <row r="96" spans="1:13" ht="15">
      <c r="A96" s="414"/>
      <c r="B96" s="418"/>
      <c r="C96" s="415"/>
      <c r="D96" s="415"/>
      <c r="E96" s="415"/>
      <c r="F96" s="415"/>
      <c r="G96" s="415"/>
      <c r="H96" s="415"/>
      <c r="I96" s="415"/>
      <c r="J96" s="415"/>
      <c r="K96" s="415"/>
      <c r="L96" s="415"/>
      <c r="M96" s="345"/>
    </row>
    <row r="97" spans="1:13" ht="15">
      <c r="A97" s="414"/>
      <c r="B97" s="417">
        <v>7</v>
      </c>
      <c r="C97" s="571" t="s">
        <v>208</v>
      </c>
      <c r="D97" s="571"/>
      <c r="E97" s="571"/>
      <c r="F97" s="571"/>
      <c r="G97" s="571"/>
      <c r="H97" s="571"/>
      <c r="I97" s="415"/>
      <c r="J97" s="415"/>
      <c r="K97" s="415"/>
      <c r="L97" s="415"/>
      <c r="M97" s="345"/>
    </row>
    <row r="98" spans="1:13" ht="15">
      <c r="A98" s="414"/>
      <c r="B98" s="418"/>
      <c r="C98" s="419" t="s">
        <v>321</v>
      </c>
      <c r="D98" s="415"/>
      <c r="E98" s="415"/>
      <c r="F98" s="415"/>
      <c r="G98" s="415"/>
      <c r="H98" s="415"/>
      <c r="I98" s="415"/>
      <c r="J98" s="415"/>
      <c r="K98" s="415"/>
      <c r="L98" s="415"/>
      <c r="M98" s="345"/>
    </row>
    <row r="99" spans="1:13" ht="25.5" customHeight="1">
      <c r="A99" s="414"/>
      <c r="B99" s="418"/>
      <c r="C99" s="572" t="s">
        <v>359</v>
      </c>
      <c r="D99" s="572"/>
      <c r="E99" s="572"/>
      <c r="F99" s="572"/>
      <c r="G99" s="572"/>
      <c r="H99" s="572"/>
      <c r="I99" s="572"/>
      <c r="J99" s="572"/>
      <c r="K99" s="572"/>
      <c r="L99" s="572"/>
      <c r="M99" s="345"/>
    </row>
    <row r="100" spans="1:13" ht="15.75" thickBot="1">
      <c r="A100" s="420"/>
      <c r="B100" s="346"/>
      <c r="C100" s="346"/>
      <c r="D100" s="346"/>
      <c r="E100" s="346"/>
      <c r="F100" s="346"/>
      <c r="G100" s="346"/>
      <c r="H100" s="346"/>
      <c r="I100" s="346"/>
      <c r="J100" s="346"/>
      <c r="K100" s="346"/>
      <c r="L100" s="346"/>
      <c r="M100" s="347"/>
    </row>
    <row r="101" s="343" customFormat="1" ht="15"/>
  </sheetData>
  <sheetProtection password="EAD6" sheet="1" objects="1" scenarios="1"/>
  <mergeCells count="45">
    <mergeCell ref="C53:L53"/>
    <mergeCell ref="C55:L55"/>
    <mergeCell ref="C59:L59"/>
    <mergeCell ref="C69:L69"/>
    <mergeCell ref="C60:L60"/>
    <mergeCell ref="C62:L62"/>
    <mergeCell ref="C63:L63"/>
    <mergeCell ref="C64:L64"/>
    <mergeCell ref="C66:L66"/>
    <mergeCell ref="C67:L67"/>
    <mergeCell ref="C94:H94"/>
    <mergeCell ref="C97:H97"/>
    <mergeCell ref="C99:L99"/>
    <mergeCell ref="C80:H80"/>
    <mergeCell ref="C81:L81"/>
    <mergeCell ref="C83:H83"/>
    <mergeCell ref="C86:H86"/>
    <mergeCell ref="D89:L89"/>
    <mergeCell ref="C91:H91"/>
    <mergeCell ref="B74:L74"/>
    <mergeCell ref="C76:H76"/>
    <mergeCell ref="C77:L77"/>
    <mergeCell ref="C78:L78"/>
    <mergeCell ref="C6:L6"/>
    <mergeCell ref="C8:L8"/>
    <mergeCell ref="C14:L14"/>
    <mergeCell ref="C39:L39"/>
    <mergeCell ref="C9:L9"/>
    <mergeCell ref="C13:L13"/>
    <mergeCell ref="C54:L54"/>
    <mergeCell ref="C4:L4"/>
    <mergeCell ref="B2:L2"/>
    <mergeCell ref="C16:L16"/>
    <mergeCell ref="C17:L17"/>
    <mergeCell ref="C23:L23"/>
    <mergeCell ref="C31:L31"/>
    <mergeCell ref="C43:L43"/>
    <mergeCell ref="C50:L50"/>
    <mergeCell ref="C51:L51"/>
    <mergeCell ref="C40:L40"/>
    <mergeCell ref="C37:L37"/>
    <mergeCell ref="C44:L44"/>
    <mergeCell ref="C33:L33"/>
    <mergeCell ref="C34:L34"/>
    <mergeCell ref="C52:L52"/>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euil2"/>
  <dimension ref="A1:N36"/>
  <sheetViews>
    <sheetView showGridLines="0" zoomScalePageLayoutView="0" workbookViewId="0" topLeftCell="B1">
      <selection activeCell="G5" sqref="G5"/>
    </sheetView>
  </sheetViews>
  <sheetFormatPr defaultColWidth="11.421875" defaultRowHeight="15"/>
  <cols>
    <col min="1" max="1" width="11.421875" style="29" hidden="1" customWidth="1"/>
    <col min="2" max="2" width="5.00390625" style="46" customWidth="1"/>
    <col min="3" max="3" width="42.57421875" style="29" customWidth="1"/>
    <col min="4" max="4" width="36.57421875" style="29" customWidth="1"/>
    <col min="5" max="9" width="10.7109375" style="47" customWidth="1"/>
    <col min="10" max="10" width="10.7109375" style="29" customWidth="1"/>
    <col min="11" max="11" width="9.421875" style="29" customWidth="1"/>
    <col min="12" max="12" width="3.57421875" style="29" customWidth="1"/>
    <col min="13" max="13" width="11.28125" style="29" customWidth="1"/>
    <col min="14" max="14" width="11.28125" style="29" hidden="1" customWidth="1"/>
    <col min="15" max="15" width="11.28125" style="29" customWidth="1"/>
    <col min="16" max="16" width="0.5625" style="29" customWidth="1"/>
    <col min="17" max="16384" width="11.421875" style="29" customWidth="1"/>
  </cols>
  <sheetData>
    <row r="1" spans="1:12" ht="12.75">
      <c r="A1" s="323" t="s">
        <v>352</v>
      </c>
      <c r="B1" s="25"/>
      <c r="C1" s="26"/>
      <c r="D1" s="26"/>
      <c r="E1" s="27"/>
      <c r="F1" s="27"/>
      <c r="G1" s="27"/>
      <c r="H1" s="27"/>
      <c r="I1" s="27"/>
      <c r="J1" s="26"/>
      <c r="K1" s="26"/>
      <c r="L1" s="28"/>
    </row>
    <row r="2" spans="1:12" ht="38.25" customHeight="1">
      <c r="A2" s="318"/>
      <c r="B2" s="31"/>
      <c r="C2" s="570" t="s">
        <v>322</v>
      </c>
      <c r="D2" s="570"/>
      <c r="E2" s="570"/>
      <c r="F2" s="570"/>
      <c r="G2" s="570"/>
      <c r="H2" s="570"/>
      <c r="I2" s="570"/>
      <c r="J2" s="570"/>
      <c r="K2" s="570"/>
      <c r="L2" s="32"/>
    </row>
    <row r="3" spans="1:12" ht="12.75">
      <c r="A3" s="318"/>
      <c r="B3" s="31"/>
      <c r="C3" s="422"/>
      <c r="D3" s="422"/>
      <c r="E3" s="422"/>
      <c r="F3" s="422"/>
      <c r="G3" s="422"/>
      <c r="H3" s="422"/>
      <c r="I3" s="422"/>
      <c r="J3" s="422"/>
      <c r="K3" s="422"/>
      <c r="L3" s="32"/>
    </row>
    <row r="4" spans="1:12" ht="12.75">
      <c r="A4" s="318"/>
      <c r="B4" s="31"/>
      <c r="C4" s="33" t="s">
        <v>141</v>
      </c>
      <c r="D4" s="320"/>
      <c r="E4" s="34"/>
      <c r="F4" s="34"/>
      <c r="G4" s="34"/>
      <c r="H4" s="34"/>
      <c r="I4" s="34"/>
      <c r="J4" s="34"/>
      <c r="K4" s="34"/>
      <c r="L4" s="32"/>
    </row>
    <row r="5" spans="1:12" ht="12.75">
      <c r="A5" s="30"/>
      <c r="B5" s="31"/>
      <c r="C5" s="33"/>
      <c r="D5" s="35"/>
      <c r="E5" s="35"/>
      <c r="F5" s="35"/>
      <c r="G5" s="35"/>
      <c r="H5" s="35"/>
      <c r="I5" s="35"/>
      <c r="J5" s="35"/>
      <c r="K5" s="35"/>
      <c r="L5" s="32"/>
    </row>
    <row r="6" spans="1:12" ht="12.75">
      <c r="A6" s="30"/>
      <c r="B6" s="31"/>
      <c r="C6" s="36" t="s">
        <v>142</v>
      </c>
      <c r="D6" s="322" t="s">
        <v>181</v>
      </c>
      <c r="E6" s="35"/>
      <c r="F6" s="35"/>
      <c r="G6" s="35"/>
      <c r="H6" s="35"/>
      <c r="I6" s="35"/>
      <c r="J6" s="35"/>
      <c r="K6" s="35"/>
      <c r="L6" s="32"/>
    </row>
    <row r="7" spans="1:12" ht="12.75">
      <c r="A7" s="30"/>
      <c r="B7" s="31"/>
      <c r="C7" s="33"/>
      <c r="D7" s="35"/>
      <c r="E7" s="35"/>
      <c r="F7" s="35"/>
      <c r="G7" s="35"/>
      <c r="H7" s="35"/>
      <c r="I7" s="35"/>
      <c r="J7" s="35"/>
      <c r="K7" s="35"/>
      <c r="L7" s="32"/>
    </row>
    <row r="8" spans="1:12" ht="12.75">
      <c r="A8" s="30"/>
      <c r="B8" s="31"/>
      <c r="C8" s="36" t="s">
        <v>143</v>
      </c>
      <c r="D8" s="575"/>
      <c r="E8" s="575"/>
      <c r="F8" s="575"/>
      <c r="G8" s="575"/>
      <c r="H8" s="575"/>
      <c r="I8" s="575"/>
      <c r="J8" s="575"/>
      <c r="K8" s="575"/>
      <c r="L8" s="32"/>
    </row>
    <row r="9" spans="1:12" ht="12.75">
      <c r="A9" s="30"/>
      <c r="B9" s="31"/>
      <c r="C9" s="36"/>
      <c r="D9" s="34"/>
      <c r="E9" s="34"/>
      <c r="F9" s="34"/>
      <c r="G9" s="34"/>
      <c r="H9" s="34"/>
      <c r="I9" s="34"/>
      <c r="J9" s="34"/>
      <c r="K9" s="34"/>
      <c r="L9" s="32"/>
    </row>
    <row r="10" spans="1:12" ht="12.75">
      <c r="A10" s="30"/>
      <c r="B10" s="31"/>
      <c r="C10" s="36" t="s">
        <v>144</v>
      </c>
      <c r="D10" s="320"/>
      <c r="E10" s="34"/>
      <c r="F10" s="34"/>
      <c r="G10" s="34"/>
      <c r="H10" s="34"/>
      <c r="I10" s="34"/>
      <c r="J10" s="34"/>
      <c r="K10" s="34"/>
      <c r="L10" s="32"/>
    </row>
    <row r="11" spans="1:12" ht="12.75">
      <c r="A11" s="30"/>
      <c r="B11" s="31"/>
      <c r="C11" s="33"/>
      <c r="D11" s="34"/>
      <c r="E11" s="34"/>
      <c r="F11" s="34"/>
      <c r="G11" s="35"/>
      <c r="H11" s="35"/>
      <c r="I11" s="35"/>
      <c r="J11" s="34"/>
      <c r="K11" s="34"/>
      <c r="L11" s="32"/>
    </row>
    <row r="12" spans="1:12" ht="25.5" customHeight="1">
      <c r="A12" s="30"/>
      <c r="B12" s="31"/>
      <c r="C12" s="33" t="s">
        <v>145</v>
      </c>
      <c r="D12" s="575"/>
      <c r="E12" s="575"/>
      <c r="F12" s="575"/>
      <c r="G12" s="575"/>
      <c r="H12" s="575"/>
      <c r="I12" s="575"/>
      <c r="J12" s="575"/>
      <c r="K12" s="575"/>
      <c r="L12" s="32"/>
    </row>
    <row r="13" spans="1:12" ht="12.75">
      <c r="A13" s="30"/>
      <c r="B13" s="31"/>
      <c r="C13" s="33"/>
      <c r="D13" s="34"/>
      <c r="E13" s="35"/>
      <c r="F13" s="34"/>
      <c r="G13" s="34"/>
      <c r="H13" s="34"/>
      <c r="I13" s="34"/>
      <c r="J13" s="34"/>
      <c r="K13" s="34"/>
      <c r="L13" s="32"/>
    </row>
    <row r="14" spans="1:12" ht="12.75">
      <c r="A14" s="30"/>
      <c r="B14" s="31"/>
      <c r="C14" s="33" t="s">
        <v>146</v>
      </c>
      <c r="D14" s="321"/>
      <c r="E14" s="35"/>
      <c r="F14" s="34"/>
      <c r="G14" s="34"/>
      <c r="H14" s="34"/>
      <c r="I14" s="34"/>
      <c r="J14" s="34"/>
      <c r="K14" s="34"/>
      <c r="L14" s="32"/>
    </row>
    <row r="15" spans="1:12" ht="12.75">
      <c r="A15" s="30"/>
      <c r="B15" s="31"/>
      <c r="C15" s="33"/>
      <c r="D15" s="34"/>
      <c r="E15" s="35"/>
      <c r="F15" s="34"/>
      <c r="G15" s="34"/>
      <c r="H15" s="34"/>
      <c r="I15" s="34"/>
      <c r="J15" s="34"/>
      <c r="K15" s="34"/>
      <c r="L15" s="32"/>
    </row>
    <row r="16" spans="1:12" ht="12.75">
      <c r="A16" s="30"/>
      <c r="B16" s="31"/>
      <c r="C16" s="33" t="s">
        <v>147</v>
      </c>
      <c r="D16" s="321"/>
      <c r="E16" s="35"/>
      <c r="F16" s="34"/>
      <c r="G16" s="34"/>
      <c r="H16" s="34"/>
      <c r="I16" s="34"/>
      <c r="J16" s="34"/>
      <c r="K16" s="35"/>
      <c r="L16" s="32"/>
    </row>
    <row r="17" spans="1:12" ht="12.75">
      <c r="A17" s="30"/>
      <c r="B17" s="31"/>
      <c r="C17" s="33"/>
      <c r="D17" s="34"/>
      <c r="E17" s="35"/>
      <c r="F17" s="34"/>
      <c r="G17" s="34"/>
      <c r="H17" s="34"/>
      <c r="I17" s="34"/>
      <c r="J17" s="34"/>
      <c r="K17" s="35"/>
      <c r="L17" s="32"/>
    </row>
    <row r="18" spans="1:12" ht="12.75">
      <c r="A18" s="30"/>
      <c r="B18" s="31"/>
      <c r="C18" s="33" t="s">
        <v>148</v>
      </c>
      <c r="D18" s="393"/>
      <c r="E18" s="35"/>
      <c r="F18" s="34"/>
      <c r="G18" s="34"/>
      <c r="H18" s="34"/>
      <c r="I18" s="34"/>
      <c r="J18" s="34"/>
      <c r="K18" s="35"/>
      <c r="L18" s="32"/>
    </row>
    <row r="19" spans="1:12" ht="12.75">
      <c r="A19" s="30"/>
      <c r="B19" s="31"/>
      <c r="C19" s="33"/>
      <c r="D19" s="34"/>
      <c r="E19" s="35"/>
      <c r="F19" s="35"/>
      <c r="G19" s="35"/>
      <c r="H19" s="35"/>
      <c r="I19" s="35"/>
      <c r="J19" s="34"/>
      <c r="K19" s="35"/>
      <c r="L19" s="32"/>
    </row>
    <row r="20" spans="1:12" ht="25.5">
      <c r="A20" s="30"/>
      <c r="B20" s="31"/>
      <c r="C20" s="36" t="s">
        <v>149</v>
      </c>
      <c r="D20" s="393"/>
      <c r="E20" s="35"/>
      <c r="F20" s="35"/>
      <c r="G20" s="35"/>
      <c r="H20" s="35"/>
      <c r="I20" s="35"/>
      <c r="J20" s="34"/>
      <c r="K20" s="35"/>
      <c r="L20" s="32"/>
    </row>
    <row r="21" spans="1:12" ht="12.75">
      <c r="A21" s="30"/>
      <c r="B21" s="31"/>
      <c r="C21" s="36"/>
      <c r="D21" s="34"/>
      <c r="E21" s="35"/>
      <c r="F21" s="35"/>
      <c r="G21" s="35"/>
      <c r="H21" s="35"/>
      <c r="I21" s="35"/>
      <c r="J21" s="34"/>
      <c r="K21" s="35"/>
      <c r="L21" s="32"/>
    </row>
    <row r="22" spans="1:12" ht="25.5">
      <c r="A22" s="30"/>
      <c r="B22" s="31"/>
      <c r="C22" s="36" t="s">
        <v>150</v>
      </c>
      <c r="D22" s="317"/>
      <c r="E22" s="35"/>
      <c r="F22" s="35"/>
      <c r="G22" s="35"/>
      <c r="H22" s="35"/>
      <c r="I22" s="35"/>
      <c r="J22" s="34"/>
      <c r="K22" s="34"/>
      <c r="L22" s="32"/>
    </row>
    <row r="23" spans="1:12" ht="12.75">
      <c r="A23" s="30"/>
      <c r="B23" s="31"/>
      <c r="C23" s="36"/>
      <c r="D23" s="36"/>
      <c r="E23" s="36"/>
      <c r="F23" s="36"/>
      <c r="G23" s="36"/>
      <c r="H23" s="36"/>
      <c r="I23" s="36"/>
      <c r="J23" s="33"/>
      <c r="K23" s="33"/>
      <c r="L23" s="32"/>
    </row>
    <row r="24" spans="1:12" ht="12.75">
      <c r="A24" s="30"/>
      <c r="B24" s="31"/>
      <c r="C24" s="36" t="s">
        <v>323</v>
      </c>
      <c r="D24" s="320"/>
      <c r="E24" s="36"/>
      <c r="F24" s="36"/>
      <c r="G24" s="36"/>
      <c r="H24" s="36"/>
      <c r="I24" s="36"/>
      <c r="J24" s="33"/>
      <c r="K24" s="33"/>
      <c r="L24" s="32"/>
    </row>
    <row r="25" spans="1:12" ht="12.75">
      <c r="A25" s="30"/>
      <c r="B25" s="31"/>
      <c r="C25" s="36"/>
      <c r="D25" s="36"/>
      <c r="E25" s="36"/>
      <c r="F25" s="36"/>
      <c r="G25" s="36"/>
      <c r="H25" s="36"/>
      <c r="I25" s="36"/>
      <c r="J25" s="33"/>
      <c r="K25" s="33"/>
      <c r="L25" s="32"/>
    </row>
    <row r="26" spans="1:12" ht="12.75">
      <c r="A26" s="30"/>
      <c r="B26" s="31"/>
      <c r="C26" s="37" t="s">
        <v>249</v>
      </c>
      <c r="D26" s="33"/>
      <c r="E26" s="36"/>
      <c r="F26" s="36"/>
      <c r="G26" s="36"/>
      <c r="H26" s="36"/>
      <c r="I26" s="36"/>
      <c r="J26" s="33"/>
      <c r="K26" s="33"/>
      <c r="L26" s="32"/>
    </row>
    <row r="27" spans="1:12" ht="13.5" thickBot="1">
      <c r="A27" s="30"/>
      <c r="B27" s="31"/>
      <c r="C27" s="33"/>
      <c r="D27" s="33"/>
      <c r="E27" s="36"/>
      <c r="F27" s="36"/>
      <c r="G27" s="36"/>
      <c r="H27" s="36"/>
      <c r="I27" s="36"/>
      <c r="J27" s="33"/>
      <c r="K27" s="33"/>
      <c r="L27" s="32"/>
    </row>
    <row r="28" spans="1:12" s="41" customFormat="1" ht="45.75" thickBot="1">
      <c r="A28" s="30"/>
      <c r="B28" s="38"/>
      <c r="C28" s="402" t="s">
        <v>196</v>
      </c>
      <c r="D28" s="403" t="s">
        <v>89</v>
      </c>
      <c r="E28" s="404" t="s">
        <v>205</v>
      </c>
      <c r="F28" s="404" t="s">
        <v>85</v>
      </c>
      <c r="G28" s="404" t="s">
        <v>86</v>
      </c>
      <c r="H28" s="404" t="s">
        <v>87</v>
      </c>
      <c r="I28" s="405" t="s">
        <v>88</v>
      </c>
      <c r="J28" s="406" t="s">
        <v>90</v>
      </c>
      <c r="K28" s="39"/>
      <c r="L28" s="40"/>
    </row>
    <row r="29" spans="1:14" ht="12.75">
      <c r="A29" s="30"/>
      <c r="B29" s="31"/>
      <c r="C29" s="407"/>
      <c r="D29" s="397"/>
      <c r="E29" s="398" t="s">
        <v>181</v>
      </c>
      <c r="F29" s="408"/>
      <c r="G29" s="409"/>
      <c r="H29" s="400"/>
      <c r="I29" s="400"/>
      <c r="J29" s="410"/>
      <c r="K29" s="33"/>
      <c r="L29" s="32"/>
      <c r="N29" s="270">
        <f>G29</f>
        <v>0</v>
      </c>
    </row>
    <row r="30" spans="1:12" ht="12.75">
      <c r="A30" s="30"/>
      <c r="B30" s="31"/>
      <c r="C30" s="378"/>
      <c r="D30" s="379"/>
      <c r="E30" s="380"/>
      <c r="F30" s="381"/>
      <c r="G30" s="382"/>
      <c r="H30" s="383"/>
      <c r="I30" s="383"/>
      <c r="J30" s="384"/>
      <c r="K30" s="33"/>
      <c r="L30" s="32"/>
    </row>
    <row r="31" spans="1:12" ht="13.5" thickBot="1">
      <c r="A31" s="30"/>
      <c r="B31" s="31"/>
      <c r="C31" s="385"/>
      <c r="D31" s="386"/>
      <c r="E31" s="387"/>
      <c r="F31" s="388"/>
      <c r="G31" s="389"/>
      <c r="H31" s="390"/>
      <c r="I31" s="390"/>
      <c r="J31" s="391"/>
      <c r="K31" s="33"/>
      <c r="L31" s="32"/>
    </row>
    <row r="32" spans="1:12" ht="20.25" customHeight="1">
      <c r="A32" s="30"/>
      <c r="B32" s="31"/>
      <c r="C32" s="33"/>
      <c r="D32" s="33"/>
      <c r="E32" s="36"/>
      <c r="F32" s="36"/>
      <c r="G32" s="36"/>
      <c r="H32" s="36"/>
      <c r="I32" s="36"/>
      <c r="J32" s="33"/>
      <c r="K32" s="33"/>
      <c r="L32" s="32"/>
    </row>
    <row r="33" spans="1:12" ht="12.75">
      <c r="A33" s="30"/>
      <c r="B33" s="31"/>
      <c r="C33" s="33"/>
      <c r="D33" s="33"/>
      <c r="E33" s="36"/>
      <c r="F33" s="36"/>
      <c r="G33" s="36"/>
      <c r="H33" s="36"/>
      <c r="I33" s="36"/>
      <c r="J33" s="33"/>
      <c r="K33" s="33"/>
      <c r="L33" s="32"/>
    </row>
    <row r="34" spans="1:12" ht="37.5" customHeight="1">
      <c r="A34" s="30"/>
      <c r="B34" s="31"/>
      <c r="C34" s="37" t="s">
        <v>121</v>
      </c>
      <c r="D34" s="33"/>
      <c r="E34" s="577"/>
      <c r="F34" s="578"/>
      <c r="G34" s="578"/>
      <c r="H34" s="578"/>
      <c r="I34" s="578"/>
      <c r="J34" s="578"/>
      <c r="K34" s="579"/>
      <c r="L34" s="32"/>
    </row>
    <row r="35" spans="1:12" ht="12.75">
      <c r="A35" s="30"/>
      <c r="B35" s="31"/>
      <c r="C35" s="576"/>
      <c r="D35" s="576"/>
      <c r="E35" s="576"/>
      <c r="F35" s="576"/>
      <c r="G35" s="576"/>
      <c r="H35" s="576"/>
      <c r="I35" s="576"/>
      <c r="J35" s="576"/>
      <c r="K35" s="576"/>
      <c r="L35" s="32"/>
    </row>
    <row r="36" spans="1:12" ht="13.5" thickBot="1">
      <c r="A36" s="421"/>
      <c r="B36" s="42"/>
      <c r="C36" s="43"/>
      <c r="D36" s="43"/>
      <c r="E36" s="44"/>
      <c r="F36" s="44"/>
      <c r="G36" s="44"/>
      <c r="H36" s="44"/>
      <c r="I36" s="44"/>
      <c r="J36" s="43"/>
      <c r="K36" s="43"/>
      <c r="L36" s="45"/>
    </row>
  </sheetData>
  <sheetProtection password="EAD6" sheet="1" objects="1" scenarios="1"/>
  <mergeCells count="5">
    <mergeCell ref="C2:K2"/>
    <mergeCell ref="D8:K8"/>
    <mergeCell ref="D12:K12"/>
    <mergeCell ref="C35:K35"/>
    <mergeCell ref="E34:K34"/>
  </mergeCells>
  <dataValidations count="8">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9:E31">
      <formula1>9</formula1>
    </dataValidation>
    <dataValidation type="list" showInputMessage="1" showErrorMessage="1" prompt="Choisir obligatoirement un statut dans la liste proposée" error="Veuillez sélectionner un statut dans la liste proposée." sqref="D10">
      <formula1>statut</formula1>
    </dataValidation>
    <dataValidation type="decimal" operator="greaterThanOrEqual" allowBlank="1" showInputMessage="1" showErrorMessage="1" error="Veuillez saisir un nombre." sqref="H29:J31">
      <formula1>0</formula1>
    </dataValidation>
    <dataValidation type="list" showInputMessage="1" showErrorMessage="1" error="Veuillez sélectionner un mois dans la liste proposée." sqref="D24">
      <formula1>mois</formula1>
    </dataValidation>
    <dataValidation showInputMessage="1" showErrorMessage="1" error="Veuillez sélectionner une catégorie dans la liste proposée." sqref="F31"/>
    <dataValidation type="list" allowBlank="1" showInputMessage="1" showErrorMessage="1" sqref="F29:F30">
      <formula1>categorie</formula1>
    </dataValidation>
    <dataValidation type="list" allowBlank="1" showInputMessage="1" showErrorMessage="1" sqref="E34:K34">
      <formula1>Convention_collective</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5" r:id="rId2"/>
  <headerFooter>
    <oddFooter>&amp;R&amp;"Arial,Normal"&amp;8&amp;F&amp;A</oddFooter>
  </headerFooter>
  <drawing r:id="rId1"/>
</worksheet>
</file>

<file path=xl/worksheets/sheet6.xml><?xml version="1.0" encoding="utf-8"?>
<worksheet xmlns="http://schemas.openxmlformats.org/spreadsheetml/2006/main" xmlns:r="http://schemas.openxmlformats.org/officeDocument/2006/relationships">
  <sheetPr codeName="Feuil11"/>
  <dimension ref="A1:K15"/>
  <sheetViews>
    <sheetView showGridLines="0" zoomScalePageLayoutView="0" workbookViewId="0" topLeftCell="A1">
      <selection activeCell="A1" sqref="A1"/>
    </sheetView>
  </sheetViews>
  <sheetFormatPr defaultColWidth="10.8515625" defaultRowHeight="15"/>
  <cols>
    <col min="1" max="1" width="2.7109375" style="374" customWidth="1"/>
    <col min="2" max="2" width="13.28125" style="374" customWidth="1"/>
    <col min="3" max="3" width="42.57421875" style="374" customWidth="1"/>
    <col min="4" max="4" width="36.57421875" style="374" customWidth="1"/>
    <col min="5" max="5" width="12.421875" style="374" customWidth="1"/>
    <col min="6" max="6" width="16.57421875" style="374" customWidth="1"/>
    <col min="7" max="9" width="10.7109375" style="374" customWidth="1"/>
    <col min="10" max="10" width="9.421875" style="374" hidden="1" customWidth="1"/>
    <col min="11" max="11" width="2.7109375" style="374" customWidth="1"/>
    <col min="12" max="16384" width="10.8515625" style="374" customWidth="1"/>
  </cols>
  <sheetData>
    <row r="1" spans="1:11" ht="15">
      <c r="A1" s="372"/>
      <c r="B1" s="372"/>
      <c r="C1" s="372"/>
      <c r="D1" s="372"/>
      <c r="E1" s="372"/>
      <c r="F1" s="372"/>
      <c r="G1" s="372"/>
      <c r="H1" s="372"/>
      <c r="I1" s="372"/>
      <c r="J1" s="372"/>
      <c r="K1" s="373"/>
    </row>
    <row r="2" spans="1:11" ht="30.75" customHeight="1">
      <c r="A2" s="372"/>
      <c r="B2" s="580" t="s">
        <v>210</v>
      </c>
      <c r="C2" s="580"/>
      <c r="D2" s="580"/>
      <c r="E2" s="580"/>
      <c r="F2" s="580"/>
      <c r="G2" s="580"/>
      <c r="H2" s="580"/>
      <c r="I2" s="580"/>
      <c r="J2" s="372"/>
      <c r="K2" s="373"/>
    </row>
    <row r="3" spans="1:11" ht="15">
      <c r="A3" s="372"/>
      <c r="B3" s="372"/>
      <c r="C3" s="372"/>
      <c r="D3" s="372"/>
      <c r="E3" s="372"/>
      <c r="F3" s="372"/>
      <c r="G3" s="372"/>
      <c r="H3" s="372"/>
      <c r="I3" s="372"/>
      <c r="J3" s="372"/>
      <c r="K3" s="373"/>
    </row>
    <row r="4" spans="1:11" ht="15">
      <c r="A4" s="372"/>
      <c r="B4" s="375" t="s">
        <v>211</v>
      </c>
      <c r="C4" s="375"/>
      <c r="D4" s="372"/>
      <c r="E4" s="372"/>
      <c r="F4" s="372"/>
      <c r="G4" s="372"/>
      <c r="H4" s="372"/>
      <c r="I4" s="372"/>
      <c r="J4" s="372"/>
      <c r="K4" s="373"/>
    </row>
    <row r="5" spans="1:11" ht="15">
      <c r="A5" s="372"/>
      <c r="B5" s="372"/>
      <c r="C5" s="372"/>
      <c r="D5" s="372"/>
      <c r="E5" s="372"/>
      <c r="F5" s="372"/>
      <c r="G5" s="372"/>
      <c r="H5" s="372"/>
      <c r="I5" s="372"/>
      <c r="J5" s="372"/>
      <c r="K5" s="373"/>
    </row>
    <row r="6" spans="1:11" ht="15.75" thickBot="1">
      <c r="A6" s="372"/>
      <c r="B6" s="372"/>
      <c r="C6" s="372"/>
      <c r="D6" s="372"/>
      <c r="E6" s="372"/>
      <c r="F6" s="372"/>
      <c r="G6" s="372"/>
      <c r="H6" s="372"/>
      <c r="I6" s="372"/>
      <c r="J6" s="372"/>
      <c r="K6" s="373"/>
    </row>
    <row r="7" spans="1:11" ht="45.75" thickBot="1">
      <c r="A7" s="372"/>
      <c r="B7" s="402" t="s">
        <v>230</v>
      </c>
      <c r="C7" s="403" t="s">
        <v>206</v>
      </c>
      <c r="D7" s="403" t="s">
        <v>212</v>
      </c>
      <c r="E7" s="404" t="s">
        <v>208</v>
      </c>
      <c r="F7" s="404" t="s">
        <v>85</v>
      </c>
      <c r="G7" s="404" t="s">
        <v>87</v>
      </c>
      <c r="H7" s="405" t="s">
        <v>88</v>
      </c>
      <c r="I7" s="406" t="s">
        <v>90</v>
      </c>
      <c r="J7" s="372"/>
      <c r="K7" s="373"/>
    </row>
    <row r="8" spans="1:11" ht="15">
      <c r="A8" s="372"/>
      <c r="B8" s="396"/>
      <c r="C8" s="397"/>
      <c r="D8" s="397"/>
      <c r="E8" s="398" t="s">
        <v>181</v>
      </c>
      <c r="F8" s="399"/>
      <c r="G8" s="400"/>
      <c r="H8" s="400"/>
      <c r="I8" s="401"/>
      <c r="J8" s="372"/>
      <c r="K8" s="373"/>
    </row>
    <row r="9" spans="1:11" ht="15.75" thickBot="1">
      <c r="A9" s="372"/>
      <c r="B9" s="385"/>
      <c r="C9" s="386"/>
      <c r="D9" s="386"/>
      <c r="E9" s="390"/>
      <c r="F9" s="387"/>
      <c r="G9" s="388"/>
      <c r="H9" s="389"/>
      <c r="I9" s="392"/>
      <c r="J9" s="372"/>
      <c r="K9" s="373"/>
    </row>
    <row r="10" spans="1:11" ht="15">
      <c r="A10" s="372"/>
      <c r="B10" s="372"/>
      <c r="C10" s="372"/>
      <c r="D10" s="372"/>
      <c r="E10" s="372"/>
      <c r="F10" s="372"/>
      <c r="G10" s="372"/>
      <c r="H10" s="372"/>
      <c r="I10" s="372"/>
      <c r="J10" s="372"/>
      <c r="K10" s="373"/>
    </row>
    <row r="11" spans="1:11" ht="15">
      <c r="A11" s="372"/>
      <c r="B11" s="372"/>
      <c r="C11" s="372"/>
      <c r="D11" s="372"/>
      <c r="E11" s="372"/>
      <c r="F11" s="372"/>
      <c r="G11" s="372"/>
      <c r="H11" s="372"/>
      <c r="I11" s="372"/>
      <c r="J11" s="372"/>
      <c r="K11" s="373"/>
    </row>
    <row r="12" spans="1:11" ht="15">
      <c r="A12" s="372"/>
      <c r="B12" s="443" t="s">
        <v>231</v>
      </c>
      <c r="C12" s="443"/>
      <c r="D12" s="443"/>
      <c r="E12" s="443"/>
      <c r="F12" s="443"/>
      <c r="G12" s="443"/>
      <c r="H12" s="443"/>
      <c r="I12" s="443"/>
      <c r="J12" s="372"/>
      <c r="K12" s="373"/>
    </row>
    <row r="13" spans="1:11" ht="15" customHeight="1">
      <c r="A13" s="372"/>
      <c r="B13" s="581" t="s">
        <v>232</v>
      </c>
      <c r="C13" s="581"/>
      <c r="D13" s="581"/>
      <c r="E13" s="581"/>
      <c r="F13" s="581"/>
      <c r="G13" s="581"/>
      <c r="H13" s="581"/>
      <c r="I13" s="581"/>
      <c r="J13" s="372"/>
      <c r="K13" s="373"/>
    </row>
    <row r="14" spans="1:11" ht="15" customHeight="1">
      <c r="A14" s="372"/>
      <c r="B14" s="445" t="s">
        <v>250</v>
      </c>
      <c r="C14" s="444"/>
      <c r="D14" s="444"/>
      <c r="E14" s="444"/>
      <c r="F14" s="444"/>
      <c r="G14" s="444"/>
      <c r="H14" s="444"/>
      <c r="I14" s="444"/>
      <c r="J14" s="372"/>
      <c r="K14" s="373"/>
    </row>
    <row r="15" spans="1:11" ht="15.75" thickBot="1">
      <c r="A15" s="376"/>
      <c r="B15" s="376"/>
      <c r="C15" s="376"/>
      <c r="D15" s="376"/>
      <c r="E15" s="376"/>
      <c r="F15" s="376"/>
      <c r="G15" s="376"/>
      <c r="H15" s="376"/>
      <c r="I15" s="376"/>
      <c r="J15" s="376"/>
      <c r="K15" s="377"/>
    </row>
  </sheetData>
  <sheetProtection password="EAD6" sheet="1" objects="1" scenarios="1"/>
  <mergeCells count="2">
    <mergeCell ref="B2:I2"/>
    <mergeCell ref="B13:I13"/>
  </mergeCells>
  <dataValidations count="5">
    <dataValidation type="list" operator="equal" allowBlank="1" showInputMessage="1" showErrorMessage="1" error="Veuillez saisir un n° finess de 9 caractères (sans espace, tiret, ...)" sqref="F8">
      <formula1>categorie_Id_CRP_SF</formula1>
    </dataValidation>
    <dataValidation showInputMessage="1" showErrorMessage="1" error="Veuillez sélectionner une catégorie dans la liste proposée." sqref="G8:G9"/>
    <dataValidation type="textLength" operator="equal" allowBlank="1" showInputMessage="1" showErrorMessage="1" error="Veuillez saisir un n° finess de 9 caractères (sans espace, tiret, ...)" sqref="F9 E8">
      <formula1>9</formula1>
    </dataValidation>
    <dataValidation type="decimal" operator="greaterThanOrEqual" allowBlank="1" showInputMessage="1" showErrorMessage="1" error="Veuillez saisir un nombre." sqref="I8:I9 E9">
      <formula1>0</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Feuil3"/>
  <dimension ref="A1:E16"/>
  <sheetViews>
    <sheetView zoomScalePageLayoutView="0" workbookViewId="0" topLeftCell="A1">
      <selection activeCell="A1" sqref="A1"/>
    </sheetView>
  </sheetViews>
  <sheetFormatPr defaultColWidth="11.421875" defaultRowHeight="15"/>
  <cols>
    <col min="1" max="1" width="61.8515625" style="1" bestFit="1" customWidth="1"/>
    <col min="2" max="2" width="20.28125" style="1" bestFit="1" customWidth="1"/>
    <col min="3" max="3" width="17.421875" style="17" customWidth="1"/>
    <col min="4" max="16384" width="11.421875" style="1" customWidth="1"/>
  </cols>
  <sheetData>
    <row r="1" ht="12.75">
      <c r="A1" s="3" t="s">
        <v>118</v>
      </c>
    </row>
    <row r="2" ht="13.5" thickBot="1">
      <c r="B2" s="3"/>
    </row>
    <row r="3" spans="1:3" ht="12.75">
      <c r="A3" s="4" t="s">
        <v>97</v>
      </c>
      <c r="B3" s="5" t="s">
        <v>98</v>
      </c>
      <c r="C3" s="6" t="s">
        <v>99</v>
      </c>
    </row>
    <row r="4" spans="1:3" ht="12.75">
      <c r="A4" s="7" t="s">
        <v>95</v>
      </c>
      <c r="B4" s="19"/>
      <c r="C4" s="8"/>
    </row>
    <row r="5" spans="1:3" ht="12.75">
      <c r="A5" s="9" t="s">
        <v>251</v>
      </c>
      <c r="B5" s="19" t="s">
        <v>84</v>
      </c>
      <c r="C5" s="8" t="s">
        <v>94</v>
      </c>
    </row>
    <row r="6" spans="1:3" ht="12.75">
      <c r="A6" s="9" t="s">
        <v>252</v>
      </c>
      <c r="B6" s="19" t="s">
        <v>91</v>
      </c>
      <c r="C6" s="8" t="s">
        <v>94</v>
      </c>
    </row>
    <row r="7" spans="1:3" ht="12.75">
      <c r="A7" s="9" t="s">
        <v>253</v>
      </c>
      <c r="B7" s="19" t="s">
        <v>92</v>
      </c>
      <c r="C7" s="8" t="s">
        <v>94</v>
      </c>
    </row>
    <row r="8" spans="1:3" ht="12.75">
      <c r="A8" s="9" t="s">
        <v>254</v>
      </c>
      <c r="B8" s="19" t="s">
        <v>93</v>
      </c>
      <c r="C8" s="8" t="s">
        <v>94</v>
      </c>
    </row>
    <row r="9" spans="1:3" ht="12.75">
      <c r="A9" s="9"/>
      <c r="B9" s="19"/>
      <c r="C9" s="8"/>
    </row>
    <row r="10" spans="1:3" ht="12.75">
      <c r="A10" s="10" t="s">
        <v>108</v>
      </c>
      <c r="B10" s="20" t="s">
        <v>109</v>
      </c>
      <c r="C10" s="11" t="s">
        <v>94</v>
      </c>
    </row>
    <row r="11" spans="1:3" ht="12.75">
      <c r="A11" s="12"/>
      <c r="B11" s="21"/>
      <c r="C11" s="13"/>
    </row>
    <row r="12" spans="1:3" ht="12.75">
      <c r="A12" s="10" t="s">
        <v>324</v>
      </c>
      <c r="B12" s="20" t="s">
        <v>110</v>
      </c>
      <c r="C12" s="11" t="s">
        <v>94</v>
      </c>
    </row>
    <row r="13" spans="1:3" ht="12.75">
      <c r="A13" s="12"/>
      <c r="B13" s="21"/>
      <c r="C13" s="13"/>
    </row>
    <row r="14" spans="1:3" ht="25.5">
      <c r="A14" s="24" t="s">
        <v>120</v>
      </c>
      <c r="B14" s="20" t="s">
        <v>100</v>
      </c>
      <c r="C14" s="11" t="s">
        <v>96</v>
      </c>
    </row>
    <row r="15" spans="1:5" ht="13.5" thickBot="1">
      <c r="A15" s="14"/>
      <c r="B15" s="22"/>
      <c r="C15" s="15"/>
      <c r="E15" s="23"/>
    </row>
    <row r="16" spans="2:3" s="2" customFormat="1" ht="12.75">
      <c r="B16" s="18"/>
      <c r="C16" s="16"/>
    </row>
  </sheetData>
  <sheetProtection password="EAD6" sheet="1" objects="1" scenarios="1"/>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8.xml><?xml version="1.0" encoding="utf-8"?>
<worksheet xmlns="http://schemas.openxmlformats.org/spreadsheetml/2006/main" xmlns:r="http://schemas.openxmlformats.org/officeDocument/2006/relationships">
  <sheetPr codeName="Feuil4"/>
  <dimension ref="A1:J170"/>
  <sheetViews>
    <sheetView showGridLines="0" zoomScalePageLayoutView="0" workbookViewId="0" topLeftCell="A1">
      <selection activeCell="B2" sqref="B2:C2"/>
    </sheetView>
  </sheetViews>
  <sheetFormatPr defaultColWidth="11.421875" defaultRowHeight="15"/>
  <cols>
    <col min="1" max="1" width="2.7109375" style="53" customWidth="1"/>
    <col min="2" max="2" width="6.28125" style="202" customWidth="1"/>
    <col min="3" max="3" width="75.140625" style="203" customWidth="1"/>
    <col min="4" max="8" width="15.7109375" style="204" customWidth="1"/>
    <col min="9" max="9" width="2.7109375" style="53" customWidth="1"/>
    <col min="10" max="233" width="11.421875" style="53" customWidth="1"/>
    <col min="234" max="234" width="12.57421875" style="53" customWidth="1"/>
    <col min="235" max="235" width="1.1484375" style="53" customWidth="1"/>
    <col min="236" max="236" width="95.421875" style="53" customWidth="1"/>
    <col min="237" max="243" width="12.57421875" style="53" customWidth="1"/>
    <col min="244" max="16384" width="11.421875" style="53" customWidth="1"/>
  </cols>
  <sheetData>
    <row r="1" spans="1:9" ht="12.75">
      <c r="A1" s="48"/>
      <c r="B1" s="49"/>
      <c r="C1" s="50"/>
      <c r="D1" s="51"/>
      <c r="E1" s="51"/>
      <c r="F1" s="51"/>
      <c r="G1" s="51"/>
      <c r="H1" s="51"/>
      <c r="I1" s="52"/>
    </row>
    <row r="2" spans="1:9" ht="25.5" customHeight="1">
      <c r="A2" s="54"/>
      <c r="B2" s="582" t="s">
        <v>151</v>
      </c>
      <c r="C2" s="582"/>
      <c r="D2" s="583"/>
      <c r="E2" s="583"/>
      <c r="F2" s="583"/>
      <c r="G2" s="55"/>
      <c r="H2" s="55"/>
      <c r="I2" s="56"/>
    </row>
    <row r="3" spans="1:9" ht="25.5" customHeight="1">
      <c r="A3" s="54"/>
      <c r="B3" s="582" t="s">
        <v>152</v>
      </c>
      <c r="C3" s="582"/>
      <c r="D3" s="584"/>
      <c r="E3" s="584"/>
      <c r="F3" s="584"/>
      <c r="G3" s="55"/>
      <c r="H3" s="55"/>
      <c r="I3" s="56"/>
    </row>
    <row r="4" spans="1:9" ht="12.75">
      <c r="A4" s="54"/>
      <c r="B4" s="55"/>
      <c r="C4" s="55"/>
      <c r="D4" s="55"/>
      <c r="E4" s="55"/>
      <c r="F4" s="55"/>
      <c r="G4" s="55"/>
      <c r="H4" s="55"/>
      <c r="I4" s="56"/>
    </row>
    <row r="5" spans="1:9" s="59" customFormat="1" ht="38.25" customHeight="1">
      <c r="A5" s="57"/>
      <c r="B5" s="586" t="s">
        <v>223</v>
      </c>
      <c r="C5" s="586"/>
      <c r="D5" s="586"/>
      <c r="E5" s="586"/>
      <c r="F5" s="586"/>
      <c r="G5" s="586"/>
      <c r="H5" s="586"/>
      <c r="I5" s="58"/>
    </row>
    <row r="6" spans="1:10" s="59" customFormat="1" ht="12.75">
      <c r="A6" s="54"/>
      <c r="B6" s="55"/>
      <c r="C6" s="55"/>
      <c r="D6" s="55"/>
      <c r="E6" s="55"/>
      <c r="F6" s="55"/>
      <c r="G6" s="55"/>
      <c r="H6" s="55"/>
      <c r="I6" s="56"/>
      <c r="J6" s="53"/>
    </row>
    <row r="7" spans="1:10" ht="12.75">
      <c r="A7" s="54"/>
      <c r="B7" s="60"/>
      <c r="C7" s="61" t="s">
        <v>182</v>
      </c>
      <c r="D7" s="585" t="s">
        <v>133</v>
      </c>
      <c r="E7" s="585"/>
      <c r="F7" s="585"/>
      <c r="G7" s="585"/>
      <c r="H7" s="585"/>
      <c r="I7" s="62"/>
      <c r="J7" s="63"/>
    </row>
    <row r="8" spans="1:10" s="68" customFormat="1" ht="38.25">
      <c r="A8" s="64"/>
      <c r="B8" s="65"/>
      <c r="C8" s="69" t="s">
        <v>153</v>
      </c>
      <c r="D8" s="66" t="str">
        <f>IF('Page de garde'!$D$4="","Dernier EPRD exécutoire Exercice N","Dernier EPRD exécutoire Exercice "&amp;'Page de garde'!$D$4)</f>
        <v>Dernier EPRD exécutoire Exercice N</v>
      </c>
      <c r="E8" s="66" t="str">
        <f>IF('Page de garde'!$D$4="","Réalisations 
de janvier N 
à "&amp;'Page de garde'!$D$24&amp;" N","Réalisations 
de janvier "&amp;'Page de garde'!$D$4&amp;"
à "&amp;'Page de garde'!$D$24&amp;" "&amp;'Page de garde'!$D$4)</f>
        <v>Réalisations 
de janvier N 
à  N</v>
      </c>
      <c r="F8" s="66" t="str">
        <f>IF('Page de garde'!$D$4="","Anticipation sur les derniers mois de N","Anticipation sur les derniers mois de "&amp;('Page de garde'!$D$4))</f>
        <v>Anticipation sur les derniers mois de N</v>
      </c>
      <c r="G8" s="66" t="str">
        <f>IF('Page de garde'!$D$4="","Total Exercice N","Total Exercice "&amp;('Page de garde'!$D$4))</f>
        <v>Total Exercice N</v>
      </c>
      <c r="H8" s="66" t="s">
        <v>127</v>
      </c>
      <c r="I8" s="112"/>
      <c r="J8" s="67"/>
    </row>
    <row r="9" spans="1:10" s="77" customFormat="1" ht="12.75">
      <c r="A9" s="70"/>
      <c r="B9" s="71" t="s">
        <v>0</v>
      </c>
      <c r="C9" s="72"/>
      <c r="D9" s="73" t="s">
        <v>128</v>
      </c>
      <c r="E9" s="73" t="s">
        <v>129</v>
      </c>
      <c r="F9" s="73" t="s">
        <v>130</v>
      </c>
      <c r="G9" s="74" t="s">
        <v>131</v>
      </c>
      <c r="H9" s="73" t="s">
        <v>132</v>
      </c>
      <c r="I9" s="75"/>
      <c r="J9" s="76"/>
    </row>
    <row r="10" spans="1:9" s="83" customFormat="1" ht="12.75">
      <c r="A10" s="78"/>
      <c r="B10" s="79">
        <v>60</v>
      </c>
      <c r="C10" s="80" t="s">
        <v>80</v>
      </c>
      <c r="D10" s="319"/>
      <c r="E10" s="319"/>
      <c r="F10" s="319"/>
      <c r="G10" s="81">
        <f>E10+F10</f>
        <v>0</v>
      </c>
      <c r="H10" s="446">
        <f>IF(D10=0,"",G10/D10)</f>
      </c>
      <c r="I10" s="82"/>
    </row>
    <row r="11" spans="1:9" s="83" customFormat="1" ht="12.75">
      <c r="A11" s="78"/>
      <c r="B11" s="79">
        <v>709</v>
      </c>
      <c r="C11" s="80" t="s">
        <v>2</v>
      </c>
      <c r="D11" s="319"/>
      <c r="E11" s="319"/>
      <c r="F11" s="319"/>
      <c r="G11" s="81">
        <f>E11+F11</f>
        <v>0</v>
      </c>
      <c r="H11" s="446">
        <f>IF(D11=0,"",G11/D11)</f>
      </c>
      <c r="I11" s="82"/>
    </row>
    <row r="12" spans="1:9" s="83" customFormat="1" ht="12.75">
      <c r="A12" s="78"/>
      <c r="B12" s="79">
        <v>713</v>
      </c>
      <c r="C12" s="80" t="s">
        <v>3</v>
      </c>
      <c r="D12" s="319"/>
      <c r="E12" s="319"/>
      <c r="F12" s="319"/>
      <c r="G12" s="81">
        <f>E12+F12</f>
        <v>0</v>
      </c>
      <c r="H12" s="446">
        <f>IF(D12=0,"",G12/D12)</f>
      </c>
      <c r="I12" s="82"/>
    </row>
    <row r="13" spans="1:9" s="83" customFormat="1" ht="12.75">
      <c r="A13" s="78"/>
      <c r="B13" s="79"/>
      <c r="C13" s="84"/>
      <c r="D13" s="85"/>
      <c r="E13" s="85"/>
      <c r="F13" s="85"/>
      <c r="G13" s="85"/>
      <c r="H13" s="450"/>
      <c r="I13" s="82"/>
    </row>
    <row r="14" spans="1:9" s="86" customFormat="1" ht="12.75">
      <c r="A14" s="78"/>
      <c r="B14" s="71" t="s">
        <v>4</v>
      </c>
      <c r="C14" s="84"/>
      <c r="D14" s="85"/>
      <c r="E14" s="85"/>
      <c r="F14" s="85"/>
      <c r="G14" s="85"/>
      <c r="H14" s="450"/>
      <c r="I14" s="82"/>
    </row>
    <row r="15" spans="1:9" s="89" customFormat="1" ht="12.75">
      <c r="A15" s="87"/>
      <c r="B15" s="79">
        <v>6111</v>
      </c>
      <c r="C15" s="80" t="s">
        <v>220</v>
      </c>
      <c r="D15" s="319"/>
      <c r="E15" s="319"/>
      <c r="F15" s="319"/>
      <c r="G15" s="81">
        <f>E15+F15</f>
        <v>0</v>
      </c>
      <c r="H15" s="446">
        <f>IF(D15=0,"",G15/D15)</f>
      </c>
      <c r="I15" s="88"/>
    </row>
    <row r="16" spans="1:9" s="63" customFormat="1" ht="12.75">
      <c r="A16" s="87"/>
      <c r="B16" s="79">
        <v>6112</v>
      </c>
      <c r="C16" s="80" t="s">
        <v>221</v>
      </c>
      <c r="D16" s="319"/>
      <c r="E16" s="319"/>
      <c r="F16" s="319"/>
      <c r="G16" s="81">
        <f>E16+F16</f>
        <v>0</v>
      </c>
      <c r="H16" s="446">
        <f>IF(D16=0,"",G16/D16)</f>
      </c>
      <c r="I16" s="88"/>
    </row>
    <row r="17" spans="1:9" s="63" customFormat="1" ht="12.75">
      <c r="A17" s="87"/>
      <c r="B17" s="79">
        <v>6118</v>
      </c>
      <c r="C17" s="80" t="s">
        <v>222</v>
      </c>
      <c r="D17" s="319"/>
      <c r="E17" s="319"/>
      <c r="F17" s="319"/>
      <c r="G17" s="81">
        <f>E17+F17</f>
        <v>0</v>
      </c>
      <c r="H17" s="446">
        <f>IF(D17=0,"",G17/D17)</f>
      </c>
      <c r="I17" s="88"/>
    </row>
    <row r="18" spans="1:9" s="86" customFormat="1" ht="12.75">
      <c r="A18" s="78"/>
      <c r="B18" s="90" t="s">
        <v>1</v>
      </c>
      <c r="C18" s="84" t="s">
        <v>1</v>
      </c>
      <c r="D18" s="85"/>
      <c r="E18" s="85"/>
      <c r="F18" s="85"/>
      <c r="G18" s="85"/>
      <c r="H18" s="450"/>
      <c r="I18" s="82"/>
    </row>
    <row r="19" spans="1:9" s="96" customFormat="1" ht="12.75">
      <c r="A19" s="91"/>
      <c r="B19" s="92" t="s">
        <v>8</v>
      </c>
      <c r="C19" s="93"/>
      <c r="D19" s="94"/>
      <c r="E19" s="94"/>
      <c r="F19" s="94"/>
      <c r="G19" s="94"/>
      <c r="H19" s="452"/>
      <c r="I19" s="95"/>
    </row>
    <row r="20" spans="1:9" s="100" customFormat="1" ht="12.75">
      <c r="A20" s="91"/>
      <c r="B20" s="97">
        <v>624</v>
      </c>
      <c r="C20" s="98" t="s">
        <v>81</v>
      </c>
      <c r="D20" s="319"/>
      <c r="E20" s="319"/>
      <c r="F20" s="319"/>
      <c r="G20" s="99">
        <f aca="true" t="shared" si="0" ref="G20:G27">E20+F20</f>
        <v>0</v>
      </c>
      <c r="H20" s="447">
        <f aca="true" t="shared" si="1" ref="H20:H27">IF(D20=0,"",G20/D20)</f>
      </c>
      <c r="I20" s="95"/>
    </row>
    <row r="21" spans="1:9" s="100" customFormat="1" ht="12.75">
      <c r="A21" s="91"/>
      <c r="B21" s="97">
        <v>625</v>
      </c>
      <c r="C21" s="98" t="s">
        <v>9</v>
      </c>
      <c r="D21" s="319"/>
      <c r="E21" s="319"/>
      <c r="F21" s="319"/>
      <c r="G21" s="99">
        <f t="shared" si="0"/>
        <v>0</v>
      </c>
      <c r="H21" s="447">
        <f t="shared" si="1"/>
      </c>
      <c r="I21" s="95"/>
    </row>
    <row r="22" spans="1:9" s="100" customFormat="1" ht="12.75">
      <c r="A22" s="91"/>
      <c r="B22" s="97">
        <v>626</v>
      </c>
      <c r="C22" s="98" t="s">
        <v>10</v>
      </c>
      <c r="D22" s="319"/>
      <c r="E22" s="319"/>
      <c r="F22" s="319"/>
      <c r="G22" s="99">
        <f t="shared" si="0"/>
        <v>0</v>
      </c>
      <c r="H22" s="447">
        <f t="shared" si="1"/>
      </c>
      <c r="I22" s="95"/>
    </row>
    <row r="23" spans="1:9" s="100" customFormat="1" ht="12.75">
      <c r="A23" s="91"/>
      <c r="B23" s="97">
        <v>628</v>
      </c>
      <c r="C23" s="98" t="s">
        <v>334</v>
      </c>
      <c r="D23" s="319"/>
      <c r="E23" s="319"/>
      <c r="F23" s="319"/>
      <c r="G23" s="99">
        <f t="shared" si="0"/>
        <v>0</v>
      </c>
      <c r="H23" s="447">
        <f t="shared" si="1"/>
      </c>
      <c r="I23" s="95"/>
    </row>
    <row r="24" spans="1:9" s="479" customFormat="1" ht="12.75">
      <c r="A24" s="477"/>
      <c r="B24" s="542">
        <v>6281</v>
      </c>
      <c r="C24" s="541" t="s">
        <v>335</v>
      </c>
      <c r="D24" s="319"/>
      <c r="E24" s="319"/>
      <c r="F24" s="319"/>
      <c r="G24" s="99">
        <f t="shared" si="0"/>
        <v>0</v>
      </c>
      <c r="H24" s="447">
        <f t="shared" si="1"/>
      </c>
      <c r="I24" s="478"/>
    </row>
    <row r="25" spans="1:9" s="479" customFormat="1" ht="12.75">
      <c r="A25" s="477"/>
      <c r="B25" s="542">
        <v>6282</v>
      </c>
      <c r="C25" s="541" t="s">
        <v>336</v>
      </c>
      <c r="D25" s="319"/>
      <c r="E25" s="319"/>
      <c r="F25" s="319"/>
      <c r="G25" s="99">
        <f t="shared" si="0"/>
        <v>0</v>
      </c>
      <c r="H25" s="447">
        <f t="shared" si="1"/>
      </c>
      <c r="I25" s="478"/>
    </row>
    <row r="26" spans="1:9" s="479" customFormat="1" ht="12.75">
      <c r="A26" s="477"/>
      <c r="B26" s="542">
        <v>6283</v>
      </c>
      <c r="C26" s="541" t="s">
        <v>337</v>
      </c>
      <c r="D26" s="319"/>
      <c r="E26" s="319"/>
      <c r="F26" s="319"/>
      <c r="G26" s="99">
        <f t="shared" si="0"/>
        <v>0</v>
      </c>
      <c r="H26" s="447">
        <f t="shared" si="1"/>
      </c>
      <c r="I26" s="478"/>
    </row>
    <row r="27" spans="1:9" s="479" customFormat="1" ht="12.75">
      <c r="A27" s="477"/>
      <c r="B27" s="542">
        <v>6284</v>
      </c>
      <c r="C27" s="541" t="s">
        <v>338</v>
      </c>
      <c r="D27" s="319"/>
      <c r="E27" s="319"/>
      <c r="F27" s="319"/>
      <c r="G27" s="99">
        <f t="shared" si="0"/>
        <v>0</v>
      </c>
      <c r="H27" s="447">
        <f t="shared" si="1"/>
      </c>
      <c r="I27" s="478"/>
    </row>
    <row r="28" spans="1:9" s="59" customFormat="1" ht="13.5" thickBot="1">
      <c r="A28" s="57"/>
      <c r="B28" s="101"/>
      <c r="C28" s="102"/>
      <c r="D28" s="103"/>
      <c r="E28" s="103"/>
      <c r="F28" s="103"/>
      <c r="G28" s="103"/>
      <c r="H28" s="463"/>
      <c r="I28" s="104"/>
    </row>
    <row r="29" spans="1:9" s="100" customFormat="1" ht="14.25" thickBot="1" thickTop="1">
      <c r="A29" s="91"/>
      <c r="B29" s="105"/>
      <c r="C29" s="423" t="s">
        <v>11</v>
      </c>
      <c r="D29" s="354">
        <f>SUM(D10:D12,D15:D17,D20:D27)</f>
        <v>0</v>
      </c>
      <c r="E29" s="354">
        <f>SUM(E10:E12,E15:E17,E20:E27)</f>
        <v>0</v>
      </c>
      <c r="F29" s="354">
        <f>SUM(F10:F12,F15:F17,F20:F27)</f>
        <v>0</v>
      </c>
      <c r="G29" s="354">
        <f>E29+F29</f>
        <v>0</v>
      </c>
      <c r="H29" s="464">
        <f>IF(D29=0,"",G29/D29)</f>
      </c>
      <c r="I29" s="95"/>
    </row>
    <row r="30" spans="1:9" s="96" customFormat="1" ht="13.5" thickTop="1">
      <c r="A30" s="91"/>
      <c r="B30" s="105"/>
      <c r="C30" s="106"/>
      <c r="D30" s="107"/>
      <c r="E30" s="107"/>
      <c r="F30" s="107"/>
      <c r="G30" s="107"/>
      <c r="H30" s="108"/>
      <c r="I30" s="95"/>
    </row>
    <row r="31" spans="1:9" s="100" customFormat="1" ht="12.75">
      <c r="A31" s="91"/>
      <c r="B31" s="105"/>
      <c r="C31" s="106"/>
      <c r="D31" s="585" t="s">
        <v>133</v>
      </c>
      <c r="E31" s="585"/>
      <c r="F31" s="585"/>
      <c r="G31" s="585"/>
      <c r="H31" s="585"/>
      <c r="I31" s="109"/>
    </row>
    <row r="32" spans="1:9" s="113" customFormat="1" ht="38.25">
      <c r="A32" s="110"/>
      <c r="B32" s="111"/>
      <c r="C32" s="115" t="s">
        <v>233</v>
      </c>
      <c r="D32" s="66" t="str">
        <f>IF('Page de garde'!$D$4="","Dernier EPRD exécutoire Exercice N","Dernier EPRD exécutoire Exercice "&amp;'Page de garde'!$D$4)</f>
        <v>Dernier EPRD exécutoire Exercice N</v>
      </c>
      <c r="E32" s="66" t="str">
        <f>IF('Page de garde'!$D$4="","Réalisations 
de janvier N 
à "&amp;'Page de garde'!$D$24&amp;" N","Réalisations 
de janvier "&amp;'Page de garde'!$D$4&amp;"
à "&amp;'Page de garde'!$D$24&amp;" "&amp;'Page de garde'!$D$4)</f>
        <v>Réalisations 
de janvier N 
à  N</v>
      </c>
      <c r="F32" s="66" t="str">
        <f>IF('Page de garde'!$D$4="","Anticipation sur les derniers mois de N","Anticipation sur les derniers mois de "&amp;('Page de garde'!$D$4))</f>
        <v>Anticipation sur les derniers mois de N</v>
      </c>
      <c r="G32" s="66" t="str">
        <f>IF('Page de garde'!$D$4="","Total Exercice N","Total Exercice "&amp;('Page de garde'!$D$4))</f>
        <v>Total Exercice N</v>
      </c>
      <c r="H32" s="66" t="s">
        <v>127</v>
      </c>
      <c r="I32" s="112"/>
    </row>
    <row r="33" spans="1:9" s="59" customFormat="1" ht="12.75">
      <c r="A33" s="57"/>
      <c r="B33" s="114"/>
      <c r="C33" s="115"/>
      <c r="D33" s="73" t="s">
        <v>128</v>
      </c>
      <c r="E33" s="73" t="s">
        <v>129</v>
      </c>
      <c r="F33" s="73" t="s">
        <v>130</v>
      </c>
      <c r="G33" s="74" t="s">
        <v>131</v>
      </c>
      <c r="H33" s="73" t="s">
        <v>132</v>
      </c>
      <c r="I33" s="58"/>
    </row>
    <row r="34" spans="1:9" s="59" customFormat="1" ht="12.75">
      <c r="A34" s="57"/>
      <c r="B34" s="114">
        <v>621</v>
      </c>
      <c r="C34" s="116" t="s">
        <v>12</v>
      </c>
      <c r="D34" s="319"/>
      <c r="E34" s="319"/>
      <c r="F34" s="319"/>
      <c r="G34" s="117">
        <f aca="true" t="shared" si="2" ref="G34:G44">E34+F34</f>
        <v>0</v>
      </c>
      <c r="H34" s="448">
        <f aca="true" t="shared" si="3" ref="H34:H44">IF(D34=0,"",G34/D34)</f>
      </c>
      <c r="I34" s="104"/>
    </row>
    <row r="35" spans="1:9" s="59" customFormat="1" ht="12.75">
      <c r="A35" s="57"/>
      <c r="B35" s="114">
        <v>622</v>
      </c>
      <c r="C35" s="116" t="s">
        <v>13</v>
      </c>
      <c r="D35" s="319"/>
      <c r="E35" s="319"/>
      <c r="F35" s="319"/>
      <c r="G35" s="117">
        <f t="shared" si="2"/>
        <v>0</v>
      </c>
      <c r="H35" s="448">
        <f t="shared" si="3"/>
      </c>
      <c r="I35" s="104"/>
    </row>
    <row r="36" spans="1:9" s="59" customFormat="1" ht="12.75">
      <c r="A36" s="57"/>
      <c r="B36" s="114">
        <v>631</v>
      </c>
      <c r="C36" s="116" t="s">
        <v>14</v>
      </c>
      <c r="D36" s="319"/>
      <c r="E36" s="319"/>
      <c r="F36" s="319"/>
      <c r="G36" s="117">
        <f t="shared" si="2"/>
        <v>0</v>
      </c>
      <c r="H36" s="448">
        <f t="shared" si="3"/>
      </c>
      <c r="I36" s="104"/>
    </row>
    <row r="37" spans="1:9" s="59" customFormat="1" ht="12.75">
      <c r="A37" s="57"/>
      <c r="B37" s="114">
        <v>633</v>
      </c>
      <c r="C37" s="116" t="s">
        <v>15</v>
      </c>
      <c r="D37" s="319"/>
      <c r="E37" s="319"/>
      <c r="F37" s="319"/>
      <c r="G37" s="117">
        <f t="shared" si="2"/>
        <v>0</v>
      </c>
      <c r="H37" s="448">
        <f t="shared" si="3"/>
      </c>
      <c r="I37" s="104"/>
    </row>
    <row r="38" spans="1:9" s="59" customFormat="1" ht="12.75">
      <c r="A38" s="57"/>
      <c r="B38" s="114">
        <v>641</v>
      </c>
      <c r="C38" s="116" t="s">
        <v>16</v>
      </c>
      <c r="D38" s="319"/>
      <c r="E38" s="319"/>
      <c r="F38" s="319"/>
      <c r="G38" s="117">
        <f t="shared" si="2"/>
        <v>0</v>
      </c>
      <c r="H38" s="448">
        <f t="shared" si="3"/>
      </c>
      <c r="I38" s="104"/>
    </row>
    <row r="39" spans="1:9" s="59" customFormat="1" ht="12.75">
      <c r="A39" s="57"/>
      <c r="B39" s="114">
        <v>642</v>
      </c>
      <c r="C39" s="116" t="s">
        <v>17</v>
      </c>
      <c r="D39" s="319"/>
      <c r="E39" s="319"/>
      <c r="F39" s="319"/>
      <c r="G39" s="117">
        <f t="shared" si="2"/>
        <v>0</v>
      </c>
      <c r="H39" s="448">
        <f t="shared" si="3"/>
      </c>
      <c r="I39" s="104"/>
    </row>
    <row r="40" spans="1:9" s="59" customFormat="1" ht="12.75">
      <c r="A40" s="57"/>
      <c r="B40" s="114">
        <v>643</v>
      </c>
      <c r="C40" s="116" t="s">
        <v>18</v>
      </c>
      <c r="D40" s="319"/>
      <c r="E40" s="319"/>
      <c r="F40" s="319"/>
      <c r="G40" s="117">
        <f t="shared" si="2"/>
        <v>0</v>
      </c>
      <c r="H40" s="448">
        <f t="shared" si="3"/>
      </c>
      <c r="I40" s="104"/>
    </row>
    <row r="41" spans="1:9" s="122" customFormat="1" ht="12.75">
      <c r="A41" s="118"/>
      <c r="B41" s="119">
        <v>645</v>
      </c>
      <c r="C41" s="116" t="s">
        <v>19</v>
      </c>
      <c r="D41" s="319"/>
      <c r="E41" s="319"/>
      <c r="F41" s="319"/>
      <c r="G41" s="120">
        <f t="shared" si="2"/>
        <v>0</v>
      </c>
      <c r="H41" s="449">
        <f t="shared" si="3"/>
      </c>
      <c r="I41" s="121"/>
    </row>
    <row r="42" spans="1:9" s="122" customFormat="1" ht="12.75">
      <c r="A42" s="118"/>
      <c r="B42" s="119">
        <v>646</v>
      </c>
      <c r="C42" s="116" t="s">
        <v>20</v>
      </c>
      <c r="D42" s="319"/>
      <c r="E42" s="319"/>
      <c r="F42" s="319"/>
      <c r="G42" s="120">
        <f t="shared" si="2"/>
        <v>0</v>
      </c>
      <c r="H42" s="449">
        <f t="shared" si="3"/>
      </c>
      <c r="I42" s="121"/>
    </row>
    <row r="43" spans="1:9" s="59" customFormat="1" ht="12.75">
      <c r="A43" s="57"/>
      <c r="B43" s="114">
        <v>647</v>
      </c>
      <c r="C43" s="116" t="s">
        <v>21</v>
      </c>
      <c r="D43" s="319"/>
      <c r="E43" s="319"/>
      <c r="F43" s="319"/>
      <c r="G43" s="117">
        <f t="shared" si="2"/>
        <v>0</v>
      </c>
      <c r="H43" s="448">
        <f t="shared" si="3"/>
      </c>
      <c r="I43" s="104"/>
    </row>
    <row r="44" spans="1:9" s="59" customFormat="1" ht="12.75">
      <c r="A44" s="57"/>
      <c r="B44" s="114">
        <v>648</v>
      </c>
      <c r="C44" s="116" t="s">
        <v>22</v>
      </c>
      <c r="D44" s="319"/>
      <c r="E44" s="319"/>
      <c r="F44" s="319"/>
      <c r="G44" s="117">
        <f t="shared" si="2"/>
        <v>0</v>
      </c>
      <c r="H44" s="448">
        <f t="shared" si="3"/>
      </c>
      <c r="I44" s="104"/>
    </row>
    <row r="45" spans="1:9" s="125" customFormat="1" ht="13.5" thickBot="1">
      <c r="A45" s="57"/>
      <c r="B45" s="101"/>
      <c r="C45" s="123"/>
      <c r="D45" s="124"/>
      <c r="E45" s="124"/>
      <c r="F45" s="124"/>
      <c r="G45" s="124"/>
      <c r="H45" s="461"/>
      <c r="I45" s="104"/>
    </row>
    <row r="46" spans="1:9" s="59" customFormat="1" ht="14.25" thickBot="1" thickTop="1">
      <c r="A46" s="57"/>
      <c r="B46" s="101"/>
      <c r="C46" s="424" t="s">
        <v>23</v>
      </c>
      <c r="D46" s="354">
        <f>SUM(D34:D44)</f>
        <v>0</v>
      </c>
      <c r="E46" s="354">
        <f>SUM(E34:E44)</f>
        <v>0</v>
      </c>
      <c r="F46" s="354">
        <f>SUM(F34:F44)</f>
        <v>0</v>
      </c>
      <c r="G46" s="354">
        <f>E46+F46</f>
        <v>0</v>
      </c>
      <c r="H46" s="462">
        <f>IF(D46=0,"",G46/D46)</f>
      </c>
      <c r="I46" s="104"/>
    </row>
    <row r="47" spans="1:9" s="125" customFormat="1" ht="13.5" thickTop="1">
      <c r="A47" s="57"/>
      <c r="B47" s="101"/>
      <c r="C47" s="102"/>
      <c r="D47" s="103"/>
      <c r="E47" s="103"/>
      <c r="F47" s="103"/>
      <c r="G47" s="103"/>
      <c r="H47" s="103"/>
      <c r="I47" s="58"/>
    </row>
    <row r="48" spans="1:9" s="59" customFormat="1" ht="12.75">
      <c r="A48" s="57"/>
      <c r="B48" s="101"/>
      <c r="C48" s="102"/>
      <c r="D48" s="585" t="s">
        <v>133</v>
      </c>
      <c r="E48" s="585"/>
      <c r="F48" s="585"/>
      <c r="G48" s="585"/>
      <c r="H48" s="585"/>
      <c r="I48" s="58"/>
    </row>
    <row r="49" spans="1:9" ht="38.25">
      <c r="A49" s="54"/>
      <c r="B49" s="55"/>
      <c r="C49" s="115" t="s">
        <v>234</v>
      </c>
      <c r="D49" s="66" t="str">
        <f>IF('Page de garde'!$D$4="","Dernier EPRD exécutoire Exercice N","Dernier EPRD exécutoire Exercice "&amp;'Page de garde'!$D$4)</f>
        <v>Dernier EPRD exécutoire Exercice N</v>
      </c>
      <c r="E49" s="66" t="str">
        <f>IF('Page de garde'!$D$4="","Réalisations 
de janvier N 
à "&amp;'Page de garde'!$D$24&amp;" N","Réalisations 
de janvier "&amp;'Page de garde'!$D$4&amp;"
à "&amp;'Page de garde'!$D$24&amp;" "&amp;'Page de garde'!$D$4)</f>
        <v>Réalisations 
de janvier N 
à  N</v>
      </c>
      <c r="F49" s="66" t="str">
        <f>IF('Page de garde'!$D$4="","Anticipation sur les derniers mois de N","Anticipation sur les derniers mois de "&amp;('Page de garde'!$D$4))</f>
        <v>Anticipation sur les derniers mois de N</v>
      </c>
      <c r="G49" s="66" t="str">
        <f>IF('Page de garde'!$D$4="","Total Exercice N","Total Exercice "&amp;('Page de garde'!$D$4))</f>
        <v>Total Exercice N</v>
      </c>
      <c r="H49" s="66" t="s">
        <v>127</v>
      </c>
      <c r="I49" s="56"/>
    </row>
    <row r="50" spans="1:9" ht="12.75">
      <c r="A50" s="54"/>
      <c r="B50" s="55"/>
      <c r="C50" s="126"/>
      <c r="D50" s="73" t="s">
        <v>128</v>
      </c>
      <c r="E50" s="73" t="s">
        <v>129</v>
      </c>
      <c r="F50" s="73" t="s">
        <v>130</v>
      </c>
      <c r="G50" s="74" t="s">
        <v>131</v>
      </c>
      <c r="H50" s="73" t="s">
        <v>132</v>
      </c>
      <c r="I50" s="56"/>
    </row>
    <row r="51" spans="1:9" s="83" customFormat="1" ht="12.75">
      <c r="A51" s="78"/>
      <c r="B51" s="79">
        <v>612</v>
      </c>
      <c r="C51" s="80" t="s">
        <v>24</v>
      </c>
      <c r="D51" s="319"/>
      <c r="E51" s="319"/>
      <c r="F51" s="319"/>
      <c r="G51" s="81">
        <f aca="true" t="shared" si="4" ref="G51:G61">E51+F51</f>
        <v>0</v>
      </c>
      <c r="H51" s="446">
        <f aca="true" t="shared" si="5" ref="H51:H61">IF(D51=0,"",G51/D51)</f>
      </c>
      <c r="I51" s="82"/>
    </row>
    <row r="52" spans="1:9" s="83" customFormat="1" ht="12.75">
      <c r="A52" s="78"/>
      <c r="B52" s="79">
        <v>613</v>
      </c>
      <c r="C52" s="80" t="s">
        <v>82</v>
      </c>
      <c r="D52" s="319"/>
      <c r="E52" s="319"/>
      <c r="F52" s="319"/>
      <c r="G52" s="81">
        <f t="shared" si="4"/>
        <v>0</v>
      </c>
      <c r="H52" s="446">
        <f t="shared" si="5"/>
      </c>
      <c r="I52" s="82"/>
    </row>
    <row r="53" spans="1:9" s="83" customFormat="1" ht="12.75">
      <c r="A53" s="78"/>
      <c r="B53" s="79">
        <v>614</v>
      </c>
      <c r="C53" s="80" t="s">
        <v>25</v>
      </c>
      <c r="D53" s="319"/>
      <c r="E53" s="319"/>
      <c r="F53" s="319"/>
      <c r="G53" s="81">
        <f t="shared" si="4"/>
        <v>0</v>
      </c>
      <c r="H53" s="446">
        <f t="shared" si="5"/>
      </c>
      <c r="I53" s="82"/>
    </row>
    <row r="54" spans="1:9" s="83" customFormat="1" ht="12.75">
      <c r="A54" s="78"/>
      <c r="B54" s="79">
        <v>615</v>
      </c>
      <c r="C54" s="80" t="s">
        <v>83</v>
      </c>
      <c r="D54" s="319"/>
      <c r="E54" s="319"/>
      <c r="F54" s="319"/>
      <c r="G54" s="81">
        <f t="shared" si="4"/>
        <v>0</v>
      </c>
      <c r="H54" s="446">
        <f t="shared" si="5"/>
      </c>
      <c r="I54" s="82"/>
    </row>
    <row r="55" spans="1:9" s="83" customFormat="1" ht="12.75">
      <c r="A55" s="78"/>
      <c r="B55" s="79">
        <v>616</v>
      </c>
      <c r="C55" s="80" t="s">
        <v>26</v>
      </c>
      <c r="D55" s="319"/>
      <c r="E55" s="319"/>
      <c r="F55" s="319"/>
      <c r="G55" s="81">
        <f t="shared" si="4"/>
        <v>0</v>
      </c>
      <c r="H55" s="446">
        <f t="shared" si="5"/>
      </c>
      <c r="I55" s="82"/>
    </row>
    <row r="56" spans="1:9" s="83" customFormat="1" ht="12.75">
      <c r="A56" s="78"/>
      <c r="B56" s="79">
        <v>617</v>
      </c>
      <c r="C56" s="80" t="s">
        <v>27</v>
      </c>
      <c r="D56" s="319"/>
      <c r="E56" s="319"/>
      <c r="F56" s="319"/>
      <c r="G56" s="81">
        <f t="shared" si="4"/>
        <v>0</v>
      </c>
      <c r="H56" s="446">
        <f t="shared" si="5"/>
      </c>
      <c r="I56" s="82"/>
    </row>
    <row r="57" spans="1:9" s="83" customFormat="1" ht="12.75">
      <c r="A57" s="78"/>
      <c r="B57" s="79">
        <v>618</v>
      </c>
      <c r="C57" s="80" t="s">
        <v>28</v>
      </c>
      <c r="D57" s="319"/>
      <c r="E57" s="319"/>
      <c r="F57" s="319"/>
      <c r="G57" s="81">
        <f t="shared" si="4"/>
        <v>0</v>
      </c>
      <c r="H57" s="446">
        <f t="shared" si="5"/>
      </c>
      <c r="I57" s="82"/>
    </row>
    <row r="58" spans="1:9" s="100" customFormat="1" ht="12.75">
      <c r="A58" s="91"/>
      <c r="B58" s="97">
        <v>623</v>
      </c>
      <c r="C58" s="98" t="s">
        <v>29</v>
      </c>
      <c r="D58" s="319"/>
      <c r="E58" s="319"/>
      <c r="F58" s="319"/>
      <c r="G58" s="99">
        <f t="shared" si="4"/>
        <v>0</v>
      </c>
      <c r="H58" s="447">
        <f t="shared" si="5"/>
      </c>
      <c r="I58" s="95"/>
    </row>
    <row r="59" spans="1:9" s="100" customFormat="1" ht="12.75">
      <c r="A59" s="91"/>
      <c r="B59" s="97">
        <v>627</v>
      </c>
      <c r="C59" s="98" t="s">
        <v>30</v>
      </c>
      <c r="D59" s="319"/>
      <c r="E59" s="319"/>
      <c r="F59" s="319"/>
      <c r="G59" s="99">
        <f t="shared" si="4"/>
        <v>0</v>
      </c>
      <c r="H59" s="447">
        <f t="shared" si="5"/>
      </c>
      <c r="I59" s="95"/>
    </row>
    <row r="60" spans="1:9" s="83" customFormat="1" ht="12.75">
      <c r="A60" s="78"/>
      <c r="B60" s="127">
        <v>635</v>
      </c>
      <c r="C60" s="128" t="s">
        <v>325</v>
      </c>
      <c r="D60" s="319"/>
      <c r="E60" s="319"/>
      <c r="F60" s="319"/>
      <c r="G60" s="81">
        <f t="shared" si="4"/>
        <v>0</v>
      </c>
      <c r="H60" s="446">
        <f t="shared" si="5"/>
      </c>
      <c r="I60" s="82"/>
    </row>
    <row r="61" spans="1:9" s="83" customFormat="1" ht="12.75">
      <c r="A61" s="78"/>
      <c r="B61" s="129">
        <v>637</v>
      </c>
      <c r="C61" s="128" t="s">
        <v>326</v>
      </c>
      <c r="D61" s="319"/>
      <c r="E61" s="319"/>
      <c r="F61" s="319"/>
      <c r="G61" s="81">
        <f t="shared" si="4"/>
        <v>0</v>
      </c>
      <c r="H61" s="446">
        <f t="shared" si="5"/>
      </c>
      <c r="I61" s="82"/>
    </row>
    <row r="62" spans="1:9" s="83" customFormat="1" ht="12.75">
      <c r="A62" s="78"/>
      <c r="B62" s="129"/>
      <c r="C62" s="130"/>
      <c r="D62" s="85"/>
      <c r="E62" s="85"/>
      <c r="F62" s="85"/>
      <c r="G62" s="85"/>
      <c r="H62" s="450"/>
      <c r="I62" s="131"/>
    </row>
    <row r="63" spans="1:9" s="83" customFormat="1" ht="12.75">
      <c r="A63" s="78"/>
      <c r="B63" s="132" t="s">
        <v>31</v>
      </c>
      <c r="C63" s="130"/>
      <c r="D63" s="84"/>
      <c r="E63" s="84"/>
      <c r="F63" s="84"/>
      <c r="G63" s="84"/>
      <c r="H63" s="450"/>
      <c r="I63" s="131"/>
    </row>
    <row r="64" spans="1:9" s="83" customFormat="1" ht="12.75" customHeight="1">
      <c r="A64" s="78"/>
      <c r="B64" s="133">
        <v>651</v>
      </c>
      <c r="C64" s="98" t="s">
        <v>32</v>
      </c>
      <c r="D64" s="319"/>
      <c r="E64" s="319"/>
      <c r="F64" s="319"/>
      <c r="G64" s="99">
        <f aca="true" t="shared" si="6" ref="G64:G69">E64+F64</f>
        <v>0</v>
      </c>
      <c r="H64" s="447">
        <f aca="true" t="shared" si="7" ref="H64:H69">IF(D64=0,"",G64/D64)</f>
      </c>
      <c r="I64" s="82"/>
    </row>
    <row r="65" spans="1:9" s="324" customFormat="1" ht="12.75">
      <c r="A65" s="78"/>
      <c r="B65" s="133">
        <v>653</v>
      </c>
      <c r="C65" s="98" t="s">
        <v>183</v>
      </c>
      <c r="D65" s="319"/>
      <c r="E65" s="319"/>
      <c r="F65" s="319"/>
      <c r="G65" s="99">
        <f t="shared" si="6"/>
        <v>0</v>
      </c>
      <c r="H65" s="447">
        <f t="shared" si="7"/>
      </c>
      <c r="I65" s="82"/>
    </row>
    <row r="66" spans="1:9" s="83" customFormat="1" ht="12.75">
      <c r="A66" s="78"/>
      <c r="B66" s="97">
        <v>654</v>
      </c>
      <c r="C66" s="98" t="s">
        <v>33</v>
      </c>
      <c r="D66" s="319"/>
      <c r="E66" s="319"/>
      <c r="F66" s="319"/>
      <c r="G66" s="99">
        <f t="shared" si="6"/>
        <v>0</v>
      </c>
      <c r="H66" s="447">
        <f t="shared" si="7"/>
      </c>
      <c r="I66" s="82"/>
    </row>
    <row r="67" spans="1:9" s="83" customFormat="1" ht="12.75">
      <c r="A67" s="78"/>
      <c r="B67" s="97">
        <v>655</v>
      </c>
      <c r="C67" s="98" t="s">
        <v>34</v>
      </c>
      <c r="D67" s="319"/>
      <c r="E67" s="319"/>
      <c r="F67" s="319"/>
      <c r="G67" s="99">
        <f t="shared" si="6"/>
        <v>0</v>
      </c>
      <c r="H67" s="447">
        <f t="shared" si="7"/>
      </c>
      <c r="I67" s="82"/>
    </row>
    <row r="68" spans="1:9" s="83" customFormat="1" ht="12.75">
      <c r="A68" s="78"/>
      <c r="B68" s="97">
        <v>657</v>
      </c>
      <c r="C68" s="98" t="s">
        <v>35</v>
      </c>
      <c r="D68" s="319"/>
      <c r="E68" s="319"/>
      <c r="F68" s="319"/>
      <c r="G68" s="99">
        <f t="shared" si="6"/>
        <v>0</v>
      </c>
      <c r="H68" s="447">
        <f t="shared" si="7"/>
      </c>
      <c r="I68" s="82"/>
    </row>
    <row r="69" spans="1:9" s="83" customFormat="1" ht="12.75">
      <c r="A69" s="78"/>
      <c r="B69" s="97">
        <v>658</v>
      </c>
      <c r="C69" s="98" t="s">
        <v>36</v>
      </c>
      <c r="D69" s="319"/>
      <c r="E69" s="319"/>
      <c r="F69" s="319"/>
      <c r="G69" s="99">
        <f t="shared" si="6"/>
        <v>0</v>
      </c>
      <c r="H69" s="447">
        <f t="shared" si="7"/>
      </c>
      <c r="I69" s="82"/>
    </row>
    <row r="70" spans="1:9" s="83" customFormat="1" ht="12.75">
      <c r="A70" s="78"/>
      <c r="B70" s="97"/>
      <c r="C70" s="93"/>
      <c r="D70" s="134"/>
      <c r="E70" s="134"/>
      <c r="F70" s="134"/>
      <c r="G70" s="134"/>
      <c r="H70" s="451"/>
      <c r="I70" s="82"/>
    </row>
    <row r="71" spans="1:9" s="139" customFormat="1" ht="12.75">
      <c r="A71" s="135"/>
      <c r="B71" s="136" t="s">
        <v>37</v>
      </c>
      <c r="C71" s="137"/>
      <c r="D71" s="94"/>
      <c r="E71" s="94"/>
      <c r="F71" s="94"/>
      <c r="G71" s="94"/>
      <c r="H71" s="452"/>
      <c r="I71" s="138"/>
    </row>
    <row r="72" spans="1:9" s="143" customFormat="1" ht="12.75">
      <c r="A72" s="135"/>
      <c r="B72" s="140">
        <v>66</v>
      </c>
      <c r="C72" s="141" t="s">
        <v>38</v>
      </c>
      <c r="D72" s="319"/>
      <c r="E72" s="319"/>
      <c r="F72" s="319"/>
      <c r="G72" s="142">
        <f>E72+F72</f>
        <v>0</v>
      </c>
      <c r="H72" s="453">
        <f>IF(D72=0,"",G72/D72)</f>
      </c>
      <c r="I72" s="138"/>
    </row>
    <row r="73" spans="1:9" s="143" customFormat="1" ht="12.75">
      <c r="A73" s="135"/>
      <c r="B73" s="144"/>
      <c r="C73" s="145"/>
      <c r="D73" s="146"/>
      <c r="E73" s="146"/>
      <c r="F73" s="146"/>
      <c r="G73" s="146"/>
      <c r="H73" s="454"/>
      <c r="I73" s="138"/>
    </row>
    <row r="74" spans="1:9" s="139" customFormat="1" ht="12.75">
      <c r="A74" s="135"/>
      <c r="B74" s="136" t="s">
        <v>39</v>
      </c>
      <c r="C74" s="137"/>
      <c r="D74" s="146"/>
      <c r="E74" s="146"/>
      <c r="F74" s="146"/>
      <c r="G74" s="146"/>
      <c r="H74" s="454"/>
      <c r="I74" s="138"/>
    </row>
    <row r="75" spans="1:9" s="143" customFormat="1" ht="12.75">
      <c r="A75" s="135"/>
      <c r="B75" s="140">
        <v>671</v>
      </c>
      <c r="C75" s="141" t="s">
        <v>40</v>
      </c>
      <c r="D75" s="319"/>
      <c r="E75" s="319"/>
      <c r="F75" s="319"/>
      <c r="G75" s="142">
        <f>E75+F75</f>
        <v>0</v>
      </c>
      <c r="H75" s="453">
        <f>IF(D75=0,"",G75/D75)</f>
      </c>
      <c r="I75" s="138"/>
    </row>
    <row r="76" spans="1:9" s="143" customFormat="1" ht="12.75">
      <c r="A76" s="135"/>
      <c r="B76" s="140">
        <v>675</v>
      </c>
      <c r="C76" s="141" t="s">
        <v>41</v>
      </c>
      <c r="D76" s="319"/>
      <c r="E76" s="319"/>
      <c r="F76" s="319"/>
      <c r="G76" s="142">
        <f>E76+F76</f>
        <v>0</v>
      </c>
      <c r="H76" s="453">
        <f>IF(D76=0,"",G76/D76)</f>
      </c>
      <c r="I76" s="138"/>
    </row>
    <row r="77" spans="1:9" s="143" customFormat="1" ht="12.75">
      <c r="A77" s="135"/>
      <c r="B77" s="140">
        <v>678</v>
      </c>
      <c r="C77" s="141" t="s">
        <v>42</v>
      </c>
      <c r="D77" s="319"/>
      <c r="E77" s="319"/>
      <c r="F77" s="319"/>
      <c r="G77" s="142">
        <f>E77+F77</f>
        <v>0</v>
      </c>
      <c r="H77" s="453">
        <f>IF(D77=0,"",G77/D77)</f>
      </c>
      <c r="I77" s="138"/>
    </row>
    <row r="78" spans="1:9" s="143" customFormat="1" ht="12.75">
      <c r="A78" s="135"/>
      <c r="B78" s="144"/>
      <c r="C78" s="140"/>
      <c r="D78" s="146"/>
      <c r="E78" s="146"/>
      <c r="F78" s="146"/>
      <c r="G78" s="146"/>
      <c r="H78" s="454"/>
      <c r="I78" s="138"/>
    </row>
    <row r="79" spans="1:9" s="153" customFormat="1" ht="12.75">
      <c r="A79" s="148"/>
      <c r="B79" s="149" t="s">
        <v>43</v>
      </c>
      <c r="C79" s="150"/>
      <c r="D79" s="151"/>
      <c r="E79" s="151"/>
      <c r="F79" s="151"/>
      <c r="G79" s="151"/>
      <c r="H79" s="455"/>
      <c r="I79" s="152"/>
    </row>
    <row r="80" spans="1:9" s="143" customFormat="1" ht="12.75">
      <c r="A80" s="135"/>
      <c r="B80" s="140">
        <v>6811</v>
      </c>
      <c r="C80" s="141" t="s">
        <v>44</v>
      </c>
      <c r="D80" s="319"/>
      <c r="E80" s="319"/>
      <c r="F80" s="319"/>
      <c r="G80" s="154">
        <f aca="true" t="shared" si="8" ref="G80:G89">E80+F80</f>
        <v>0</v>
      </c>
      <c r="H80" s="456">
        <f aca="true" t="shared" si="9" ref="H80:H97">IF(D80=0,"",G80/D80)</f>
      </c>
      <c r="I80" s="138"/>
    </row>
    <row r="81" spans="1:9" s="143" customFormat="1" ht="12.75">
      <c r="A81" s="135"/>
      <c r="B81" s="140">
        <v>6812</v>
      </c>
      <c r="C81" s="141" t="s">
        <v>45</v>
      </c>
      <c r="D81" s="319"/>
      <c r="E81" s="319"/>
      <c r="F81" s="319"/>
      <c r="G81" s="154">
        <f t="shared" si="8"/>
        <v>0</v>
      </c>
      <c r="H81" s="456">
        <f t="shared" si="9"/>
      </c>
      <c r="I81" s="138"/>
    </row>
    <row r="82" spans="1:9" s="143" customFormat="1" ht="12.75">
      <c r="A82" s="135"/>
      <c r="B82" s="140">
        <v>6815</v>
      </c>
      <c r="C82" s="141" t="s">
        <v>184</v>
      </c>
      <c r="D82" s="319"/>
      <c r="E82" s="319"/>
      <c r="F82" s="319"/>
      <c r="G82" s="154">
        <f t="shared" si="8"/>
        <v>0</v>
      </c>
      <c r="H82" s="456">
        <f t="shared" si="9"/>
      </c>
      <c r="I82" s="138"/>
    </row>
    <row r="83" spans="1:9" s="139" customFormat="1" ht="12.75">
      <c r="A83" s="135"/>
      <c r="B83" s="155">
        <v>6816</v>
      </c>
      <c r="C83" s="141" t="s">
        <v>46</v>
      </c>
      <c r="D83" s="319"/>
      <c r="E83" s="319"/>
      <c r="F83" s="319"/>
      <c r="G83" s="154">
        <f t="shared" si="8"/>
        <v>0</v>
      </c>
      <c r="H83" s="456">
        <f t="shared" si="9"/>
      </c>
      <c r="I83" s="138"/>
    </row>
    <row r="84" spans="1:9" s="139" customFormat="1" ht="12.75">
      <c r="A84" s="135"/>
      <c r="B84" s="155">
        <v>6817</v>
      </c>
      <c r="C84" s="141" t="s">
        <v>47</v>
      </c>
      <c r="D84" s="319"/>
      <c r="E84" s="319"/>
      <c r="F84" s="319"/>
      <c r="G84" s="154">
        <f t="shared" si="8"/>
        <v>0</v>
      </c>
      <c r="H84" s="456">
        <f t="shared" si="9"/>
      </c>
      <c r="I84" s="138"/>
    </row>
    <row r="85" spans="1:9" s="143" customFormat="1" ht="12.75">
      <c r="A85" s="135"/>
      <c r="B85" s="140">
        <v>686</v>
      </c>
      <c r="C85" s="141" t="s">
        <v>327</v>
      </c>
      <c r="D85" s="319"/>
      <c r="E85" s="319"/>
      <c r="F85" s="319"/>
      <c r="G85" s="154">
        <f t="shared" si="8"/>
        <v>0</v>
      </c>
      <c r="H85" s="456">
        <f t="shared" si="9"/>
      </c>
      <c r="I85" s="138"/>
    </row>
    <row r="86" spans="1:9" s="143" customFormat="1" ht="12.75">
      <c r="A86" s="135"/>
      <c r="B86" s="140">
        <v>687</v>
      </c>
      <c r="C86" s="141" t="s">
        <v>48</v>
      </c>
      <c r="D86" s="319"/>
      <c r="E86" s="319"/>
      <c r="F86" s="319"/>
      <c r="G86" s="154">
        <f t="shared" si="8"/>
        <v>0</v>
      </c>
      <c r="H86" s="456">
        <f t="shared" si="9"/>
      </c>
      <c r="I86" s="138"/>
    </row>
    <row r="87" spans="1:9" s="143" customFormat="1" ht="12.75">
      <c r="A87" s="135"/>
      <c r="B87" s="140">
        <v>689</v>
      </c>
      <c r="C87" s="156" t="s">
        <v>339</v>
      </c>
      <c r="D87" s="319"/>
      <c r="E87" s="319"/>
      <c r="F87" s="319"/>
      <c r="G87" s="154">
        <f t="shared" si="8"/>
        <v>0</v>
      </c>
      <c r="H87" s="456">
        <f t="shared" si="9"/>
      </c>
      <c r="I87" s="138"/>
    </row>
    <row r="88" spans="1:9" s="143" customFormat="1" ht="25.5">
      <c r="A88" s="135"/>
      <c r="B88" s="140">
        <v>68921</v>
      </c>
      <c r="C88" s="141" t="s">
        <v>340</v>
      </c>
      <c r="D88" s="319"/>
      <c r="E88" s="319"/>
      <c r="F88" s="319"/>
      <c r="G88" s="543">
        <f t="shared" si="8"/>
        <v>0</v>
      </c>
      <c r="H88" s="557">
        <f t="shared" si="9"/>
      </c>
      <c r="I88" s="138"/>
    </row>
    <row r="89" spans="1:9" s="143" customFormat="1" ht="25.5">
      <c r="A89" s="135"/>
      <c r="B89" s="140">
        <v>68922</v>
      </c>
      <c r="C89" s="141" t="s">
        <v>341</v>
      </c>
      <c r="D89" s="319"/>
      <c r="E89" s="319"/>
      <c r="F89" s="319"/>
      <c r="G89" s="543">
        <f t="shared" si="8"/>
        <v>0</v>
      </c>
      <c r="H89" s="557">
        <f t="shared" si="9"/>
      </c>
      <c r="I89" s="138"/>
    </row>
    <row r="90" spans="1:9" s="143" customFormat="1" ht="13.5" thickBot="1">
      <c r="A90" s="135"/>
      <c r="B90" s="144"/>
      <c r="C90" s="140"/>
      <c r="D90" s="146"/>
      <c r="E90" s="146"/>
      <c r="F90" s="146"/>
      <c r="G90" s="146"/>
      <c r="H90" s="457"/>
      <c r="I90" s="138"/>
    </row>
    <row r="91" spans="1:9" s="143" customFormat="1" ht="14.25" thickBot="1" thickTop="1">
      <c r="A91" s="135"/>
      <c r="B91" s="144"/>
      <c r="C91" s="355" t="s">
        <v>49</v>
      </c>
      <c r="D91" s="354">
        <f>SUM(D51:D61,D64:D69,D72,D75:D77,D80:D89)</f>
        <v>0</v>
      </c>
      <c r="E91" s="354">
        <f>SUM(E51:E61,E64:E69,E72,E75:E77,E80:E89)</f>
        <v>0</v>
      </c>
      <c r="F91" s="354">
        <f>SUM(F51:F61,F64:F69,F72,F75:F77,F80:F89)</f>
        <v>0</v>
      </c>
      <c r="G91" s="354">
        <f>E91+F91</f>
        <v>0</v>
      </c>
      <c r="H91" s="458">
        <f t="shared" si="9"/>
      </c>
      <c r="I91" s="138"/>
    </row>
    <row r="92" spans="1:9" s="160" customFormat="1" ht="14.25" thickBot="1" thickTop="1">
      <c r="A92" s="54"/>
      <c r="B92" s="157"/>
      <c r="C92" s="55"/>
      <c r="D92" s="158"/>
      <c r="E92" s="158"/>
      <c r="F92" s="158"/>
      <c r="G92" s="158"/>
      <c r="H92" s="459"/>
      <c r="I92" s="159"/>
    </row>
    <row r="93" spans="1:9" s="143" customFormat="1" ht="14.25" thickBot="1" thickTop="1">
      <c r="A93" s="135"/>
      <c r="B93" s="144"/>
      <c r="C93" s="355" t="s">
        <v>101</v>
      </c>
      <c r="D93" s="354">
        <f>D29+D46+D91</f>
        <v>0</v>
      </c>
      <c r="E93" s="354">
        <f>E29+E46+E91</f>
        <v>0</v>
      </c>
      <c r="F93" s="354">
        <f>F29+F46+F91</f>
        <v>0</v>
      </c>
      <c r="G93" s="354">
        <f>E93+F93</f>
        <v>0</v>
      </c>
      <c r="H93" s="458">
        <f t="shared" si="9"/>
      </c>
      <c r="I93" s="138"/>
    </row>
    <row r="94" spans="1:9" ht="14.25" thickBot="1" thickTop="1">
      <c r="A94" s="54"/>
      <c r="B94" s="161"/>
      <c r="C94" s="126"/>
      <c r="D94" s="158"/>
      <c r="E94" s="158"/>
      <c r="F94" s="158"/>
      <c r="G94" s="158"/>
      <c r="H94" s="459"/>
      <c r="I94" s="159"/>
    </row>
    <row r="95" spans="1:9" ht="14.25" thickBot="1" thickTop="1">
      <c r="A95" s="54"/>
      <c r="B95" s="161"/>
      <c r="C95" s="355" t="s">
        <v>77</v>
      </c>
      <c r="D95" s="356">
        <f>IF(D162&gt;D93,D162-D93,0)</f>
        <v>0</v>
      </c>
      <c r="E95" s="356">
        <f>IF(E162&gt;E93,E162-E93,0)</f>
        <v>0</v>
      </c>
      <c r="F95" s="356">
        <f>IF(F162&gt;F93,F162-F93,0)</f>
        <v>0</v>
      </c>
      <c r="G95" s="354">
        <f>IF(G162&gt;G93,G162-G93,0)</f>
        <v>0</v>
      </c>
      <c r="H95" s="458">
        <f t="shared" si="9"/>
      </c>
      <c r="I95" s="159"/>
    </row>
    <row r="96" spans="1:9" ht="14.25" thickBot="1" thickTop="1">
      <c r="A96" s="54"/>
      <c r="B96" s="161"/>
      <c r="C96" s="126"/>
      <c r="D96" s="55"/>
      <c r="E96" s="55"/>
      <c r="F96" s="55"/>
      <c r="G96" s="55"/>
      <c r="H96" s="459"/>
      <c r="I96" s="159"/>
    </row>
    <row r="97" spans="1:9" ht="27" thickBot="1" thickTop="1">
      <c r="A97" s="54"/>
      <c r="B97" s="161"/>
      <c r="C97" s="355" t="s">
        <v>111</v>
      </c>
      <c r="D97" s="354">
        <f>D93+D95</f>
        <v>0</v>
      </c>
      <c r="E97" s="354">
        <f>E93+E95</f>
        <v>0</v>
      </c>
      <c r="F97" s="354">
        <f>F93+F95</f>
        <v>0</v>
      </c>
      <c r="G97" s="354">
        <f>G93+G95</f>
        <v>0</v>
      </c>
      <c r="H97" s="460">
        <f t="shared" si="9"/>
      </c>
      <c r="I97" s="159"/>
    </row>
    <row r="98" spans="1:9" ht="13.5" thickTop="1">
      <c r="A98" s="54"/>
      <c r="B98" s="162"/>
      <c r="C98" s="163"/>
      <c r="D98" s="164"/>
      <c r="E98" s="164"/>
      <c r="F98" s="164"/>
      <c r="G98" s="164"/>
      <c r="H98" s="164"/>
      <c r="I98" s="56"/>
    </row>
    <row r="99" spans="1:9" ht="38.25" customHeight="1">
      <c r="A99" s="54"/>
      <c r="B99" s="586" t="s">
        <v>219</v>
      </c>
      <c r="C99" s="586"/>
      <c r="D99" s="586"/>
      <c r="E99" s="586"/>
      <c r="F99" s="586"/>
      <c r="G99" s="586"/>
      <c r="H99" s="586"/>
      <c r="I99" s="56"/>
    </row>
    <row r="100" spans="1:9" ht="12.75">
      <c r="A100" s="54"/>
      <c r="B100" s="165"/>
      <c r="C100" s="165"/>
      <c r="D100" s="165"/>
      <c r="E100" s="165"/>
      <c r="F100" s="165"/>
      <c r="G100" s="165"/>
      <c r="H100" s="165"/>
      <c r="I100" s="56"/>
    </row>
    <row r="101" spans="1:9" ht="12.75">
      <c r="A101" s="54"/>
      <c r="B101" s="162"/>
      <c r="C101" s="61" t="s">
        <v>185</v>
      </c>
      <c r="D101" s="585" t="s">
        <v>133</v>
      </c>
      <c r="E101" s="585"/>
      <c r="F101" s="585"/>
      <c r="G101" s="585"/>
      <c r="H101" s="585"/>
      <c r="I101" s="56"/>
    </row>
    <row r="102" spans="1:9" ht="38.25">
      <c r="A102" s="54"/>
      <c r="B102" s="164"/>
      <c r="C102" s="166" t="s">
        <v>154</v>
      </c>
      <c r="D102" s="66" t="str">
        <f>IF('Page de garde'!$D$4="","Dernier EPRD exécutoire Exercice N","Dernier EPRD exécutoire Exercice "&amp;'Page de garde'!$D$4)</f>
        <v>Dernier EPRD exécutoire Exercice N</v>
      </c>
      <c r="E102" s="66" t="str">
        <f>IF('Page de garde'!$D$4="","Réalisations 
de janvier N 
à "&amp;'Page de garde'!$D$24&amp;" N","Réalisations 
de janvier "&amp;'Page de garde'!$D$4&amp;"
à "&amp;'Page de garde'!$D$24&amp;" "&amp;'Page de garde'!$D$4)</f>
        <v>Réalisations 
de janvier N 
à  N</v>
      </c>
      <c r="F102" s="66" t="str">
        <f>IF('Page de garde'!$D$4="","Anticipation sur les derniers mois de N","Anticipation sur les derniers mois de "&amp;('Page de garde'!$D$4))</f>
        <v>Anticipation sur les derniers mois de N</v>
      </c>
      <c r="G102" s="66" t="str">
        <f>IF('Page de garde'!$D$4="","Total Exercice N","Total Exercice "&amp;('Page de garde'!$D$4))</f>
        <v>Total Exercice N</v>
      </c>
      <c r="H102" s="66" t="s">
        <v>127</v>
      </c>
      <c r="I102" s="56"/>
    </row>
    <row r="103" spans="1:9" ht="12.75">
      <c r="A103" s="54"/>
      <c r="B103" s="167"/>
      <c r="C103" s="168"/>
      <c r="D103" s="73" t="s">
        <v>128</v>
      </c>
      <c r="E103" s="73" t="s">
        <v>129</v>
      </c>
      <c r="F103" s="73" t="s">
        <v>130</v>
      </c>
      <c r="G103" s="74" t="s">
        <v>131</v>
      </c>
      <c r="H103" s="73" t="s">
        <v>132</v>
      </c>
      <c r="I103" s="56"/>
    </row>
    <row r="104" spans="1:9" ht="12.75">
      <c r="A104" s="54"/>
      <c r="B104" s="169">
        <v>731</v>
      </c>
      <c r="C104" s="147" t="s">
        <v>50</v>
      </c>
      <c r="D104" s="319"/>
      <c r="E104" s="319"/>
      <c r="F104" s="319"/>
      <c r="G104" s="81">
        <f aca="true" t="shared" si="10" ref="G104:G112">E104+F104</f>
        <v>0</v>
      </c>
      <c r="H104" s="465">
        <f aca="true" t="shared" si="11" ref="H104:H112">IF(D104=0,"",G104/D104)</f>
      </c>
      <c r="I104" s="159"/>
    </row>
    <row r="105" spans="1:9" ht="12.75">
      <c r="A105" s="54"/>
      <c r="B105" s="169">
        <v>732</v>
      </c>
      <c r="C105" s="147" t="s">
        <v>51</v>
      </c>
      <c r="D105" s="319"/>
      <c r="E105" s="319"/>
      <c r="F105" s="319"/>
      <c r="G105" s="81">
        <f t="shared" si="10"/>
        <v>0</v>
      </c>
      <c r="H105" s="465">
        <f t="shared" si="11"/>
      </c>
      <c r="I105" s="159"/>
    </row>
    <row r="106" spans="1:9" ht="12.75">
      <c r="A106" s="54"/>
      <c r="B106" s="169">
        <v>733</v>
      </c>
      <c r="C106" s="147" t="s">
        <v>52</v>
      </c>
      <c r="D106" s="319"/>
      <c r="E106" s="319"/>
      <c r="F106" s="319"/>
      <c r="G106" s="81">
        <f t="shared" si="10"/>
        <v>0</v>
      </c>
      <c r="H106" s="465">
        <f t="shared" si="11"/>
      </c>
      <c r="I106" s="159"/>
    </row>
    <row r="107" spans="1:9" ht="12.75">
      <c r="A107" s="54"/>
      <c r="B107" s="170">
        <v>734</v>
      </c>
      <c r="C107" s="147" t="s">
        <v>53</v>
      </c>
      <c r="D107" s="319"/>
      <c r="E107" s="319"/>
      <c r="F107" s="319"/>
      <c r="G107" s="81">
        <f t="shared" si="10"/>
        <v>0</v>
      </c>
      <c r="H107" s="465">
        <f t="shared" si="11"/>
      </c>
      <c r="I107" s="159"/>
    </row>
    <row r="108" spans="1:9" ht="12.75">
      <c r="A108" s="54"/>
      <c r="B108" s="170">
        <v>7351</v>
      </c>
      <c r="C108" s="546" t="s">
        <v>342</v>
      </c>
      <c r="D108" s="319"/>
      <c r="E108" s="319"/>
      <c r="F108" s="319"/>
      <c r="G108" s="544">
        <f t="shared" si="10"/>
        <v>0</v>
      </c>
      <c r="H108" s="545">
        <f t="shared" si="11"/>
      </c>
      <c r="I108" s="159"/>
    </row>
    <row r="109" spans="1:9" ht="12.75">
      <c r="A109" s="54"/>
      <c r="B109" s="170">
        <v>7352</v>
      </c>
      <c r="C109" s="546" t="s">
        <v>343</v>
      </c>
      <c r="D109" s="319"/>
      <c r="E109" s="319"/>
      <c r="F109" s="319"/>
      <c r="G109" s="544">
        <f t="shared" si="10"/>
        <v>0</v>
      </c>
      <c r="H109" s="545">
        <f t="shared" si="11"/>
      </c>
      <c r="I109" s="159"/>
    </row>
    <row r="110" spans="1:9" ht="12.75">
      <c r="A110" s="54"/>
      <c r="B110" s="170">
        <v>7353</v>
      </c>
      <c r="C110" s="546" t="s">
        <v>344</v>
      </c>
      <c r="D110" s="319"/>
      <c r="E110" s="319"/>
      <c r="F110" s="319"/>
      <c r="G110" s="544">
        <f t="shared" si="10"/>
        <v>0</v>
      </c>
      <c r="H110" s="545">
        <f t="shared" si="11"/>
      </c>
      <c r="I110" s="159"/>
    </row>
    <row r="111" spans="1:9" ht="12.75">
      <c r="A111" s="54"/>
      <c r="B111" s="170">
        <v>7358</v>
      </c>
      <c r="C111" s="546" t="s">
        <v>345</v>
      </c>
      <c r="D111" s="319"/>
      <c r="E111" s="319"/>
      <c r="F111" s="319"/>
      <c r="G111" s="544">
        <f>E111+F111</f>
        <v>0</v>
      </c>
      <c r="H111" s="545">
        <f>IF(D111=0,"",G111/D111)</f>
      </c>
      <c r="I111" s="159"/>
    </row>
    <row r="112" spans="1:9" ht="12.75">
      <c r="A112" s="54"/>
      <c r="B112" s="170">
        <v>738</v>
      </c>
      <c r="C112" s="147" t="s">
        <v>54</v>
      </c>
      <c r="D112" s="319"/>
      <c r="E112" s="319"/>
      <c r="F112" s="319"/>
      <c r="G112" s="81">
        <f t="shared" si="10"/>
        <v>0</v>
      </c>
      <c r="H112" s="465">
        <f t="shared" si="11"/>
      </c>
      <c r="I112" s="159"/>
    </row>
    <row r="113" spans="1:9" s="172" customFormat="1" ht="13.5" thickBot="1">
      <c r="A113" s="54"/>
      <c r="B113" s="170"/>
      <c r="C113" s="171"/>
      <c r="D113" s="168"/>
      <c r="E113" s="168"/>
      <c r="F113" s="168"/>
      <c r="G113" s="168"/>
      <c r="H113" s="466"/>
      <c r="I113" s="159"/>
    </row>
    <row r="114" spans="1:9" ht="14.25" thickBot="1" thickTop="1">
      <c r="A114" s="54"/>
      <c r="B114" s="173"/>
      <c r="C114" s="425" t="s">
        <v>11</v>
      </c>
      <c r="D114" s="354">
        <f>SUM(D104:D112)</f>
        <v>0</v>
      </c>
      <c r="E114" s="354">
        <f>SUM(E104:E112)</f>
        <v>0</v>
      </c>
      <c r="F114" s="354">
        <f>SUM(F104:F112)</f>
        <v>0</v>
      </c>
      <c r="G114" s="354">
        <f>E114+F114</f>
        <v>0</v>
      </c>
      <c r="H114" s="462">
        <f>IF(D114=0,"",G114/D114)</f>
      </c>
      <c r="I114" s="159"/>
    </row>
    <row r="115" spans="1:9" ht="13.5" thickTop="1">
      <c r="A115" s="54"/>
      <c r="B115" s="173"/>
      <c r="C115" s="168"/>
      <c r="D115" s="174"/>
      <c r="E115" s="174"/>
      <c r="F115" s="174"/>
      <c r="G115" s="174"/>
      <c r="H115" s="174"/>
      <c r="I115" s="56"/>
    </row>
    <row r="116" spans="1:9" ht="12.75">
      <c r="A116" s="54"/>
      <c r="B116" s="162"/>
      <c r="C116" s="163"/>
      <c r="D116" s="585" t="s">
        <v>133</v>
      </c>
      <c r="E116" s="585"/>
      <c r="F116" s="585"/>
      <c r="G116" s="585"/>
      <c r="H116" s="585"/>
      <c r="I116" s="56"/>
    </row>
    <row r="117" spans="1:9" ht="38.25">
      <c r="A117" s="54"/>
      <c r="B117" s="162"/>
      <c r="C117" s="175" t="s">
        <v>155</v>
      </c>
      <c r="D117" s="66" t="str">
        <f>IF('Page de garde'!$D$4="","Dernier EPRD exécutoire Exercice N","Dernier EPRD exécutoire Exercice "&amp;'Page de garde'!$D$4)</f>
        <v>Dernier EPRD exécutoire Exercice N</v>
      </c>
      <c r="E117" s="66" t="str">
        <f>IF('Page de garde'!$D$4="","Réalisations 
de janvier N 
à "&amp;'Page de garde'!$D$24&amp;" N","Réalisations 
de janvier "&amp;'Page de garde'!$D$4&amp;"
à "&amp;'Page de garde'!$D$24&amp;" "&amp;'Page de garde'!$D$4)</f>
        <v>Réalisations 
de janvier N 
à  N</v>
      </c>
      <c r="F117" s="66" t="str">
        <f>IF('Page de garde'!$D$4="","Anticipation sur les derniers mois de N","Anticipation sur les derniers mois de "&amp;('Page de garde'!$D$4))</f>
        <v>Anticipation sur les derniers mois de N</v>
      </c>
      <c r="G117" s="66" t="str">
        <f>IF('Page de garde'!$D$4="","Total Exercice N","Total Exercice "&amp;('Page de garde'!$D$4))</f>
        <v>Total Exercice N</v>
      </c>
      <c r="H117" s="66" t="s">
        <v>127</v>
      </c>
      <c r="I117" s="56"/>
    </row>
    <row r="118" spans="1:9" ht="12.75">
      <c r="A118" s="54"/>
      <c r="B118" s="167"/>
      <c r="C118" s="168"/>
      <c r="D118" s="73" t="s">
        <v>128</v>
      </c>
      <c r="E118" s="73" t="s">
        <v>129</v>
      </c>
      <c r="F118" s="73" t="s">
        <v>130</v>
      </c>
      <c r="G118" s="74" t="s">
        <v>131</v>
      </c>
      <c r="H118" s="73" t="s">
        <v>132</v>
      </c>
      <c r="I118" s="56"/>
    </row>
    <row r="119" spans="1:9" ht="12.75">
      <c r="A119" s="54"/>
      <c r="B119" s="176">
        <v>70</v>
      </c>
      <c r="C119" s="177" t="s">
        <v>79</v>
      </c>
      <c r="D119" s="319"/>
      <c r="E119" s="319"/>
      <c r="F119" s="319"/>
      <c r="G119" s="81">
        <f aca="true" t="shared" si="12" ref="G119:G133">E119+F119</f>
        <v>0</v>
      </c>
      <c r="H119" s="252">
        <f aca="true" t="shared" si="13" ref="H119:H133">IF(D119=0,"",G119/D119)</f>
      </c>
      <c r="I119" s="159"/>
    </row>
    <row r="120" spans="1:9" ht="12.75">
      <c r="A120" s="54"/>
      <c r="B120" s="176">
        <v>71</v>
      </c>
      <c r="C120" s="177" t="s">
        <v>55</v>
      </c>
      <c r="D120" s="319"/>
      <c r="E120" s="319"/>
      <c r="F120" s="319"/>
      <c r="G120" s="81">
        <f t="shared" si="12"/>
        <v>0</v>
      </c>
      <c r="H120" s="252">
        <f t="shared" si="13"/>
      </c>
      <c r="I120" s="159"/>
    </row>
    <row r="121" spans="1:9" ht="12.75">
      <c r="A121" s="54"/>
      <c r="B121" s="176">
        <v>72</v>
      </c>
      <c r="C121" s="177" t="s">
        <v>56</v>
      </c>
      <c r="D121" s="319"/>
      <c r="E121" s="319"/>
      <c r="F121" s="319"/>
      <c r="G121" s="81">
        <f t="shared" si="12"/>
        <v>0</v>
      </c>
      <c r="H121" s="252">
        <f t="shared" si="13"/>
      </c>
      <c r="I121" s="159"/>
    </row>
    <row r="122" spans="1:9" ht="12.75">
      <c r="A122" s="54"/>
      <c r="B122" s="178">
        <v>74</v>
      </c>
      <c r="C122" s="177" t="s">
        <v>57</v>
      </c>
      <c r="D122" s="319"/>
      <c r="E122" s="319"/>
      <c r="F122" s="319"/>
      <c r="G122" s="81">
        <f t="shared" si="12"/>
        <v>0</v>
      </c>
      <c r="H122" s="252">
        <f t="shared" si="13"/>
      </c>
      <c r="I122" s="159"/>
    </row>
    <row r="123" spans="1:9" ht="12.75">
      <c r="A123" s="54"/>
      <c r="B123" s="176">
        <v>75</v>
      </c>
      <c r="C123" s="177" t="s">
        <v>58</v>
      </c>
      <c r="D123" s="319"/>
      <c r="E123" s="319"/>
      <c r="F123" s="319"/>
      <c r="G123" s="81">
        <f t="shared" si="12"/>
        <v>0</v>
      </c>
      <c r="H123" s="252">
        <f t="shared" si="13"/>
      </c>
      <c r="I123" s="159"/>
    </row>
    <row r="124" spans="1:9" ht="12.75">
      <c r="A124" s="54"/>
      <c r="B124" s="176">
        <v>603</v>
      </c>
      <c r="C124" s="177" t="s">
        <v>59</v>
      </c>
      <c r="D124" s="319"/>
      <c r="E124" s="319"/>
      <c r="F124" s="319"/>
      <c r="G124" s="81">
        <f t="shared" si="12"/>
        <v>0</v>
      </c>
      <c r="H124" s="252">
        <f t="shared" si="13"/>
      </c>
      <c r="I124" s="159"/>
    </row>
    <row r="125" spans="1:9" ht="12.75">
      <c r="A125" s="54"/>
      <c r="B125" s="176">
        <v>609</v>
      </c>
      <c r="C125" s="177" t="s">
        <v>60</v>
      </c>
      <c r="D125" s="319"/>
      <c r="E125" s="319"/>
      <c r="F125" s="319"/>
      <c r="G125" s="81">
        <f t="shared" si="12"/>
        <v>0</v>
      </c>
      <c r="H125" s="252">
        <f t="shared" si="13"/>
      </c>
      <c r="I125" s="159"/>
    </row>
    <row r="126" spans="1:9" ht="12.75">
      <c r="A126" s="54"/>
      <c r="B126" s="176">
        <v>619</v>
      </c>
      <c r="C126" s="177" t="s">
        <v>61</v>
      </c>
      <c r="D126" s="319"/>
      <c r="E126" s="319"/>
      <c r="F126" s="319"/>
      <c r="G126" s="81">
        <f t="shared" si="12"/>
        <v>0</v>
      </c>
      <c r="H126" s="252">
        <f t="shared" si="13"/>
      </c>
      <c r="I126" s="159"/>
    </row>
    <row r="127" spans="1:9" ht="12.75">
      <c r="A127" s="54"/>
      <c r="B127" s="176">
        <v>629</v>
      </c>
      <c r="C127" s="177" t="s">
        <v>328</v>
      </c>
      <c r="D127" s="319"/>
      <c r="E127" s="319"/>
      <c r="F127" s="319"/>
      <c r="G127" s="81">
        <f t="shared" si="12"/>
        <v>0</v>
      </c>
      <c r="H127" s="252">
        <f t="shared" si="13"/>
      </c>
      <c r="I127" s="159"/>
    </row>
    <row r="128" spans="1:9" ht="12.75">
      <c r="A128" s="54"/>
      <c r="B128" s="176">
        <v>6419</v>
      </c>
      <c r="C128" s="177" t="s">
        <v>62</v>
      </c>
      <c r="D128" s="319"/>
      <c r="E128" s="319"/>
      <c r="F128" s="319"/>
      <c r="G128" s="81">
        <f t="shared" si="12"/>
        <v>0</v>
      </c>
      <c r="H128" s="252">
        <f t="shared" si="13"/>
      </c>
      <c r="I128" s="159"/>
    </row>
    <row r="129" spans="1:9" ht="12.75">
      <c r="A129" s="54"/>
      <c r="B129" s="176">
        <v>6429</v>
      </c>
      <c r="C129" s="177" t="s">
        <v>329</v>
      </c>
      <c r="D129" s="319"/>
      <c r="E129" s="319"/>
      <c r="F129" s="319"/>
      <c r="G129" s="81">
        <f t="shared" si="12"/>
        <v>0</v>
      </c>
      <c r="H129" s="252">
        <f t="shared" si="13"/>
      </c>
      <c r="I129" s="159"/>
    </row>
    <row r="130" spans="1:9" ht="12.75">
      <c r="A130" s="54"/>
      <c r="B130" s="176">
        <v>6439</v>
      </c>
      <c r="C130" s="177" t="s">
        <v>63</v>
      </c>
      <c r="D130" s="319"/>
      <c r="E130" s="319"/>
      <c r="F130" s="319"/>
      <c r="G130" s="81">
        <f t="shared" si="12"/>
        <v>0</v>
      </c>
      <c r="H130" s="252">
        <f t="shared" si="13"/>
      </c>
      <c r="I130" s="159"/>
    </row>
    <row r="131" spans="1:9" ht="25.5">
      <c r="A131" s="54"/>
      <c r="B131" s="176" t="s">
        <v>76</v>
      </c>
      <c r="C131" s="177" t="s">
        <v>64</v>
      </c>
      <c r="D131" s="319"/>
      <c r="E131" s="319"/>
      <c r="F131" s="319"/>
      <c r="G131" s="81">
        <f t="shared" si="12"/>
        <v>0</v>
      </c>
      <c r="H131" s="252">
        <f t="shared" si="13"/>
      </c>
      <c r="I131" s="159"/>
    </row>
    <row r="132" spans="1:9" ht="12.75">
      <c r="A132" s="54"/>
      <c r="B132" s="176">
        <v>6489</v>
      </c>
      <c r="C132" s="177" t="s">
        <v>65</v>
      </c>
      <c r="D132" s="319"/>
      <c r="E132" s="319"/>
      <c r="F132" s="319"/>
      <c r="G132" s="81">
        <f t="shared" si="12"/>
        <v>0</v>
      </c>
      <c r="H132" s="252">
        <f t="shared" si="13"/>
      </c>
      <c r="I132" s="159"/>
    </row>
    <row r="133" spans="1:9" ht="12.75">
      <c r="A133" s="54"/>
      <c r="B133" s="176">
        <v>6611</v>
      </c>
      <c r="C133" s="177" t="s">
        <v>66</v>
      </c>
      <c r="D133" s="319"/>
      <c r="E133" s="319"/>
      <c r="F133" s="319"/>
      <c r="G133" s="81">
        <f t="shared" si="12"/>
        <v>0</v>
      </c>
      <c r="H133" s="252">
        <f t="shared" si="13"/>
      </c>
      <c r="I133" s="159"/>
    </row>
    <row r="134" spans="1:9" s="172" customFormat="1" ht="13.5" thickBot="1">
      <c r="A134" s="54"/>
      <c r="B134" s="176"/>
      <c r="C134" s="179"/>
      <c r="D134" s="180"/>
      <c r="E134" s="180"/>
      <c r="F134" s="180"/>
      <c r="G134" s="180"/>
      <c r="H134" s="467"/>
      <c r="I134" s="159"/>
    </row>
    <row r="135" spans="1:9" ht="14.25" thickBot="1" thickTop="1">
      <c r="A135" s="54"/>
      <c r="B135" s="173"/>
      <c r="C135" s="425" t="s">
        <v>23</v>
      </c>
      <c r="D135" s="354">
        <f>SUM(D119:D133)</f>
        <v>0</v>
      </c>
      <c r="E135" s="354">
        <f>SUM(E119:E133)</f>
        <v>0</v>
      </c>
      <c r="F135" s="354">
        <f>SUM(F119:F133)</f>
        <v>0</v>
      </c>
      <c r="G135" s="354">
        <f>E135+F135</f>
        <v>0</v>
      </c>
      <c r="H135" s="462">
        <f>IF(D135=0,"",G135/D135)</f>
      </c>
      <c r="I135" s="159"/>
    </row>
    <row r="136" spans="1:9" s="172" customFormat="1" ht="13.5" thickTop="1">
      <c r="A136" s="54"/>
      <c r="B136" s="173"/>
      <c r="C136" s="168"/>
      <c r="D136" s="174"/>
      <c r="E136" s="174"/>
      <c r="F136" s="174"/>
      <c r="G136" s="174"/>
      <c r="H136" s="174"/>
      <c r="I136" s="56"/>
    </row>
    <row r="137" spans="1:9" s="172" customFormat="1" ht="12.75">
      <c r="A137" s="54"/>
      <c r="B137" s="173"/>
      <c r="C137" s="168"/>
      <c r="D137" s="585" t="s">
        <v>133</v>
      </c>
      <c r="E137" s="585"/>
      <c r="F137" s="585"/>
      <c r="G137" s="585"/>
      <c r="H137" s="585"/>
      <c r="I137" s="56"/>
    </row>
    <row r="138" spans="1:9" ht="38.25">
      <c r="A138" s="54"/>
      <c r="B138" s="162"/>
      <c r="C138" s="181" t="s">
        <v>248</v>
      </c>
      <c r="D138" s="66" t="str">
        <f>IF('Page de garde'!$D$4="","Dernier EPRD exécutoire Exercice N","Dernier EPRD exécutoire Exercice "&amp;'Page de garde'!$D$4)</f>
        <v>Dernier EPRD exécutoire Exercice N</v>
      </c>
      <c r="E138" s="66" t="str">
        <f>IF('Page de garde'!$D$4="","Réalisations 
de janvier N 
à "&amp;'Page de garde'!$D$24&amp;" N","Réalisations 
de janvier "&amp;'Page de garde'!$D$4&amp;"
à "&amp;'Page de garde'!$D$24&amp;" "&amp;'Page de garde'!$D$4)</f>
        <v>Réalisations 
de janvier N 
à  N</v>
      </c>
      <c r="F138" s="66" t="str">
        <f>IF('Page de garde'!$D$4="","Anticipation sur les derniers mois de N","Anticipation sur les derniers mois de "&amp;('Page de garde'!$D$4))</f>
        <v>Anticipation sur les derniers mois de N</v>
      </c>
      <c r="G138" s="66" t="str">
        <f>IF('Page de garde'!$D$4="","Total Exercice N","Total Exercice "&amp;('Page de garde'!$D$4))</f>
        <v>Total Exercice N</v>
      </c>
      <c r="H138" s="66" t="s">
        <v>127</v>
      </c>
      <c r="I138" s="56"/>
    </row>
    <row r="139" spans="1:9" ht="12.75">
      <c r="A139" s="54"/>
      <c r="B139" s="162"/>
      <c r="C139" s="171"/>
      <c r="D139" s="73" t="s">
        <v>128</v>
      </c>
      <c r="E139" s="73" t="s">
        <v>129</v>
      </c>
      <c r="F139" s="73" t="s">
        <v>130</v>
      </c>
      <c r="G139" s="74" t="s">
        <v>131</v>
      </c>
      <c r="H139" s="73" t="s">
        <v>132</v>
      </c>
      <c r="I139" s="56"/>
    </row>
    <row r="140" spans="1:9" ht="12.75">
      <c r="A140" s="54"/>
      <c r="B140" s="178">
        <v>76</v>
      </c>
      <c r="C140" s="177" t="s">
        <v>67</v>
      </c>
      <c r="D140" s="319"/>
      <c r="E140" s="319"/>
      <c r="F140" s="319"/>
      <c r="G140" s="81">
        <f>E140+F140</f>
        <v>0</v>
      </c>
      <c r="H140" s="252">
        <f>IF(D140=0,"",G140/D140)</f>
      </c>
      <c r="I140" s="159"/>
    </row>
    <row r="141" spans="1:9" ht="12.75">
      <c r="A141" s="54"/>
      <c r="B141" s="178"/>
      <c r="C141" s="179"/>
      <c r="D141" s="180"/>
      <c r="E141" s="180"/>
      <c r="F141" s="180"/>
      <c r="G141" s="180"/>
      <c r="H141" s="467"/>
      <c r="I141" s="159"/>
    </row>
    <row r="142" spans="1:9" ht="12.75">
      <c r="A142" s="54"/>
      <c r="B142" s="182" t="s">
        <v>68</v>
      </c>
      <c r="C142" s="183"/>
      <c r="D142" s="184"/>
      <c r="E142" s="184"/>
      <c r="F142" s="184"/>
      <c r="G142" s="184"/>
      <c r="H142" s="468"/>
      <c r="I142" s="159"/>
    </row>
    <row r="143" spans="1:9" ht="12.75">
      <c r="A143" s="54"/>
      <c r="B143" s="185">
        <v>771</v>
      </c>
      <c r="C143" s="186" t="s">
        <v>69</v>
      </c>
      <c r="D143" s="319"/>
      <c r="E143" s="319"/>
      <c r="F143" s="319"/>
      <c r="G143" s="81">
        <f>E143+F143</f>
        <v>0</v>
      </c>
      <c r="H143" s="469">
        <f>IF(D143=0,"",G143/D143)</f>
      </c>
      <c r="I143" s="159"/>
    </row>
    <row r="144" spans="1:9" ht="12.75">
      <c r="A144" s="54"/>
      <c r="B144" s="185">
        <v>775</v>
      </c>
      <c r="C144" s="186" t="s">
        <v>70</v>
      </c>
      <c r="D144" s="319"/>
      <c r="E144" s="319"/>
      <c r="F144" s="319"/>
      <c r="G144" s="81">
        <f>E144+F144</f>
        <v>0</v>
      </c>
      <c r="H144" s="469">
        <f>IF(D144=0,"",G144/D144)</f>
      </c>
      <c r="I144" s="159"/>
    </row>
    <row r="145" spans="1:9" ht="12.75">
      <c r="A145" s="54"/>
      <c r="B145" s="185" t="s">
        <v>255</v>
      </c>
      <c r="C145" s="186" t="s">
        <v>186</v>
      </c>
      <c r="D145" s="319"/>
      <c r="E145" s="319"/>
      <c r="F145" s="319"/>
      <c r="G145" s="81">
        <f>E145+F145</f>
        <v>0</v>
      </c>
      <c r="H145" s="469">
        <f>IF(D145=0,"",G145/D145)</f>
      </c>
      <c r="I145" s="159"/>
    </row>
    <row r="146" spans="1:9" ht="12.75">
      <c r="A146" s="54"/>
      <c r="B146" s="185">
        <v>778</v>
      </c>
      <c r="C146" s="186" t="s">
        <v>71</v>
      </c>
      <c r="D146" s="319"/>
      <c r="E146" s="319"/>
      <c r="F146" s="319"/>
      <c r="G146" s="81">
        <f>E146+F146</f>
        <v>0</v>
      </c>
      <c r="H146" s="469">
        <f>IF(D146=0,"",G146/D146)</f>
      </c>
      <c r="I146" s="159"/>
    </row>
    <row r="147" spans="1:9" ht="12.75">
      <c r="A147" s="54"/>
      <c r="B147" s="187"/>
      <c r="C147" s="188"/>
      <c r="D147" s="189"/>
      <c r="E147" s="189"/>
      <c r="F147" s="189"/>
      <c r="G147" s="189"/>
      <c r="H147" s="470"/>
      <c r="I147" s="159"/>
    </row>
    <row r="148" spans="1:9" ht="12.75">
      <c r="A148" s="54"/>
      <c r="B148" s="182" t="s">
        <v>72</v>
      </c>
      <c r="C148" s="190"/>
      <c r="D148" s="184"/>
      <c r="E148" s="184"/>
      <c r="F148" s="184"/>
      <c r="G148" s="184"/>
      <c r="H148" s="468"/>
      <c r="I148" s="159"/>
    </row>
    <row r="149" spans="1:9" s="191" customFormat="1" ht="12.75">
      <c r="A149" s="54"/>
      <c r="B149" s="185">
        <v>7811</v>
      </c>
      <c r="C149" s="147" t="s">
        <v>115</v>
      </c>
      <c r="D149" s="319"/>
      <c r="E149" s="319"/>
      <c r="F149" s="319"/>
      <c r="G149" s="81">
        <f aca="true" t="shared" si="14" ref="G149:G158">E149+F149</f>
        <v>0</v>
      </c>
      <c r="H149" s="469">
        <f aca="true" t="shared" si="15" ref="H149:H166">IF(D149=0,"",G149/D149)</f>
      </c>
      <c r="I149" s="159"/>
    </row>
    <row r="150" spans="1:9" s="191" customFormat="1" ht="12.75">
      <c r="A150" s="54"/>
      <c r="B150" s="185">
        <v>7815</v>
      </c>
      <c r="C150" s="147" t="s">
        <v>114</v>
      </c>
      <c r="D150" s="319"/>
      <c r="E150" s="319"/>
      <c r="F150" s="319"/>
      <c r="G150" s="81">
        <f t="shared" si="14"/>
        <v>0</v>
      </c>
      <c r="H150" s="469">
        <f t="shared" si="15"/>
      </c>
      <c r="I150" s="159"/>
    </row>
    <row r="151" spans="1:9" s="191" customFormat="1" ht="12.75">
      <c r="A151" s="54"/>
      <c r="B151" s="185">
        <v>7816</v>
      </c>
      <c r="C151" s="147" t="s">
        <v>113</v>
      </c>
      <c r="D151" s="319"/>
      <c r="E151" s="319"/>
      <c r="F151" s="319"/>
      <c r="G151" s="81">
        <f t="shared" si="14"/>
        <v>0</v>
      </c>
      <c r="H151" s="469">
        <f t="shared" si="15"/>
      </c>
      <c r="I151" s="159"/>
    </row>
    <row r="152" spans="1:9" s="191" customFormat="1" ht="12.75">
      <c r="A152" s="54"/>
      <c r="B152" s="185">
        <v>7817</v>
      </c>
      <c r="C152" s="147" t="s">
        <v>112</v>
      </c>
      <c r="D152" s="319"/>
      <c r="E152" s="319"/>
      <c r="F152" s="319"/>
      <c r="G152" s="81">
        <f t="shared" si="14"/>
        <v>0</v>
      </c>
      <c r="H152" s="469">
        <f t="shared" si="15"/>
      </c>
      <c r="I152" s="159"/>
    </row>
    <row r="153" spans="1:9" s="191" customFormat="1" ht="12.75">
      <c r="A153" s="54"/>
      <c r="B153" s="185">
        <v>786</v>
      </c>
      <c r="C153" s="147" t="s">
        <v>73</v>
      </c>
      <c r="D153" s="319"/>
      <c r="E153" s="319"/>
      <c r="F153" s="319"/>
      <c r="G153" s="81">
        <f t="shared" si="14"/>
        <v>0</v>
      </c>
      <c r="H153" s="469">
        <f t="shared" si="15"/>
      </c>
      <c r="I153" s="159"/>
    </row>
    <row r="154" spans="1:9" s="191" customFormat="1" ht="12.75">
      <c r="A154" s="54"/>
      <c r="B154" s="185">
        <v>787</v>
      </c>
      <c r="C154" s="147" t="s">
        <v>74</v>
      </c>
      <c r="D154" s="319"/>
      <c r="E154" s="319"/>
      <c r="F154" s="319"/>
      <c r="G154" s="81">
        <f t="shared" si="14"/>
        <v>0</v>
      </c>
      <c r="H154" s="469">
        <f t="shared" si="15"/>
      </c>
      <c r="I154" s="159"/>
    </row>
    <row r="155" spans="1:9" s="191" customFormat="1" ht="12.75">
      <c r="A155" s="54"/>
      <c r="B155" s="547">
        <v>789</v>
      </c>
      <c r="C155" s="549" t="s">
        <v>346</v>
      </c>
      <c r="D155" s="319"/>
      <c r="E155" s="319"/>
      <c r="F155" s="319"/>
      <c r="G155" s="544">
        <f t="shared" si="14"/>
        <v>0</v>
      </c>
      <c r="H155" s="548">
        <f t="shared" si="15"/>
      </c>
      <c r="I155" s="159"/>
    </row>
    <row r="156" spans="1:9" s="191" customFormat="1" ht="25.5">
      <c r="A156" s="54"/>
      <c r="B156" s="547">
        <v>78921</v>
      </c>
      <c r="C156" s="549" t="s">
        <v>347</v>
      </c>
      <c r="D156" s="319"/>
      <c r="E156" s="319"/>
      <c r="F156" s="319"/>
      <c r="G156" s="544">
        <f>E156+F156</f>
        <v>0</v>
      </c>
      <c r="H156" s="550">
        <f>IF(D156=0,"",G156/D156)</f>
      </c>
      <c r="I156" s="159"/>
    </row>
    <row r="157" spans="1:9" s="191" customFormat="1" ht="25.5">
      <c r="A157" s="54"/>
      <c r="B157" s="547">
        <v>78922</v>
      </c>
      <c r="C157" s="549" t="s">
        <v>348</v>
      </c>
      <c r="D157" s="319"/>
      <c r="E157" s="319"/>
      <c r="F157" s="319"/>
      <c r="G157" s="544">
        <f>E157+F157</f>
        <v>0</v>
      </c>
      <c r="H157" s="550">
        <f>IF(D157=0,"",G157/D157)</f>
      </c>
      <c r="I157" s="159"/>
    </row>
    <row r="158" spans="1:9" s="191" customFormat="1" ht="12.75">
      <c r="A158" s="54"/>
      <c r="B158" s="185">
        <v>79</v>
      </c>
      <c r="C158" s="186" t="s">
        <v>75</v>
      </c>
      <c r="D158" s="319"/>
      <c r="E158" s="319"/>
      <c r="F158" s="319"/>
      <c r="G158" s="81">
        <f t="shared" si="14"/>
        <v>0</v>
      </c>
      <c r="H158" s="471">
        <f t="shared" si="15"/>
      </c>
      <c r="I158" s="159"/>
    </row>
    <row r="159" spans="1:9" ht="13.5" thickBot="1">
      <c r="A159" s="54"/>
      <c r="B159" s="187"/>
      <c r="C159" s="188"/>
      <c r="D159" s="188"/>
      <c r="E159" s="188"/>
      <c r="F159" s="188"/>
      <c r="G159" s="188"/>
      <c r="H159" s="472"/>
      <c r="I159" s="159"/>
    </row>
    <row r="160" spans="1:9" ht="14.25" thickBot="1" thickTop="1">
      <c r="A160" s="54"/>
      <c r="B160" s="192"/>
      <c r="C160" s="353" t="s">
        <v>49</v>
      </c>
      <c r="D160" s="354">
        <f>SUM(D140,D143:D146,D149:D154,D155:D158)</f>
        <v>0</v>
      </c>
      <c r="E160" s="354">
        <f>SUM(E140,E143:E146,E149:E154,E155:E158)</f>
        <v>0</v>
      </c>
      <c r="F160" s="354">
        <f>SUM(F140,F143:F146,F149:F154,F155:F158)</f>
        <v>0</v>
      </c>
      <c r="G160" s="354">
        <f>E160+F160</f>
        <v>0</v>
      </c>
      <c r="H160" s="460">
        <f t="shared" si="15"/>
      </c>
      <c r="I160" s="159"/>
    </row>
    <row r="161" spans="1:9" ht="14.25" thickBot="1" thickTop="1">
      <c r="A161" s="54"/>
      <c r="B161" s="187"/>
      <c r="C161" s="193"/>
      <c r="D161" s="188"/>
      <c r="E161" s="188"/>
      <c r="F161" s="188"/>
      <c r="G161" s="188"/>
      <c r="H161" s="473"/>
      <c r="I161" s="159"/>
    </row>
    <row r="162" spans="1:9" s="196" customFormat="1" ht="14.25" thickBot="1" thickTop="1">
      <c r="A162" s="194"/>
      <c r="B162" s="187"/>
      <c r="C162" s="353" t="s">
        <v>102</v>
      </c>
      <c r="D162" s="354">
        <f>D114+D135+D160</f>
        <v>0</v>
      </c>
      <c r="E162" s="354">
        <f>E114+E135+E160</f>
        <v>0</v>
      </c>
      <c r="F162" s="354">
        <f>F114+F135+F160</f>
        <v>0</v>
      </c>
      <c r="G162" s="354">
        <f>E162+F162</f>
        <v>0</v>
      </c>
      <c r="H162" s="460">
        <f t="shared" si="15"/>
      </c>
      <c r="I162" s="195"/>
    </row>
    <row r="163" spans="1:9" ht="14.25" thickBot="1" thickTop="1">
      <c r="A163" s="54"/>
      <c r="B163" s="185"/>
      <c r="C163" s="188"/>
      <c r="D163" s="188"/>
      <c r="E163" s="188"/>
      <c r="F163" s="188"/>
      <c r="G163" s="188"/>
      <c r="H163" s="473"/>
      <c r="I163" s="159"/>
    </row>
    <row r="164" spans="1:9" ht="14.25" thickBot="1" thickTop="1">
      <c r="A164" s="54"/>
      <c r="B164" s="161"/>
      <c r="C164" s="355" t="s">
        <v>78</v>
      </c>
      <c r="D164" s="356">
        <f>IF(D162&gt;D93,0,-D162+D93)</f>
        <v>0</v>
      </c>
      <c r="E164" s="356">
        <f>IF(E162&gt;E93,0,-E162+E93)</f>
        <v>0</v>
      </c>
      <c r="F164" s="356">
        <f>IF(F162&gt;F93,0,-F162+F93)</f>
        <v>0</v>
      </c>
      <c r="G164" s="354">
        <f>IF(G162&gt;G93,0,-G162+G93)</f>
        <v>0</v>
      </c>
      <c r="H164" s="460">
        <f t="shared" si="15"/>
      </c>
      <c r="I164" s="159"/>
    </row>
    <row r="165" spans="1:9" ht="14.25" thickBot="1" thickTop="1">
      <c r="A165" s="54"/>
      <c r="B165" s="161"/>
      <c r="C165" s="188"/>
      <c r="D165" s="188"/>
      <c r="E165" s="188"/>
      <c r="F165" s="188"/>
      <c r="G165" s="188"/>
      <c r="H165" s="473"/>
      <c r="I165" s="159"/>
    </row>
    <row r="166" spans="1:9" ht="27" thickBot="1" thickTop="1">
      <c r="A166" s="54"/>
      <c r="B166" s="161"/>
      <c r="C166" s="355" t="s">
        <v>111</v>
      </c>
      <c r="D166" s="354">
        <f>D162+D164</f>
        <v>0</v>
      </c>
      <c r="E166" s="354">
        <f>E162+E164</f>
        <v>0</v>
      </c>
      <c r="F166" s="354">
        <f>F162+F164</f>
        <v>0</v>
      </c>
      <c r="G166" s="354">
        <f>G162+G164</f>
        <v>0</v>
      </c>
      <c r="H166" s="460">
        <f t="shared" si="15"/>
      </c>
      <c r="I166" s="159"/>
    </row>
    <row r="167" spans="1:9" ht="14.25" thickBot="1" thickTop="1">
      <c r="A167" s="54"/>
      <c r="B167" s="55"/>
      <c r="C167" s="55"/>
      <c r="D167" s="55"/>
      <c r="E167" s="55"/>
      <c r="F167" s="55"/>
      <c r="G167" s="55"/>
      <c r="H167" s="433"/>
      <c r="I167" s="159"/>
    </row>
    <row r="168" spans="1:9" ht="13.5" thickTop="1">
      <c r="A168" s="54"/>
      <c r="B168" s="161"/>
      <c r="C168" s="357" t="s">
        <v>213</v>
      </c>
      <c r="D168" s="351"/>
      <c r="E168" s="351"/>
      <c r="F168" s="351"/>
      <c r="G168" s="352">
        <f>E168+F168</f>
        <v>0</v>
      </c>
      <c r="H168" s="474">
        <f>IF(D168=0,"",G168/D168)</f>
      </c>
      <c r="I168" s="159"/>
    </row>
    <row r="169" spans="1:9" ht="13.5" thickBot="1">
      <c r="A169" s="54"/>
      <c r="B169" s="161"/>
      <c r="C169" s="358" t="s">
        <v>214</v>
      </c>
      <c r="D169" s="349"/>
      <c r="E169" s="349"/>
      <c r="F169" s="349"/>
      <c r="G169" s="350">
        <f>E169+F169</f>
        <v>0</v>
      </c>
      <c r="H169" s="475">
        <f>IF(D169=0,"",G169/D169)</f>
      </c>
      <c r="I169" s="159"/>
    </row>
    <row r="170" spans="1:9" ht="14.25" thickBot="1" thickTop="1">
      <c r="A170" s="197"/>
      <c r="B170" s="198"/>
      <c r="C170" s="199"/>
      <c r="D170" s="200"/>
      <c r="E170" s="200"/>
      <c r="F170" s="200"/>
      <c r="G170" s="200"/>
      <c r="H170" s="200"/>
      <c r="I170" s="201"/>
    </row>
  </sheetData>
  <sheetProtection password="EAD6" sheet="1" objects="1" scenarios="1"/>
  <mergeCells count="12">
    <mergeCell ref="D7:H7"/>
    <mergeCell ref="D48:H48"/>
    <mergeCell ref="B2:C2"/>
    <mergeCell ref="D2:F2"/>
    <mergeCell ref="B3:C3"/>
    <mergeCell ref="D3:F3"/>
    <mergeCell ref="D137:H137"/>
    <mergeCell ref="D116:H116"/>
    <mergeCell ref="D101:H101"/>
    <mergeCell ref="D31:H31"/>
    <mergeCell ref="B5:H5"/>
    <mergeCell ref="B99:H99"/>
  </mergeCells>
  <dataValidations count="1">
    <dataValidation type="decimal" allowBlank="1" showInputMessage="1" showErrorMessage="1" error="Veuillez saisir un nombre." sqref="D10:H29 D34:H46 D104:H114 D119:H135 D51:H97 D140:H169">
      <formula1>-100000000000000000000000000</formula1>
      <formula2>1E+26</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65" r:id="rId1"/>
  <headerFooter>
    <oddFooter>&amp;R&amp;"Arial,Normal"&amp;8&amp;F&amp;A</oddFooter>
  </headerFooter>
  <rowBreaks count="3" manualBreakCount="3">
    <brk id="47" max="255" man="1"/>
    <brk id="98" max="255" man="1"/>
    <brk id="136" max="255" man="1"/>
  </rowBreaks>
</worksheet>
</file>

<file path=xl/worksheets/sheet9.xml><?xml version="1.0" encoding="utf-8"?>
<worksheet xmlns="http://schemas.openxmlformats.org/spreadsheetml/2006/main" xmlns:r="http://schemas.openxmlformats.org/officeDocument/2006/relationships">
  <sheetPr codeName="Feuil9"/>
  <dimension ref="A1:J171"/>
  <sheetViews>
    <sheetView showGridLines="0" zoomScalePageLayoutView="0" workbookViewId="0" topLeftCell="A1">
      <selection activeCell="A1" sqref="A1"/>
    </sheetView>
  </sheetViews>
  <sheetFormatPr defaultColWidth="11.421875" defaultRowHeight="15"/>
  <cols>
    <col min="1" max="1" width="2.7109375" style="53" customWidth="1"/>
    <col min="2" max="2" width="6.28125" style="202" customWidth="1"/>
    <col min="3" max="3" width="75.140625" style="203" customWidth="1"/>
    <col min="4" max="8" width="15.7109375" style="204" customWidth="1"/>
    <col min="9" max="9" width="2.7109375" style="53" customWidth="1"/>
    <col min="10" max="233" width="11.421875" style="53" customWidth="1"/>
    <col min="234" max="234" width="12.57421875" style="53" customWidth="1"/>
    <col min="235" max="235" width="1.1484375" style="53" customWidth="1"/>
    <col min="236" max="236" width="95.421875" style="53" customWidth="1"/>
    <col min="237" max="243" width="12.57421875" style="53" customWidth="1"/>
    <col min="244" max="16384" width="11.421875" style="53" customWidth="1"/>
  </cols>
  <sheetData>
    <row r="1" spans="1:9" ht="12.75">
      <c r="A1" s="48"/>
      <c r="B1" s="49"/>
      <c r="C1" s="50"/>
      <c r="D1" s="51"/>
      <c r="E1" s="51"/>
      <c r="F1" s="51"/>
      <c r="G1" s="51"/>
      <c r="H1" s="51"/>
      <c r="I1" s="52"/>
    </row>
    <row r="2" spans="1:9" ht="25.5" customHeight="1">
      <c r="A2" s="54"/>
      <c r="B2" s="582" t="s">
        <v>215</v>
      </c>
      <c r="C2" s="582"/>
      <c r="D2" s="583"/>
      <c r="E2" s="583"/>
      <c r="F2" s="583"/>
      <c r="G2" s="55"/>
      <c r="H2" s="55"/>
      <c r="I2" s="56"/>
    </row>
    <row r="3" spans="1:9" ht="25.5" customHeight="1">
      <c r="A3" s="54"/>
      <c r="B3" s="582" t="s">
        <v>216</v>
      </c>
      <c r="C3" s="582"/>
      <c r="D3" s="584"/>
      <c r="E3" s="584"/>
      <c r="F3" s="584"/>
      <c r="G3" s="55"/>
      <c r="H3" s="55"/>
      <c r="I3" s="56"/>
    </row>
    <row r="4" spans="1:9" ht="25.5" customHeight="1">
      <c r="A4" s="54"/>
      <c r="B4" s="582" t="s">
        <v>217</v>
      </c>
      <c r="C4" s="582"/>
      <c r="D4" s="584"/>
      <c r="E4" s="584"/>
      <c r="F4" s="584"/>
      <c r="G4" s="55"/>
      <c r="H4" s="55"/>
      <c r="I4" s="56"/>
    </row>
    <row r="5" spans="1:9" ht="12.75">
      <c r="A5" s="54"/>
      <c r="B5" s="55"/>
      <c r="C5" s="55"/>
      <c r="D5" s="55"/>
      <c r="E5" s="55"/>
      <c r="F5" s="55"/>
      <c r="G5" s="55"/>
      <c r="H5" s="55"/>
      <c r="I5" s="56"/>
    </row>
    <row r="6" spans="1:9" s="59" customFormat="1" ht="38.25" customHeight="1">
      <c r="A6" s="57"/>
      <c r="B6" s="586" t="s">
        <v>218</v>
      </c>
      <c r="C6" s="586"/>
      <c r="D6" s="586"/>
      <c r="E6" s="586"/>
      <c r="F6" s="586"/>
      <c r="G6" s="586"/>
      <c r="H6" s="586"/>
      <c r="I6" s="58"/>
    </row>
    <row r="7" spans="1:10" s="59" customFormat="1" ht="12.75">
      <c r="A7" s="54"/>
      <c r="B7" s="55"/>
      <c r="C7" s="55"/>
      <c r="D7" s="55"/>
      <c r="E7" s="55"/>
      <c r="F7" s="55"/>
      <c r="G7" s="55"/>
      <c r="H7" s="55"/>
      <c r="I7" s="56"/>
      <c r="J7" s="53"/>
    </row>
    <row r="8" spans="1:10" ht="12.75">
      <c r="A8" s="54"/>
      <c r="B8" s="60"/>
      <c r="C8" s="61" t="s">
        <v>182</v>
      </c>
      <c r="D8" s="585" t="s">
        <v>133</v>
      </c>
      <c r="E8" s="585"/>
      <c r="F8" s="585"/>
      <c r="G8" s="585"/>
      <c r="H8" s="585"/>
      <c r="I8" s="62"/>
      <c r="J8" s="63"/>
    </row>
    <row r="9" spans="1:10" s="68" customFormat="1" ht="38.25">
      <c r="A9" s="64"/>
      <c r="B9" s="65"/>
      <c r="C9" s="69" t="s">
        <v>153</v>
      </c>
      <c r="D9" s="66" t="str">
        <f>IF('Page de garde'!$D$4="","Dernier EPRD exécutoire Exercice N","Dernier EPRD exécutoire Exercice "&amp;'Page de garde'!$D$4)</f>
        <v>Dernier EPRD exécutoire Exercice N</v>
      </c>
      <c r="E9" s="66" t="str">
        <f>IF('Page de garde'!$D$4="","Réalisations 
de janvier N 
à "&amp;'Page de garde'!$D$24&amp;" N","Réalisations 
de janvier "&amp;'Page de garde'!$D$4&amp;"
à "&amp;'Page de garde'!$D$24&amp;" "&amp;'Page de garde'!$D$4)</f>
        <v>Réalisations 
de janvier N 
à  N</v>
      </c>
      <c r="F9" s="66" t="str">
        <f>IF('Page de garde'!$D$4="","Anticipation sur les derniers mois de N","Anticipation sur les derniers mois de "&amp;('Page de garde'!$D$4))</f>
        <v>Anticipation sur les derniers mois de N</v>
      </c>
      <c r="G9" s="66" t="str">
        <f>IF('Page de garde'!$D$4="","Total Exercice N","Total Exercice "&amp;('Page de garde'!$D$4))</f>
        <v>Total Exercice N</v>
      </c>
      <c r="H9" s="66" t="s">
        <v>127</v>
      </c>
      <c r="I9" s="112"/>
      <c r="J9" s="67"/>
    </row>
    <row r="10" spans="1:10" s="77" customFormat="1" ht="12.75">
      <c r="A10" s="70"/>
      <c r="B10" s="71" t="s">
        <v>0</v>
      </c>
      <c r="C10" s="72"/>
      <c r="D10" s="73" t="s">
        <v>128</v>
      </c>
      <c r="E10" s="73" t="s">
        <v>129</v>
      </c>
      <c r="F10" s="73" t="s">
        <v>130</v>
      </c>
      <c r="G10" s="74" t="s">
        <v>131</v>
      </c>
      <c r="H10" s="73" t="s">
        <v>132</v>
      </c>
      <c r="I10" s="75"/>
      <c r="J10" s="76"/>
    </row>
    <row r="11" spans="1:9" s="83" customFormat="1" ht="12.75">
      <c r="A11" s="78"/>
      <c r="B11" s="79">
        <v>60</v>
      </c>
      <c r="C11" s="80" t="s">
        <v>80</v>
      </c>
      <c r="D11" s="319"/>
      <c r="E11" s="319"/>
      <c r="F11" s="319"/>
      <c r="G11" s="81">
        <f>E11+F11</f>
        <v>0</v>
      </c>
      <c r="H11" s="446">
        <f>IF(D11=0,"",G11/D11)</f>
      </c>
      <c r="I11" s="82"/>
    </row>
    <row r="12" spans="1:9" s="83" customFormat="1" ht="12.75">
      <c r="A12" s="78"/>
      <c r="B12" s="79">
        <v>709</v>
      </c>
      <c r="C12" s="80" t="s">
        <v>2</v>
      </c>
      <c r="D12" s="319"/>
      <c r="E12" s="319"/>
      <c r="F12" s="319"/>
      <c r="G12" s="81">
        <f>E12+F12</f>
        <v>0</v>
      </c>
      <c r="H12" s="446">
        <f>IF(D12=0,"",G12/D12)</f>
      </c>
      <c r="I12" s="82"/>
    </row>
    <row r="13" spans="1:9" s="83" customFormat="1" ht="12.75">
      <c r="A13" s="78"/>
      <c r="B13" s="79">
        <v>713</v>
      </c>
      <c r="C13" s="80" t="s">
        <v>3</v>
      </c>
      <c r="D13" s="319"/>
      <c r="E13" s="319"/>
      <c r="F13" s="319"/>
      <c r="G13" s="81">
        <f>E13+F13</f>
        <v>0</v>
      </c>
      <c r="H13" s="446">
        <f>IF(D13=0,"",G13/D13)</f>
      </c>
      <c r="I13" s="82"/>
    </row>
    <row r="14" spans="1:9" s="83" customFormat="1" ht="12.75">
      <c r="A14" s="78"/>
      <c r="B14" s="79"/>
      <c r="C14" s="84"/>
      <c r="D14" s="85"/>
      <c r="E14" s="85"/>
      <c r="F14" s="85"/>
      <c r="G14" s="85"/>
      <c r="H14" s="450"/>
      <c r="I14" s="82"/>
    </row>
    <row r="15" spans="1:9" s="86" customFormat="1" ht="12.75">
      <c r="A15" s="78"/>
      <c r="B15" s="71" t="s">
        <v>4</v>
      </c>
      <c r="C15" s="84"/>
      <c r="D15" s="85"/>
      <c r="E15" s="85"/>
      <c r="F15" s="85"/>
      <c r="G15" s="85"/>
      <c r="H15" s="450"/>
      <c r="I15" s="82"/>
    </row>
    <row r="16" spans="1:9" s="89" customFormat="1" ht="12.75">
      <c r="A16" s="87"/>
      <c r="B16" s="79">
        <v>6111</v>
      </c>
      <c r="C16" s="80" t="s">
        <v>5</v>
      </c>
      <c r="D16" s="319"/>
      <c r="E16" s="319"/>
      <c r="F16" s="319"/>
      <c r="G16" s="81">
        <f>E16+F16</f>
        <v>0</v>
      </c>
      <c r="H16" s="446">
        <f>IF(D16=0,"",G16/D16)</f>
      </c>
      <c r="I16" s="88"/>
    </row>
    <row r="17" spans="1:9" s="63" customFormat="1" ht="12.75">
      <c r="A17" s="87"/>
      <c r="B17" s="79">
        <v>6112</v>
      </c>
      <c r="C17" s="80" t="s">
        <v>6</v>
      </c>
      <c r="D17" s="319"/>
      <c r="E17" s="319"/>
      <c r="F17" s="319"/>
      <c r="G17" s="81">
        <f>E17+F17</f>
        <v>0</v>
      </c>
      <c r="H17" s="446">
        <f>IF(D17=0,"",G17/D17)</f>
      </c>
      <c r="I17" s="88"/>
    </row>
    <row r="18" spans="1:9" s="63" customFormat="1" ht="12.75">
      <c r="A18" s="87"/>
      <c r="B18" s="79">
        <v>6118</v>
      </c>
      <c r="C18" s="80" t="s">
        <v>7</v>
      </c>
      <c r="D18" s="319"/>
      <c r="E18" s="319"/>
      <c r="F18" s="319"/>
      <c r="G18" s="81">
        <f>E18+F18</f>
        <v>0</v>
      </c>
      <c r="H18" s="446">
        <f>IF(D18=0,"",G18/D18)</f>
      </c>
      <c r="I18" s="88"/>
    </row>
    <row r="19" spans="1:9" s="86" customFormat="1" ht="12.75">
      <c r="A19" s="78"/>
      <c r="B19" s="90" t="s">
        <v>1</v>
      </c>
      <c r="C19" s="84" t="s">
        <v>1</v>
      </c>
      <c r="D19" s="85"/>
      <c r="E19" s="85"/>
      <c r="F19" s="85"/>
      <c r="G19" s="85"/>
      <c r="H19" s="450"/>
      <c r="I19" s="82"/>
    </row>
    <row r="20" spans="1:9" s="96" customFormat="1" ht="12.75">
      <c r="A20" s="91"/>
      <c r="B20" s="92" t="s">
        <v>8</v>
      </c>
      <c r="C20" s="93"/>
      <c r="D20" s="94"/>
      <c r="E20" s="94"/>
      <c r="F20" s="94"/>
      <c r="G20" s="94"/>
      <c r="H20" s="452"/>
      <c r="I20" s="95"/>
    </row>
    <row r="21" spans="1:9" s="100" customFormat="1" ht="12.75">
      <c r="A21" s="91"/>
      <c r="B21" s="97">
        <v>624</v>
      </c>
      <c r="C21" s="98" t="s">
        <v>81</v>
      </c>
      <c r="D21" s="319"/>
      <c r="E21" s="319"/>
      <c r="F21" s="319"/>
      <c r="G21" s="99">
        <f aca="true" t="shared" si="0" ref="G21:G28">E21+F21</f>
        <v>0</v>
      </c>
      <c r="H21" s="447">
        <f aca="true" t="shared" si="1" ref="H21:H28">IF(D21=0,"",G21/D21)</f>
      </c>
      <c r="I21" s="95"/>
    </row>
    <row r="22" spans="1:9" s="100" customFormat="1" ht="12.75">
      <c r="A22" s="91"/>
      <c r="B22" s="97">
        <v>625</v>
      </c>
      <c r="C22" s="98" t="s">
        <v>9</v>
      </c>
      <c r="D22" s="319"/>
      <c r="E22" s="319"/>
      <c r="F22" s="319"/>
      <c r="G22" s="99">
        <f t="shared" si="0"/>
        <v>0</v>
      </c>
      <c r="H22" s="447">
        <f t="shared" si="1"/>
      </c>
      <c r="I22" s="95"/>
    </row>
    <row r="23" spans="1:9" s="100" customFormat="1" ht="12.75">
      <c r="A23" s="91"/>
      <c r="B23" s="97">
        <v>626</v>
      </c>
      <c r="C23" s="98" t="s">
        <v>10</v>
      </c>
      <c r="D23" s="319"/>
      <c r="E23" s="319"/>
      <c r="F23" s="319"/>
      <c r="G23" s="99">
        <f t="shared" si="0"/>
        <v>0</v>
      </c>
      <c r="H23" s="447">
        <f t="shared" si="1"/>
      </c>
      <c r="I23" s="95"/>
    </row>
    <row r="24" spans="1:9" s="100" customFormat="1" ht="12.75">
      <c r="A24" s="91"/>
      <c r="B24" s="97">
        <v>628</v>
      </c>
      <c r="C24" s="98" t="s">
        <v>334</v>
      </c>
      <c r="D24" s="319"/>
      <c r="E24" s="319"/>
      <c r="F24" s="319"/>
      <c r="G24" s="99">
        <f t="shared" si="0"/>
        <v>0</v>
      </c>
      <c r="H24" s="447">
        <f t="shared" si="1"/>
      </c>
      <c r="I24" s="95"/>
    </row>
    <row r="25" spans="1:9" s="479" customFormat="1" ht="12.75">
      <c r="A25" s="477"/>
      <c r="B25" s="97">
        <v>6281</v>
      </c>
      <c r="C25" s="98" t="s">
        <v>335</v>
      </c>
      <c r="D25" s="319"/>
      <c r="E25" s="319"/>
      <c r="F25" s="319"/>
      <c r="G25" s="99">
        <f t="shared" si="0"/>
        <v>0</v>
      </c>
      <c r="H25" s="447">
        <f t="shared" si="1"/>
      </c>
      <c r="I25" s="478"/>
    </row>
    <row r="26" spans="1:9" s="479" customFormat="1" ht="12.75">
      <c r="A26" s="477"/>
      <c r="B26" s="97">
        <v>6282</v>
      </c>
      <c r="C26" s="98" t="s">
        <v>336</v>
      </c>
      <c r="D26" s="319"/>
      <c r="E26" s="319"/>
      <c r="F26" s="319"/>
      <c r="G26" s="99">
        <f t="shared" si="0"/>
        <v>0</v>
      </c>
      <c r="H26" s="447">
        <f t="shared" si="1"/>
      </c>
      <c r="I26" s="478"/>
    </row>
    <row r="27" spans="1:9" s="479" customFormat="1" ht="12.75">
      <c r="A27" s="477"/>
      <c r="B27" s="97">
        <v>6283</v>
      </c>
      <c r="C27" s="98" t="s">
        <v>337</v>
      </c>
      <c r="D27" s="319"/>
      <c r="E27" s="319"/>
      <c r="F27" s="319"/>
      <c r="G27" s="99">
        <f t="shared" si="0"/>
        <v>0</v>
      </c>
      <c r="H27" s="447">
        <f t="shared" si="1"/>
      </c>
      <c r="I27" s="478"/>
    </row>
    <row r="28" spans="1:9" s="479" customFormat="1" ht="12.75">
      <c r="A28" s="477"/>
      <c r="B28" s="97">
        <v>6284</v>
      </c>
      <c r="C28" s="98" t="s">
        <v>338</v>
      </c>
      <c r="D28" s="319"/>
      <c r="E28" s="319"/>
      <c r="F28" s="319"/>
      <c r="G28" s="99">
        <f t="shared" si="0"/>
        <v>0</v>
      </c>
      <c r="H28" s="447">
        <f t="shared" si="1"/>
      </c>
      <c r="I28" s="478"/>
    </row>
    <row r="29" spans="1:9" s="59" customFormat="1" ht="13.5" thickBot="1">
      <c r="A29" s="57"/>
      <c r="B29" s="101"/>
      <c r="C29" s="102"/>
      <c r="D29" s="103"/>
      <c r="E29" s="103"/>
      <c r="F29" s="103"/>
      <c r="G29" s="103"/>
      <c r="H29" s="463"/>
      <c r="I29" s="104"/>
    </row>
    <row r="30" spans="1:9" s="100" customFormat="1" ht="14.25" thickBot="1" thickTop="1">
      <c r="A30" s="91"/>
      <c r="B30" s="105"/>
      <c r="C30" s="423" t="s">
        <v>11</v>
      </c>
      <c r="D30" s="354">
        <f>SUM(D11:D13,D16:D18,D21:D28)</f>
        <v>0</v>
      </c>
      <c r="E30" s="354">
        <f>SUM(E11:E13,E16:E18,E21:E28)</f>
        <v>0</v>
      </c>
      <c r="F30" s="354">
        <f>SUM(F11:F13,F16:F18,F21:F28)</f>
        <v>0</v>
      </c>
      <c r="G30" s="354">
        <f>E30+F30</f>
        <v>0</v>
      </c>
      <c r="H30" s="464">
        <f>IF(D30=0,"",G30/D30)</f>
      </c>
      <c r="I30" s="95"/>
    </row>
    <row r="31" spans="1:9" s="96" customFormat="1" ht="13.5" thickTop="1">
      <c r="A31" s="91"/>
      <c r="B31" s="105"/>
      <c r="C31" s="106"/>
      <c r="D31" s="107"/>
      <c r="E31" s="107"/>
      <c r="F31" s="107"/>
      <c r="G31" s="107"/>
      <c r="H31" s="108"/>
      <c r="I31" s="95"/>
    </row>
    <row r="32" spans="1:9" s="100" customFormat="1" ht="12.75">
      <c r="A32" s="91"/>
      <c r="B32" s="105"/>
      <c r="C32" s="106"/>
      <c r="D32" s="585" t="s">
        <v>133</v>
      </c>
      <c r="E32" s="585"/>
      <c r="F32" s="585"/>
      <c r="G32" s="585"/>
      <c r="H32" s="585"/>
      <c r="I32" s="109"/>
    </row>
    <row r="33" spans="1:9" s="113" customFormat="1" ht="38.25">
      <c r="A33" s="110"/>
      <c r="B33" s="111"/>
      <c r="C33" s="115" t="s">
        <v>233</v>
      </c>
      <c r="D33" s="66" t="str">
        <f>IF('Page de garde'!$D$4="","Dernier EPRD exécutoire Exercice N","Dernier EPRD exécutoire Exercice "&amp;'Page de garde'!$D$4)</f>
        <v>Dernier EPRD exécutoire Exercice N</v>
      </c>
      <c r="E33" s="66" t="str">
        <f>IF('Page de garde'!$D$4="","Réalisations 
de janvier N 
à "&amp;'Page de garde'!$D$24&amp;" N","Réalisations 
de janvier "&amp;'Page de garde'!$D$4&amp;"
à "&amp;'Page de garde'!$D$24&amp;" "&amp;'Page de garde'!$D$4)</f>
        <v>Réalisations 
de janvier N 
à  N</v>
      </c>
      <c r="F33" s="66" t="str">
        <f>IF('Page de garde'!$D$4="","Anticipation sur les derniers mois de N","Anticipation sur les derniers mois de "&amp;('Page de garde'!$D$4))</f>
        <v>Anticipation sur les derniers mois de N</v>
      </c>
      <c r="G33" s="66" t="str">
        <f>IF('Page de garde'!$D$4="","Total Exercice N","Total Exercice "&amp;('Page de garde'!$D$4))</f>
        <v>Total Exercice N</v>
      </c>
      <c r="H33" s="66" t="s">
        <v>127</v>
      </c>
      <c r="I33" s="112"/>
    </row>
    <row r="34" spans="1:9" s="59" customFormat="1" ht="12.75">
      <c r="A34" s="57"/>
      <c r="B34" s="114"/>
      <c r="C34" s="115"/>
      <c r="D34" s="73" t="s">
        <v>128</v>
      </c>
      <c r="E34" s="73" t="s">
        <v>129</v>
      </c>
      <c r="F34" s="73" t="s">
        <v>130</v>
      </c>
      <c r="G34" s="74" t="s">
        <v>131</v>
      </c>
      <c r="H34" s="73" t="s">
        <v>132</v>
      </c>
      <c r="I34" s="58"/>
    </row>
    <row r="35" spans="1:9" s="59" customFormat="1" ht="12.75">
      <c r="A35" s="57"/>
      <c r="B35" s="114">
        <v>621</v>
      </c>
      <c r="C35" s="116" t="s">
        <v>12</v>
      </c>
      <c r="D35" s="319"/>
      <c r="E35" s="319"/>
      <c r="F35" s="319"/>
      <c r="G35" s="117">
        <f aca="true" t="shared" si="2" ref="G35:G45">E35+F35</f>
        <v>0</v>
      </c>
      <c r="H35" s="448">
        <f aca="true" t="shared" si="3" ref="H35:H45">IF(D35=0,"",G35/D35)</f>
      </c>
      <c r="I35" s="104"/>
    </row>
    <row r="36" spans="1:9" s="59" customFormat="1" ht="12.75">
      <c r="A36" s="57"/>
      <c r="B36" s="114">
        <v>622</v>
      </c>
      <c r="C36" s="116" t="s">
        <v>13</v>
      </c>
      <c r="D36" s="319"/>
      <c r="E36" s="319"/>
      <c r="F36" s="319"/>
      <c r="G36" s="117">
        <f t="shared" si="2"/>
        <v>0</v>
      </c>
      <c r="H36" s="448">
        <f t="shared" si="3"/>
      </c>
      <c r="I36" s="104"/>
    </row>
    <row r="37" spans="1:9" s="59" customFormat="1" ht="12.75">
      <c r="A37" s="57"/>
      <c r="B37" s="114">
        <v>631</v>
      </c>
      <c r="C37" s="116" t="s">
        <v>14</v>
      </c>
      <c r="D37" s="319"/>
      <c r="E37" s="319"/>
      <c r="F37" s="319"/>
      <c r="G37" s="117">
        <f t="shared" si="2"/>
        <v>0</v>
      </c>
      <c r="H37" s="448">
        <f t="shared" si="3"/>
      </c>
      <c r="I37" s="104"/>
    </row>
    <row r="38" spans="1:9" s="59" customFormat="1" ht="12.75">
      <c r="A38" s="57"/>
      <c r="B38" s="114">
        <v>633</v>
      </c>
      <c r="C38" s="116" t="s">
        <v>15</v>
      </c>
      <c r="D38" s="319"/>
      <c r="E38" s="319"/>
      <c r="F38" s="319"/>
      <c r="G38" s="117">
        <f t="shared" si="2"/>
        <v>0</v>
      </c>
      <c r="H38" s="448">
        <f t="shared" si="3"/>
      </c>
      <c r="I38" s="104"/>
    </row>
    <row r="39" spans="1:9" s="59" customFormat="1" ht="12.75">
      <c r="A39" s="57"/>
      <c r="B39" s="114">
        <v>641</v>
      </c>
      <c r="C39" s="116" t="s">
        <v>16</v>
      </c>
      <c r="D39" s="319"/>
      <c r="E39" s="319"/>
      <c r="F39" s="319"/>
      <c r="G39" s="117">
        <f t="shared" si="2"/>
        <v>0</v>
      </c>
      <c r="H39" s="448">
        <f t="shared" si="3"/>
      </c>
      <c r="I39" s="104"/>
    </row>
    <row r="40" spans="1:9" s="59" customFormat="1" ht="12.75">
      <c r="A40" s="57"/>
      <c r="B40" s="114">
        <v>642</v>
      </c>
      <c r="C40" s="116" t="s">
        <v>17</v>
      </c>
      <c r="D40" s="319"/>
      <c r="E40" s="319"/>
      <c r="F40" s="319"/>
      <c r="G40" s="117">
        <f t="shared" si="2"/>
        <v>0</v>
      </c>
      <c r="H40" s="448">
        <f t="shared" si="3"/>
      </c>
      <c r="I40" s="104"/>
    </row>
    <row r="41" spans="1:9" s="59" customFormat="1" ht="12.75">
      <c r="A41" s="57"/>
      <c r="B41" s="114">
        <v>643</v>
      </c>
      <c r="C41" s="116" t="s">
        <v>18</v>
      </c>
      <c r="D41" s="319"/>
      <c r="E41" s="319"/>
      <c r="F41" s="319"/>
      <c r="G41" s="117">
        <f t="shared" si="2"/>
        <v>0</v>
      </c>
      <c r="H41" s="448">
        <f t="shared" si="3"/>
      </c>
      <c r="I41" s="104"/>
    </row>
    <row r="42" spans="1:9" s="122" customFormat="1" ht="12.75">
      <c r="A42" s="118"/>
      <c r="B42" s="119">
        <v>645</v>
      </c>
      <c r="C42" s="116" t="s">
        <v>19</v>
      </c>
      <c r="D42" s="319"/>
      <c r="E42" s="319"/>
      <c r="F42" s="319"/>
      <c r="G42" s="120">
        <f t="shared" si="2"/>
        <v>0</v>
      </c>
      <c r="H42" s="449">
        <f t="shared" si="3"/>
      </c>
      <c r="I42" s="121"/>
    </row>
    <row r="43" spans="1:9" s="122" customFormat="1" ht="12.75">
      <c r="A43" s="118"/>
      <c r="B43" s="119">
        <v>646</v>
      </c>
      <c r="C43" s="116" t="s">
        <v>20</v>
      </c>
      <c r="D43" s="319"/>
      <c r="E43" s="319"/>
      <c r="F43" s="319"/>
      <c r="G43" s="120">
        <f t="shared" si="2"/>
        <v>0</v>
      </c>
      <c r="H43" s="449">
        <f t="shared" si="3"/>
      </c>
      <c r="I43" s="121"/>
    </row>
    <row r="44" spans="1:9" s="59" customFormat="1" ht="12.75">
      <c r="A44" s="57"/>
      <c r="B44" s="114">
        <v>647</v>
      </c>
      <c r="C44" s="116" t="s">
        <v>21</v>
      </c>
      <c r="D44" s="319"/>
      <c r="E44" s="319"/>
      <c r="F44" s="319"/>
      <c r="G44" s="117">
        <f t="shared" si="2"/>
        <v>0</v>
      </c>
      <c r="H44" s="448">
        <f t="shared" si="3"/>
      </c>
      <c r="I44" s="104"/>
    </row>
    <row r="45" spans="1:9" s="59" customFormat="1" ht="12.75">
      <c r="A45" s="57"/>
      <c r="B45" s="114">
        <v>648</v>
      </c>
      <c r="C45" s="116" t="s">
        <v>22</v>
      </c>
      <c r="D45" s="319"/>
      <c r="E45" s="319"/>
      <c r="F45" s="319"/>
      <c r="G45" s="117">
        <f t="shared" si="2"/>
        <v>0</v>
      </c>
      <c r="H45" s="448">
        <f t="shared" si="3"/>
      </c>
      <c r="I45" s="104"/>
    </row>
    <row r="46" spans="1:9" s="125" customFormat="1" ht="13.5" thickBot="1">
      <c r="A46" s="57"/>
      <c r="B46" s="101"/>
      <c r="C46" s="123"/>
      <c r="D46" s="124"/>
      <c r="E46" s="124"/>
      <c r="F46" s="124"/>
      <c r="G46" s="124"/>
      <c r="H46" s="461"/>
      <c r="I46" s="104"/>
    </row>
    <row r="47" spans="1:9" s="59" customFormat="1" ht="14.25" thickBot="1" thickTop="1">
      <c r="A47" s="57"/>
      <c r="B47" s="101"/>
      <c r="C47" s="424" t="s">
        <v>23</v>
      </c>
      <c r="D47" s="354">
        <f>SUM(D35:D45)</f>
        <v>0</v>
      </c>
      <c r="E47" s="354">
        <f>SUM(E35:E45)</f>
        <v>0</v>
      </c>
      <c r="F47" s="354">
        <f>SUM(F35:F45)</f>
        <v>0</v>
      </c>
      <c r="G47" s="354">
        <f>E47+F47</f>
        <v>0</v>
      </c>
      <c r="H47" s="462">
        <f>IF(D47=0,"",G47/D47)</f>
      </c>
      <c r="I47" s="104"/>
    </row>
    <row r="48" spans="1:9" s="125" customFormat="1" ht="13.5" thickTop="1">
      <c r="A48" s="57"/>
      <c r="B48" s="101"/>
      <c r="C48" s="102"/>
      <c r="D48" s="103"/>
      <c r="E48" s="103"/>
      <c r="F48" s="103"/>
      <c r="G48" s="103"/>
      <c r="H48" s="103"/>
      <c r="I48" s="58"/>
    </row>
    <row r="49" spans="1:9" s="59" customFormat="1" ht="12.75">
      <c r="A49" s="57"/>
      <c r="B49" s="101"/>
      <c r="C49" s="102"/>
      <c r="D49" s="585" t="s">
        <v>133</v>
      </c>
      <c r="E49" s="585"/>
      <c r="F49" s="585"/>
      <c r="G49" s="585"/>
      <c r="H49" s="585"/>
      <c r="I49" s="58"/>
    </row>
    <row r="50" spans="1:9" ht="38.25">
      <c r="A50" s="54"/>
      <c r="B50" s="55"/>
      <c r="C50" s="115" t="s">
        <v>234</v>
      </c>
      <c r="D50" s="66" t="str">
        <f>IF('Page de garde'!$D$4="","Dernier EPRD exécutoire Exercice N","Dernier EPRD exécutoire Exercice "&amp;'Page de garde'!$D$4)</f>
        <v>Dernier EPRD exécutoire Exercice N</v>
      </c>
      <c r="E50" s="66" t="str">
        <f>IF('Page de garde'!$D$4="","Réalisations 
de janvier N 
à "&amp;'Page de garde'!$D$24&amp;" N","Réalisations 
de janvier "&amp;'Page de garde'!$D$4&amp;"
à "&amp;'Page de garde'!$D$24&amp;" "&amp;'Page de garde'!$D$4)</f>
        <v>Réalisations 
de janvier N 
à  N</v>
      </c>
      <c r="F50" s="66" t="str">
        <f>IF('Page de garde'!$D$4="","Anticipation sur les derniers mois de N","Anticipation sur les derniers mois de "&amp;('Page de garde'!$D$4))</f>
        <v>Anticipation sur les derniers mois de N</v>
      </c>
      <c r="G50" s="66" t="str">
        <f>IF('Page de garde'!$D$4="","Total Exercice N","Total Exercice "&amp;('Page de garde'!$D$4))</f>
        <v>Total Exercice N</v>
      </c>
      <c r="H50" s="66" t="s">
        <v>127</v>
      </c>
      <c r="I50" s="56"/>
    </row>
    <row r="51" spans="1:9" ht="12.75">
      <c r="A51" s="54"/>
      <c r="B51" s="55"/>
      <c r="C51" s="126"/>
      <c r="D51" s="73" t="s">
        <v>128</v>
      </c>
      <c r="E51" s="73" t="s">
        <v>129</v>
      </c>
      <c r="F51" s="73" t="s">
        <v>130</v>
      </c>
      <c r="G51" s="74" t="s">
        <v>131</v>
      </c>
      <c r="H51" s="73" t="s">
        <v>132</v>
      </c>
      <c r="I51" s="56"/>
    </row>
    <row r="52" spans="1:9" s="83" customFormat="1" ht="12.75">
      <c r="A52" s="78"/>
      <c r="B52" s="79">
        <v>612</v>
      </c>
      <c r="C52" s="80" t="s">
        <v>24</v>
      </c>
      <c r="D52" s="319"/>
      <c r="E52" s="319"/>
      <c r="F52" s="319"/>
      <c r="G52" s="81">
        <f aca="true" t="shared" si="4" ref="G52:G62">E52+F52</f>
        <v>0</v>
      </c>
      <c r="H52" s="446">
        <f aca="true" t="shared" si="5" ref="H52:H62">IF(D52=0,"",G52/D52)</f>
      </c>
      <c r="I52" s="82"/>
    </row>
    <row r="53" spans="1:9" s="83" customFormat="1" ht="12.75">
      <c r="A53" s="78"/>
      <c r="B53" s="79">
        <v>613</v>
      </c>
      <c r="C53" s="80" t="s">
        <v>82</v>
      </c>
      <c r="D53" s="319"/>
      <c r="E53" s="319"/>
      <c r="F53" s="319"/>
      <c r="G53" s="81">
        <f t="shared" si="4"/>
        <v>0</v>
      </c>
      <c r="H53" s="446">
        <f t="shared" si="5"/>
      </c>
      <c r="I53" s="82"/>
    </row>
    <row r="54" spans="1:9" s="83" customFormat="1" ht="12.75">
      <c r="A54" s="78"/>
      <c r="B54" s="79">
        <v>614</v>
      </c>
      <c r="C54" s="80" t="s">
        <v>25</v>
      </c>
      <c r="D54" s="319"/>
      <c r="E54" s="319"/>
      <c r="F54" s="319"/>
      <c r="G54" s="81">
        <f t="shared" si="4"/>
        <v>0</v>
      </c>
      <c r="H54" s="446">
        <f t="shared" si="5"/>
      </c>
      <c r="I54" s="82"/>
    </row>
    <row r="55" spans="1:9" s="83" customFormat="1" ht="12.75">
      <c r="A55" s="78"/>
      <c r="B55" s="79">
        <v>615</v>
      </c>
      <c r="C55" s="80" t="s">
        <v>83</v>
      </c>
      <c r="D55" s="319"/>
      <c r="E55" s="319"/>
      <c r="F55" s="319"/>
      <c r="G55" s="81">
        <f t="shared" si="4"/>
        <v>0</v>
      </c>
      <c r="H55" s="446">
        <f t="shared" si="5"/>
      </c>
      <c r="I55" s="82"/>
    </row>
    <row r="56" spans="1:9" s="83" customFormat="1" ht="12.75">
      <c r="A56" s="78"/>
      <c r="B56" s="79">
        <v>616</v>
      </c>
      <c r="C56" s="80" t="s">
        <v>26</v>
      </c>
      <c r="D56" s="319"/>
      <c r="E56" s="319"/>
      <c r="F56" s="319"/>
      <c r="G56" s="81">
        <f t="shared" si="4"/>
        <v>0</v>
      </c>
      <c r="H56" s="446">
        <f t="shared" si="5"/>
      </c>
      <c r="I56" s="82"/>
    </row>
    <row r="57" spans="1:9" s="83" customFormat="1" ht="12.75">
      <c r="A57" s="78"/>
      <c r="B57" s="79">
        <v>617</v>
      </c>
      <c r="C57" s="80" t="s">
        <v>27</v>
      </c>
      <c r="D57" s="319"/>
      <c r="E57" s="319"/>
      <c r="F57" s="319"/>
      <c r="G57" s="81">
        <f t="shared" si="4"/>
        <v>0</v>
      </c>
      <c r="H57" s="446">
        <f t="shared" si="5"/>
      </c>
      <c r="I57" s="82"/>
    </row>
    <row r="58" spans="1:9" s="83" customFormat="1" ht="12.75">
      <c r="A58" s="78"/>
      <c r="B58" s="79">
        <v>618</v>
      </c>
      <c r="C58" s="80" t="s">
        <v>28</v>
      </c>
      <c r="D58" s="319"/>
      <c r="E58" s="319"/>
      <c r="F58" s="319"/>
      <c r="G58" s="81">
        <f t="shared" si="4"/>
        <v>0</v>
      </c>
      <c r="H58" s="446">
        <f t="shared" si="5"/>
      </c>
      <c r="I58" s="82"/>
    </row>
    <row r="59" spans="1:9" s="100" customFormat="1" ht="12.75">
      <c r="A59" s="91"/>
      <c r="B59" s="97">
        <v>623</v>
      </c>
      <c r="C59" s="98" t="s">
        <v>29</v>
      </c>
      <c r="D59" s="319"/>
      <c r="E59" s="319"/>
      <c r="F59" s="319"/>
      <c r="G59" s="99">
        <f t="shared" si="4"/>
        <v>0</v>
      </c>
      <c r="H59" s="447">
        <f t="shared" si="5"/>
      </c>
      <c r="I59" s="95"/>
    </row>
    <row r="60" spans="1:9" s="100" customFormat="1" ht="12.75">
      <c r="A60" s="91"/>
      <c r="B60" s="97">
        <v>627</v>
      </c>
      <c r="C60" s="98" t="s">
        <v>30</v>
      </c>
      <c r="D60" s="319"/>
      <c r="E60" s="319"/>
      <c r="F60" s="319"/>
      <c r="G60" s="99">
        <f t="shared" si="4"/>
        <v>0</v>
      </c>
      <c r="H60" s="447">
        <f t="shared" si="5"/>
      </c>
      <c r="I60" s="95"/>
    </row>
    <row r="61" spans="1:9" s="83" customFormat="1" ht="12.75">
      <c r="A61" s="78"/>
      <c r="B61" s="127">
        <v>635</v>
      </c>
      <c r="C61" s="128" t="s">
        <v>325</v>
      </c>
      <c r="D61" s="319"/>
      <c r="E61" s="319"/>
      <c r="F61" s="319"/>
      <c r="G61" s="81">
        <f t="shared" si="4"/>
        <v>0</v>
      </c>
      <c r="H61" s="446">
        <f t="shared" si="5"/>
      </c>
      <c r="I61" s="82"/>
    </row>
    <row r="62" spans="1:9" s="83" customFormat="1" ht="12.75">
      <c r="A62" s="78"/>
      <c r="B62" s="129">
        <v>637</v>
      </c>
      <c r="C62" s="128" t="s">
        <v>326</v>
      </c>
      <c r="D62" s="319"/>
      <c r="E62" s="319"/>
      <c r="F62" s="319"/>
      <c r="G62" s="81">
        <f t="shared" si="4"/>
        <v>0</v>
      </c>
      <c r="H62" s="446">
        <f t="shared" si="5"/>
      </c>
      <c r="I62" s="82"/>
    </row>
    <row r="63" spans="1:9" s="83" customFormat="1" ht="12.75">
      <c r="A63" s="78"/>
      <c r="B63" s="129"/>
      <c r="C63" s="130"/>
      <c r="D63" s="85"/>
      <c r="E63" s="85"/>
      <c r="F63" s="85"/>
      <c r="G63" s="85"/>
      <c r="H63" s="450"/>
      <c r="I63" s="131"/>
    </row>
    <row r="64" spans="1:9" s="83" customFormat="1" ht="12.75">
      <c r="A64" s="78"/>
      <c r="B64" s="132" t="s">
        <v>31</v>
      </c>
      <c r="C64" s="130"/>
      <c r="D64" s="84"/>
      <c r="E64" s="84"/>
      <c r="F64" s="84"/>
      <c r="G64" s="84"/>
      <c r="H64" s="450"/>
      <c r="I64" s="131"/>
    </row>
    <row r="65" spans="1:9" s="83" customFormat="1" ht="12.75" customHeight="1">
      <c r="A65" s="78"/>
      <c r="B65" s="133">
        <v>651</v>
      </c>
      <c r="C65" s="98" t="s">
        <v>32</v>
      </c>
      <c r="D65" s="319"/>
      <c r="E65" s="319"/>
      <c r="F65" s="319"/>
      <c r="G65" s="99">
        <f aca="true" t="shared" si="6" ref="G65:G70">E65+F65</f>
        <v>0</v>
      </c>
      <c r="H65" s="447">
        <f aca="true" t="shared" si="7" ref="H65:H70">IF(D65=0,"",G65/D65)</f>
      </c>
      <c r="I65" s="82"/>
    </row>
    <row r="66" spans="1:9" s="324" customFormat="1" ht="12.75">
      <c r="A66" s="78"/>
      <c r="B66" s="133">
        <v>653</v>
      </c>
      <c r="C66" s="98" t="s">
        <v>183</v>
      </c>
      <c r="D66" s="319"/>
      <c r="E66" s="319"/>
      <c r="F66" s="319"/>
      <c r="G66" s="99">
        <f t="shared" si="6"/>
        <v>0</v>
      </c>
      <c r="H66" s="447">
        <f t="shared" si="7"/>
      </c>
      <c r="I66" s="82"/>
    </row>
    <row r="67" spans="1:9" s="83" customFormat="1" ht="12.75">
      <c r="A67" s="78"/>
      <c r="B67" s="97">
        <v>654</v>
      </c>
      <c r="C67" s="98" t="s">
        <v>33</v>
      </c>
      <c r="D67" s="319"/>
      <c r="E67" s="319"/>
      <c r="F67" s="319"/>
      <c r="G67" s="99">
        <f t="shared" si="6"/>
        <v>0</v>
      </c>
      <c r="H67" s="447">
        <f t="shared" si="7"/>
      </c>
      <c r="I67" s="82"/>
    </row>
    <row r="68" spans="1:9" s="83" customFormat="1" ht="12.75">
      <c r="A68" s="78"/>
      <c r="B68" s="97">
        <v>655</v>
      </c>
      <c r="C68" s="98" t="s">
        <v>34</v>
      </c>
      <c r="D68" s="319"/>
      <c r="E68" s="319"/>
      <c r="F68" s="319"/>
      <c r="G68" s="99">
        <f t="shared" si="6"/>
        <v>0</v>
      </c>
      <c r="H68" s="447">
        <f t="shared" si="7"/>
      </c>
      <c r="I68" s="82"/>
    </row>
    <row r="69" spans="1:9" s="83" customFormat="1" ht="12.75">
      <c r="A69" s="78"/>
      <c r="B69" s="97">
        <v>657</v>
      </c>
      <c r="C69" s="98" t="s">
        <v>35</v>
      </c>
      <c r="D69" s="319"/>
      <c r="E69" s="319"/>
      <c r="F69" s="319"/>
      <c r="G69" s="99">
        <f t="shared" si="6"/>
        <v>0</v>
      </c>
      <c r="H69" s="447">
        <f t="shared" si="7"/>
      </c>
      <c r="I69" s="82"/>
    </row>
    <row r="70" spans="1:9" s="83" customFormat="1" ht="12.75">
      <c r="A70" s="78"/>
      <c r="B70" s="97">
        <v>658</v>
      </c>
      <c r="C70" s="98" t="s">
        <v>36</v>
      </c>
      <c r="D70" s="319"/>
      <c r="E70" s="319"/>
      <c r="F70" s="319"/>
      <c r="G70" s="99">
        <f t="shared" si="6"/>
        <v>0</v>
      </c>
      <c r="H70" s="447">
        <f t="shared" si="7"/>
      </c>
      <c r="I70" s="82"/>
    </row>
    <row r="71" spans="1:9" s="83" customFormat="1" ht="12.75">
      <c r="A71" s="78"/>
      <c r="B71" s="97"/>
      <c r="C71" s="93"/>
      <c r="D71" s="134"/>
      <c r="E71" s="134"/>
      <c r="F71" s="134"/>
      <c r="G71" s="134"/>
      <c r="H71" s="451"/>
      <c r="I71" s="82"/>
    </row>
    <row r="72" spans="1:9" s="139" customFormat="1" ht="12.75">
      <c r="A72" s="135"/>
      <c r="B72" s="136" t="s">
        <v>37</v>
      </c>
      <c r="C72" s="137"/>
      <c r="D72" s="94"/>
      <c r="E72" s="94"/>
      <c r="F72" s="94"/>
      <c r="G72" s="94"/>
      <c r="H72" s="452"/>
      <c r="I72" s="138"/>
    </row>
    <row r="73" spans="1:9" s="143" customFormat="1" ht="12.75">
      <c r="A73" s="135"/>
      <c r="B73" s="140">
        <v>66</v>
      </c>
      <c r="C73" s="141" t="s">
        <v>38</v>
      </c>
      <c r="D73" s="319"/>
      <c r="E73" s="319"/>
      <c r="F73" s="319"/>
      <c r="G73" s="142">
        <f>E73+F73</f>
        <v>0</v>
      </c>
      <c r="H73" s="453">
        <f>IF(D73=0,"",G73/D73)</f>
      </c>
      <c r="I73" s="138"/>
    </row>
    <row r="74" spans="1:9" s="143" customFormat="1" ht="12.75">
      <c r="A74" s="135"/>
      <c r="B74" s="144"/>
      <c r="C74" s="145"/>
      <c r="D74" s="146"/>
      <c r="E74" s="146"/>
      <c r="F74" s="146"/>
      <c r="G74" s="146"/>
      <c r="H74" s="454"/>
      <c r="I74" s="138"/>
    </row>
    <row r="75" spans="1:9" s="139" customFormat="1" ht="12.75">
      <c r="A75" s="135"/>
      <c r="B75" s="136" t="s">
        <v>39</v>
      </c>
      <c r="C75" s="137"/>
      <c r="D75" s="146"/>
      <c r="E75" s="146"/>
      <c r="F75" s="146"/>
      <c r="G75" s="146"/>
      <c r="H75" s="454"/>
      <c r="I75" s="138"/>
    </row>
    <row r="76" spans="1:9" s="143" customFormat="1" ht="12.75">
      <c r="A76" s="135"/>
      <c r="B76" s="140">
        <v>671</v>
      </c>
      <c r="C76" s="141" t="s">
        <v>40</v>
      </c>
      <c r="D76" s="319"/>
      <c r="E76" s="319"/>
      <c r="F76" s="319"/>
      <c r="G76" s="142">
        <f>E76+F76</f>
        <v>0</v>
      </c>
      <c r="H76" s="453">
        <f>IF(D76=0,"",G76/D76)</f>
      </c>
      <c r="I76" s="138"/>
    </row>
    <row r="77" spans="1:9" s="143" customFormat="1" ht="12.75">
      <c r="A77" s="135"/>
      <c r="B77" s="140">
        <v>675</v>
      </c>
      <c r="C77" s="141" t="s">
        <v>41</v>
      </c>
      <c r="D77" s="319"/>
      <c r="E77" s="319"/>
      <c r="F77" s="319"/>
      <c r="G77" s="142">
        <f>E77+F77</f>
        <v>0</v>
      </c>
      <c r="H77" s="453">
        <f>IF(D77=0,"",G77/D77)</f>
      </c>
      <c r="I77" s="138"/>
    </row>
    <row r="78" spans="1:9" s="143" customFormat="1" ht="12.75">
      <c r="A78" s="135"/>
      <c r="B78" s="140">
        <v>678</v>
      </c>
      <c r="C78" s="141" t="s">
        <v>42</v>
      </c>
      <c r="D78" s="319"/>
      <c r="E78" s="319"/>
      <c r="F78" s="319"/>
      <c r="G78" s="142">
        <f>E78+F78</f>
        <v>0</v>
      </c>
      <c r="H78" s="453">
        <f>IF(D78=0,"",G78/D78)</f>
      </c>
      <c r="I78" s="138"/>
    </row>
    <row r="79" spans="1:9" s="143" customFormat="1" ht="12.75">
      <c r="A79" s="135"/>
      <c r="B79" s="144"/>
      <c r="C79" s="140"/>
      <c r="D79" s="146"/>
      <c r="E79" s="146"/>
      <c r="F79" s="146"/>
      <c r="G79" s="146"/>
      <c r="H79" s="454"/>
      <c r="I79" s="138"/>
    </row>
    <row r="80" spans="1:9" s="153" customFormat="1" ht="12.75">
      <c r="A80" s="148"/>
      <c r="B80" s="149" t="s">
        <v>43</v>
      </c>
      <c r="C80" s="150"/>
      <c r="D80" s="151"/>
      <c r="E80" s="151"/>
      <c r="F80" s="151"/>
      <c r="G80" s="151"/>
      <c r="H80" s="455"/>
      <c r="I80" s="152"/>
    </row>
    <row r="81" spans="1:9" s="143" customFormat="1" ht="12.75">
      <c r="A81" s="135"/>
      <c r="B81" s="140">
        <v>6811</v>
      </c>
      <c r="C81" s="141" t="s">
        <v>44</v>
      </c>
      <c r="D81" s="319"/>
      <c r="E81" s="319"/>
      <c r="F81" s="319"/>
      <c r="G81" s="154">
        <f aca="true" t="shared" si="8" ref="G81:G88">E81+F81</f>
        <v>0</v>
      </c>
      <c r="H81" s="456">
        <f aca="true" t="shared" si="9" ref="H81:H98">IF(D81=0,"",G81/D81)</f>
      </c>
      <c r="I81" s="138"/>
    </row>
    <row r="82" spans="1:9" s="143" customFormat="1" ht="12.75">
      <c r="A82" s="135"/>
      <c r="B82" s="140">
        <v>6812</v>
      </c>
      <c r="C82" s="141" t="s">
        <v>45</v>
      </c>
      <c r="D82" s="319"/>
      <c r="E82" s="319"/>
      <c r="F82" s="319"/>
      <c r="G82" s="154">
        <f t="shared" si="8"/>
        <v>0</v>
      </c>
      <c r="H82" s="456">
        <f t="shared" si="9"/>
      </c>
      <c r="I82" s="138"/>
    </row>
    <row r="83" spans="1:9" s="143" customFormat="1" ht="12.75">
      <c r="A83" s="135"/>
      <c r="B83" s="140">
        <v>6815</v>
      </c>
      <c r="C83" s="141" t="s">
        <v>184</v>
      </c>
      <c r="D83" s="319"/>
      <c r="E83" s="319"/>
      <c r="F83" s="319"/>
      <c r="G83" s="154">
        <f t="shared" si="8"/>
        <v>0</v>
      </c>
      <c r="H83" s="456">
        <f t="shared" si="9"/>
      </c>
      <c r="I83" s="138"/>
    </row>
    <row r="84" spans="1:9" s="139" customFormat="1" ht="12.75">
      <c r="A84" s="135"/>
      <c r="B84" s="155">
        <v>6816</v>
      </c>
      <c r="C84" s="141" t="s">
        <v>46</v>
      </c>
      <c r="D84" s="319"/>
      <c r="E84" s="319"/>
      <c r="F84" s="319"/>
      <c r="G84" s="154">
        <f t="shared" si="8"/>
        <v>0</v>
      </c>
      <c r="H84" s="456">
        <f t="shared" si="9"/>
      </c>
      <c r="I84" s="138"/>
    </row>
    <row r="85" spans="1:9" s="139" customFormat="1" ht="12.75">
      <c r="A85" s="135"/>
      <c r="B85" s="155">
        <v>6817</v>
      </c>
      <c r="C85" s="141" t="s">
        <v>47</v>
      </c>
      <c r="D85" s="319"/>
      <c r="E85" s="319"/>
      <c r="F85" s="319"/>
      <c r="G85" s="154">
        <f t="shared" si="8"/>
        <v>0</v>
      </c>
      <c r="H85" s="456">
        <f t="shared" si="9"/>
      </c>
      <c r="I85" s="138"/>
    </row>
    <row r="86" spans="1:9" s="143" customFormat="1" ht="12.75">
      <c r="A86" s="135"/>
      <c r="B86" s="140">
        <v>686</v>
      </c>
      <c r="C86" s="141" t="s">
        <v>327</v>
      </c>
      <c r="D86" s="319"/>
      <c r="E86" s="319"/>
      <c r="F86" s="319"/>
      <c r="G86" s="154">
        <f t="shared" si="8"/>
        <v>0</v>
      </c>
      <c r="H86" s="456">
        <f t="shared" si="9"/>
      </c>
      <c r="I86" s="138"/>
    </row>
    <row r="87" spans="1:9" s="143" customFormat="1" ht="12.75">
      <c r="A87" s="135"/>
      <c r="B87" s="140">
        <v>687</v>
      </c>
      <c r="C87" s="141" t="s">
        <v>48</v>
      </c>
      <c r="D87" s="319"/>
      <c r="E87" s="319"/>
      <c r="F87" s="319"/>
      <c r="G87" s="154">
        <f t="shared" si="8"/>
        <v>0</v>
      </c>
      <c r="H87" s="456">
        <f t="shared" si="9"/>
      </c>
      <c r="I87" s="138"/>
    </row>
    <row r="88" spans="1:9" s="143" customFormat="1" ht="12.75">
      <c r="A88" s="135"/>
      <c r="B88" s="551">
        <v>689</v>
      </c>
      <c r="C88" s="555" t="s">
        <v>339</v>
      </c>
      <c r="D88" s="319"/>
      <c r="E88" s="319"/>
      <c r="F88" s="319"/>
      <c r="G88" s="552">
        <f t="shared" si="8"/>
        <v>0</v>
      </c>
      <c r="H88" s="553">
        <f t="shared" si="9"/>
      </c>
      <c r="I88" s="138"/>
    </row>
    <row r="89" spans="1:9" s="143" customFormat="1" ht="25.5">
      <c r="A89" s="135"/>
      <c r="B89" s="551">
        <v>68921</v>
      </c>
      <c r="C89" s="555" t="s">
        <v>340</v>
      </c>
      <c r="D89" s="319"/>
      <c r="E89" s="319"/>
      <c r="F89" s="319"/>
      <c r="G89" s="556">
        <f>E89+F89</f>
        <v>0</v>
      </c>
      <c r="H89" s="554">
        <f>IF(D89=0,"",G89/D89)</f>
      </c>
      <c r="I89" s="138"/>
    </row>
    <row r="90" spans="1:9" s="143" customFormat="1" ht="25.5">
      <c r="A90" s="135"/>
      <c r="B90" s="551">
        <v>68922</v>
      </c>
      <c r="C90" s="555" t="s">
        <v>341</v>
      </c>
      <c r="D90" s="319"/>
      <c r="E90" s="319"/>
      <c r="F90" s="319"/>
      <c r="G90" s="556">
        <f>E90+F90</f>
        <v>0</v>
      </c>
      <c r="H90" s="554">
        <f>IF(D90=0,"",G90/D90)</f>
      </c>
      <c r="I90" s="138"/>
    </row>
    <row r="91" spans="1:9" s="143" customFormat="1" ht="13.5" thickBot="1">
      <c r="A91" s="135"/>
      <c r="B91" s="144"/>
      <c r="C91" s="140"/>
      <c r="D91" s="146"/>
      <c r="E91" s="146"/>
      <c r="F91" s="146"/>
      <c r="G91" s="146"/>
      <c r="H91" s="457"/>
      <c r="I91" s="138"/>
    </row>
    <row r="92" spans="1:9" s="143" customFormat="1" ht="14.25" thickBot="1" thickTop="1">
      <c r="A92" s="135"/>
      <c r="B92" s="144"/>
      <c r="C92" s="355" t="s">
        <v>49</v>
      </c>
      <c r="D92" s="354">
        <f>SUM(D52:D62,D65:D70,D73,D76:D78,D81:D90)</f>
        <v>0</v>
      </c>
      <c r="E92" s="354">
        <f>SUM(E52:E62,E65:E70,E73,E76:E78,E81:E90)</f>
        <v>0</v>
      </c>
      <c r="F92" s="354">
        <f>SUM(F52:F62,F65:F70,F73,F76:F78,F81:F90)</f>
        <v>0</v>
      </c>
      <c r="G92" s="354">
        <f>E92+F92</f>
        <v>0</v>
      </c>
      <c r="H92" s="458">
        <f t="shared" si="9"/>
      </c>
      <c r="I92" s="138"/>
    </row>
    <row r="93" spans="1:9" s="160" customFormat="1" ht="14.25" thickBot="1" thickTop="1">
      <c r="A93" s="54"/>
      <c r="B93" s="157"/>
      <c r="C93" s="55"/>
      <c r="D93" s="158"/>
      <c r="E93" s="158"/>
      <c r="F93" s="158"/>
      <c r="G93" s="158"/>
      <c r="H93" s="459"/>
      <c r="I93" s="159"/>
    </row>
    <row r="94" spans="1:9" s="143" customFormat="1" ht="14.25" thickBot="1" thickTop="1">
      <c r="A94" s="135"/>
      <c r="B94" s="144"/>
      <c r="C94" s="355" t="s">
        <v>101</v>
      </c>
      <c r="D94" s="354">
        <f>D30+D47+D92</f>
        <v>0</v>
      </c>
      <c r="E94" s="354">
        <f>E30+E47+E92</f>
        <v>0</v>
      </c>
      <c r="F94" s="354">
        <f>F30+F47+F92</f>
        <v>0</v>
      </c>
      <c r="G94" s="354">
        <f>E94+F94</f>
        <v>0</v>
      </c>
      <c r="H94" s="458">
        <f t="shared" si="9"/>
      </c>
      <c r="I94" s="138"/>
    </row>
    <row r="95" spans="1:9" ht="14.25" thickBot="1" thickTop="1">
      <c r="A95" s="54"/>
      <c r="B95" s="161"/>
      <c r="C95" s="126"/>
      <c r="D95" s="158"/>
      <c r="E95" s="158"/>
      <c r="F95" s="158"/>
      <c r="G95" s="158"/>
      <c r="H95" s="459"/>
      <c r="I95" s="159"/>
    </row>
    <row r="96" spans="1:9" ht="14.25" thickBot="1" thickTop="1">
      <c r="A96" s="54"/>
      <c r="B96" s="161"/>
      <c r="C96" s="355" t="s">
        <v>77</v>
      </c>
      <c r="D96" s="356">
        <f>IF(D163&gt;D94,D163-D94,0)</f>
        <v>0</v>
      </c>
      <c r="E96" s="356">
        <f>IF(E163&gt;E94,E163-E94,0)</f>
        <v>0</v>
      </c>
      <c r="F96" s="356">
        <f>IF(F163&gt;F94,F163-F94,0)</f>
        <v>0</v>
      </c>
      <c r="G96" s="354">
        <f>IF(G163&gt;G94,G163-G94,0)</f>
        <v>0</v>
      </c>
      <c r="H96" s="458">
        <f t="shared" si="9"/>
      </c>
      <c r="I96" s="159"/>
    </row>
    <row r="97" spans="1:9" ht="14.25" thickBot="1" thickTop="1">
      <c r="A97" s="54"/>
      <c r="B97" s="161"/>
      <c r="C97" s="126"/>
      <c r="D97" s="55"/>
      <c r="E97" s="55"/>
      <c r="F97" s="55"/>
      <c r="G97" s="55"/>
      <c r="H97" s="459"/>
      <c r="I97" s="159"/>
    </row>
    <row r="98" spans="1:9" ht="27" thickBot="1" thickTop="1">
      <c r="A98" s="54"/>
      <c r="B98" s="161"/>
      <c r="C98" s="355" t="s">
        <v>111</v>
      </c>
      <c r="D98" s="354">
        <f>D94+D96</f>
        <v>0</v>
      </c>
      <c r="E98" s="354">
        <f>E94+E96</f>
        <v>0</v>
      </c>
      <c r="F98" s="354">
        <f>F94+F96</f>
        <v>0</v>
      </c>
      <c r="G98" s="354">
        <f>G94+G96</f>
        <v>0</v>
      </c>
      <c r="H98" s="460">
        <f t="shared" si="9"/>
      </c>
      <c r="I98" s="159"/>
    </row>
    <row r="99" spans="1:9" ht="13.5" thickTop="1">
      <c r="A99" s="54"/>
      <c r="B99" s="162"/>
      <c r="C99" s="163"/>
      <c r="D99" s="164"/>
      <c r="E99" s="164"/>
      <c r="F99" s="164"/>
      <c r="G99" s="164"/>
      <c r="H99" s="164"/>
      <c r="I99" s="56"/>
    </row>
    <row r="100" spans="1:9" ht="38.25" customHeight="1">
      <c r="A100" s="54"/>
      <c r="B100" s="586" t="s">
        <v>219</v>
      </c>
      <c r="C100" s="586"/>
      <c r="D100" s="586"/>
      <c r="E100" s="586"/>
      <c r="F100" s="586"/>
      <c r="G100" s="586"/>
      <c r="H100" s="586"/>
      <c r="I100" s="56"/>
    </row>
    <row r="101" spans="1:9" ht="12.75">
      <c r="A101" s="54"/>
      <c r="B101" s="165"/>
      <c r="C101" s="165"/>
      <c r="D101" s="165"/>
      <c r="E101" s="165"/>
      <c r="F101" s="165"/>
      <c r="G101" s="165"/>
      <c r="H101" s="165"/>
      <c r="I101" s="56"/>
    </row>
    <row r="102" spans="1:9" ht="12.75">
      <c r="A102" s="54"/>
      <c r="B102" s="162"/>
      <c r="C102" s="61" t="s">
        <v>185</v>
      </c>
      <c r="D102" s="585" t="s">
        <v>133</v>
      </c>
      <c r="E102" s="585"/>
      <c r="F102" s="585"/>
      <c r="G102" s="585"/>
      <c r="H102" s="585"/>
      <c r="I102" s="56"/>
    </row>
    <row r="103" spans="1:9" ht="38.25">
      <c r="A103" s="54"/>
      <c r="B103" s="164"/>
      <c r="C103" s="166" t="s">
        <v>154</v>
      </c>
      <c r="D103" s="66" t="str">
        <f>IF('Page de garde'!$D$4="","Dernier EPRD exécutoire Exercice N","Dernier EPRD exécutoire Exercice "&amp;'Page de garde'!$D$4)</f>
        <v>Dernier EPRD exécutoire Exercice N</v>
      </c>
      <c r="E103" s="66" t="str">
        <f>IF('Page de garde'!$D$4="","Réalisations 
de janvier N 
à "&amp;'Page de garde'!$D$24&amp;" N","Réalisations 
de janvier "&amp;'Page de garde'!$D$4&amp;"
à "&amp;'Page de garde'!$D$24&amp;" "&amp;'Page de garde'!$D$4)</f>
        <v>Réalisations 
de janvier N 
à  N</v>
      </c>
      <c r="F103" s="66" t="str">
        <f>IF('Page de garde'!$D$4="","Anticipation sur les derniers mois de N","Anticipation sur les derniers mois de "&amp;('Page de garde'!$D$4))</f>
        <v>Anticipation sur les derniers mois de N</v>
      </c>
      <c r="G103" s="66" t="str">
        <f>IF('Page de garde'!$D$4="","Total Exercice N","Total Exercice "&amp;('Page de garde'!$D$4))</f>
        <v>Total Exercice N</v>
      </c>
      <c r="H103" s="66" t="s">
        <v>127</v>
      </c>
      <c r="I103" s="56"/>
    </row>
    <row r="104" spans="1:9" ht="12.75">
      <c r="A104" s="54"/>
      <c r="B104" s="167"/>
      <c r="C104" s="168"/>
      <c r="D104" s="73" t="s">
        <v>128</v>
      </c>
      <c r="E104" s="73" t="s">
        <v>129</v>
      </c>
      <c r="F104" s="73" t="s">
        <v>130</v>
      </c>
      <c r="G104" s="74" t="s">
        <v>131</v>
      </c>
      <c r="H104" s="73" t="s">
        <v>132</v>
      </c>
      <c r="I104" s="56"/>
    </row>
    <row r="105" spans="1:9" ht="12.75">
      <c r="A105" s="54"/>
      <c r="B105" s="169">
        <v>731</v>
      </c>
      <c r="C105" s="147" t="s">
        <v>50</v>
      </c>
      <c r="D105" s="319"/>
      <c r="E105" s="319"/>
      <c r="F105" s="319"/>
      <c r="G105" s="81">
        <f aca="true" t="shared" si="10" ref="G105:G113">E105+F105</f>
        <v>0</v>
      </c>
      <c r="H105" s="465">
        <f aca="true" t="shared" si="11" ref="H105:H113">IF(D105=0,"",G105/D105)</f>
      </c>
      <c r="I105" s="159"/>
    </row>
    <row r="106" spans="1:9" ht="12.75">
      <c r="A106" s="54"/>
      <c r="B106" s="169">
        <v>732</v>
      </c>
      <c r="C106" s="147" t="s">
        <v>51</v>
      </c>
      <c r="D106" s="319"/>
      <c r="E106" s="319"/>
      <c r="F106" s="319"/>
      <c r="G106" s="81">
        <f t="shared" si="10"/>
        <v>0</v>
      </c>
      <c r="H106" s="465">
        <f t="shared" si="11"/>
      </c>
      <c r="I106" s="159"/>
    </row>
    <row r="107" spans="1:9" ht="12.75">
      <c r="A107" s="54"/>
      <c r="B107" s="169">
        <v>733</v>
      </c>
      <c r="C107" s="147" t="s">
        <v>52</v>
      </c>
      <c r="D107" s="319"/>
      <c r="E107" s="319"/>
      <c r="F107" s="319"/>
      <c r="G107" s="81">
        <f t="shared" si="10"/>
        <v>0</v>
      </c>
      <c r="H107" s="465">
        <f t="shared" si="11"/>
      </c>
      <c r="I107" s="159"/>
    </row>
    <row r="108" spans="1:9" ht="12.75">
      <c r="A108" s="54"/>
      <c r="B108" s="170">
        <v>734</v>
      </c>
      <c r="C108" s="147" t="s">
        <v>53</v>
      </c>
      <c r="D108" s="319"/>
      <c r="E108" s="319"/>
      <c r="F108" s="319"/>
      <c r="G108" s="81">
        <f t="shared" si="10"/>
        <v>0</v>
      </c>
      <c r="H108" s="465">
        <f t="shared" si="11"/>
      </c>
      <c r="I108" s="159"/>
    </row>
    <row r="109" spans="1:9" ht="12.75">
      <c r="A109" s="54"/>
      <c r="B109" s="170">
        <v>7351</v>
      </c>
      <c r="C109" s="546" t="s">
        <v>342</v>
      </c>
      <c r="D109" s="319"/>
      <c r="E109" s="319"/>
      <c r="F109" s="319"/>
      <c r="G109" s="544">
        <f>E109+F109</f>
        <v>0</v>
      </c>
      <c r="H109" s="465">
        <f t="shared" si="11"/>
      </c>
      <c r="I109" s="159"/>
    </row>
    <row r="110" spans="1:9" ht="12.75">
      <c r="A110" s="54"/>
      <c r="B110" s="170">
        <v>7352</v>
      </c>
      <c r="C110" s="546" t="s">
        <v>343</v>
      </c>
      <c r="D110" s="319"/>
      <c r="E110" s="319"/>
      <c r="F110" s="319"/>
      <c r="G110" s="544">
        <f>E110+F110</f>
        <v>0</v>
      </c>
      <c r="H110" s="465">
        <f t="shared" si="11"/>
      </c>
      <c r="I110" s="159"/>
    </row>
    <row r="111" spans="1:9" ht="12.75">
      <c r="A111" s="54"/>
      <c r="B111" s="170">
        <v>7353</v>
      </c>
      <c r="C111" s="546" t="s">
        <v>344</v>
      </c>
      <c r="D111" s="319"/>
      <c r="E111" s="319"/>
      <c r="F111" s="319"/>
      <c r="G111" s="544">
        <f>E111+F111</f>
        <v>0</v>
      </c>
      <c r="H111" s="465">
        <f t="shared" si="11"/>
      </c>
      <c r="I111" s="159"/>
    </row>
    <row r="112" spans="1:9" ht="12.75">
      <c r="A112" s="54"/>
      <c r="B112" s="170">
        <v>7358</v>
      </c>
      <c r="C112" s="546" t="s">
        <v>345</v>
      </c>
      <c r="D112" s="319"/>
      <c r="E112" s="319"/>
      <c r="F112" s="319"/>
      <c r="G112" s="544">
        <f>E112+F112</f>
        <v>0</v>
      </c>
      <c r="H112" s="465">
        <f>IF(D112=0,"",G112/D112)</f>
      </c>
      <c r="I112" s="159"/>
    </row>
    <row r="113" spans="1:9" ht="12.75">
      <c r="A113" s="54"/>
      <c r="B113" s="170">
        <v>738</v>
      </c>
      <c r="C113" s="147" t="s">
        <v>54</v>
      </c>
      <c r="D113" s="319"/>
      <c r="E113" s="319"/>
      <c r="F113" s="319"/>
      <c r="G113" s="81">
        <f t="shared" si="10"/>
        <v>0</v>
      </c>
      <c r="H113" s="465">
        <f t="shared" si="11"/>
      </c>
      <c r="I113" s="159"/>
    </row>
    <row r="114" spans="1:9" s="172" customFormat="1" ht="13.5" thickBot="1">
      <c r="A114" s="54"/>
      <c r="B114" s="170"/>
      <c r="C114" s="171"/>
      <c r="D114" s="168"/>
      <c r="E114" s="168"/>
      <c r="F114" s="168"/>
      <c r="G114" s="168"/>
      <c r="H114" s="466"/>
      <c r="I114" s="159"/>
    </row>
    <row r="115" spans="1:9" ht="14.25" thickBot="1" thickTop="1">
      <c r="A115" s="54"/>
      <c r="B115" s="173"/>
      <c r="C115" s="425" t="s">
        <v>11</v>
      </c>
      <c r="D115" s="354">
        <f>SUM(D105:D113)</f>
        <v>0</v>
      </c>
      <c r="E115" s="354">
        <f>SUM(E105:E113)</f>
        <v>0</v>
      </c>
      <c r="F115" s="354">
        <f>SUM(F105:F113)</f>
        <v>0</v>
      </c>
      <c r="G115" s="354">
        <f>E115+F115</f>
        <v>0</v>
      </c>
      <c r="H115" s="462">
        <f>IF(D115=0,"",G115/D115)</f>
      </c>
      <c r="I115" s="159"/>
    </row>
    <row r="116" spans="1:9" ht="13.5" thickTop="1">
      <c r="A116" s="54"/>
      <c r="B116" s="173"/>
      <c r="C116" s="168"/>
      <c r="D116" s="174"/>
      <c r="E116" s="174"/>
      <c r="F116" s="174"/>
      <c r="G116" s="174"/>
      <c r="H116" s="174"/>
      <c r="I116" s="56"/>
    </row>
    <row r="117" spans="1:9" ht="12.75">
      <c r="A117" s="54"/>
      <c r="B117" s="162"/>
      <c r="C117" s="163"/>
      <c r="D117" s="585" t="s">
        <v>133</v>
      </c>
      <c r="E117" s="585"/>
      <c r="F117" s="585"/>
      <c r="G117" s="585"/>
      <c r="H117" s="585"/>
      <c r="I117" s="56"/>
    </row>
    <row r="118" spans="1:9" ht="38.25">
      <c r="A118" s="54"/>
      <c r="B118" s="162"/>
      <c r="C118" s="175" t="s">
        <v>155</v>
      </c>
      <c r="D118" s="66" t="str">
        <f>IF('Page de garde'!$D$4="","Dernier EPRD exécutoire Exercice N","Dernier EPRD exécutoire Exercice "&amp;'Page de garde'!$D$4)</f>
        <v>Dernier EPRD exécutoire Exercice N</v>
      </c>
      <c r="E118" s="66" t="str">
        <f>IF('Page de garde'!$D$4="","Réalisations 
de janvier N 
à "&amp;'Page de garde'!$D$24&amp;" N","Réalisations 
de janvier "&amp;'Page de garde'!$D$4&amp;"
à "&amp;'Page de garde'!$D$24&amp;" "&amp;'Page de garde'!$D$4)</f>
        <v>Réalisations 
de janvier N 
à  N</v>
      </c>
      <c r="F118" s="66" t="str">
        <f>IF('Page de garde'!$D$4="","Anticipation sur les derniers mois de N","Anticipation sur les derniers mois de "&amp;('Page de garde'!$D$4))</f>
        <v>Anticipation sur les derniers mois de N</v>
      </c>
      <c r="G118" s="66" t="str">
        <f>IF('Page de garde'!$D$4="","Total Exercice N","Total Exercice "&amp;('Page de garde'!$D$4))</f>
        <v>Total Exercice N</v>
      </c>
      <c r="H118" s="66" t="s">
        <v>127</v>
      </c>
      <c r="I118" s="56"/>
    </row>
    <row r="119" spans="1:9" ht="12.75">
      <c r="A119" s="54"/>
      <c r="B119" s="167"/>
      <c r="C119" s="168"/>
      <c r="D119" s="73" t="s">
        <v>128</v>
      </c>
      <c r="E119" s="73" t="s">
        <v>129</v>
      </c>
      <c r="F119" s="73" t="s">
        <v>130</v>
      </c>
      <c r="G119" s="74" t="s">
        <v>131</v>
      </c>
      <c r="H119" s="73" t="s">
        <v>132</v>
      </c>
      <c r="I119" s="56"/>
    </row>
    <row r="120" spans="1:9" ht="12.75">
      <c r="A120" s="54"/>
      <c r="B120" s="176">
        <v>70</v>
      </c>
      <c r="C120" s="177" t="s">
        <v>79</v>
      </c>
      <c r="D120" s="319"/>
      <c r="E120" s="319"/>
      <c r="F120" s="319"/>
      <c r="G120" s="81">
        <f aca="true" t="shared" si="12" ref="G120:G134">E120+F120</f>
        <v>0</v>
      </c>
      <c r="H120" s="252">
        <f aca="true" t="shared" si="13" ref="H120:H134">IF(D120=0,"",G120/D120)</f>
      </c>
      <c r="I120" s="159"/>
    </row>
    <row r="121" spans="1:9" ht="12.75">
      <c r="A121" s="54"/>
      <c r="B121" s="176">
        <v>71</v>
      </c>
      <c r="C121" s="177" t="s">
        <v>55</v>
      </c>
      <c r="D121" s="319"/>
      <c r="E121" s="319"/>
      <c r="F121" s="319"/>
      <c r="G121" s="81">
        <f t="shared" si="12"/>
        <v>0</v>
      </c>
      <c r="H121" s="252">
        <f t="shared" si="13"/>
      </c>
      <c r="I121" s="159"/>
    </row>
    <row r="122" spans="1:9" ht="12.75">
      <c r="A122" s="54"/>
      <c r="B122" s="176">
        <v>72</v>
      </c>
      <c r="C122" s="177" t="s">
        <v>56</v>
      </c>
      <c r="D122" s="319"/>
      <c r="E122" s="319"/>
      <c r="F122" s="319"/>
      <c r="G122" s="81">
        <f t="shared" si="12"/>
        <v>0</v>
      </c>
      <c r="H122" s="252">
        <f t="shared" si="13"/>
      </c>
      <c r="I122" s="159"/>
    </row>
    <row r="123" spans="1:9" ht="12.75">
      <c r="A123" s="54"/>
      <c r="B123" s="178">
        <v>74</v>
      </c>
      <c r="C123" s="177" t="s">
        <v>57</v>
      </c>
      <c r="D123" s="319"/>
      <c r="E123" s="319"/>
      <c r="F123" s="319"/>
      <c r="G123" s="81">
        <f t="shared" si="12"/>
        <v>0</v>
      </c>
      <c r="H123" s="252">
        <f t="shared" si="13"/>
      </c>
      <c r="I123" s="159"/>
    </row>
    <row r="124" spans="1:9" ht="12.75">
      <c r="A124" s="54"/>
      <c r="B124" s="176">
        <v>75</v>
      </c>
      <c r="C124" s="177" t="s">
        <v>58</v>
      </c>
      <c r="D124" s="319"/>
      <c r="E124" s="319"/>
      <c r="F124" s="319"/>
      <c r="G124" s="81">
        <f t="shared" si="12"/>
        <v>0</v>
      </c>
      <c r="H124" s="252">
        <f t="shared" si="13"/>
      </c>
      <c r="I124" s="159"/>
    </row>
    <row r="125" spans="1:9" ht="12.75">
      <c r="A125" s="54"/>
      <c r="B125" s="176">
        <v>603</v>
      </c>
      <c r="C125" s="177" t="s">
        <v>59</v>
      </c>
      <c r="D125" s="319"/>
      <c r="E125" s="319"/>
      <c r="F125" s="319"/>
      <c r="G125" s="81">
        <f t="shared" si="12"/>
        <v>0</v>
      </c>
      <c r="H125" s="252">
        <f t="shared" si="13"/>
      </c>
      <c r="I125" s="159"/>
    </row>
    <row r="126" spans="1:9" ht="12.75">
      <c r="A126" s="54"/>
      <c r="B126" s="176">
        <v>609</v>
      </c>
      <c r="C126" s="177" t="s">
        <v>60</v>
      </c>
      <c r="D126" s="319"/>
      <c r="E126" s="319"/>
      <c r="F126" s="319"/>
      <c r="G126" s="81">
        <f t="shared" si="12"/>
        <v>0</v>
      </c>
      <c r="H126" s="252">
        <f t="shared" si="13"/>
      </c>
      <c r="I126" s="159"/>
    </row>
    <row r="127" spans="1:9" ht="12.75">
      <c r="A127" s="54"/>
      <c r="B127" s="176">
        <v>619</v>
      </c>
      <c r="C127" s="177" t="s">
        <v>61</v>
      </c>
      <c r="D127" s="319"/>
      <c r="E127" s="319"/>
      <c r="F127" s="319"/>
      <c r="G127" s="81">
        <f t="shared" si="12"/>
        <v>0</v>
      </c>
      <c r="H127" s="252">
        <f t="shared" si="13"/>
      </c>
      <c r="I127" s="159"/>
    </row>
    <row r="128" spans="1:9" ht="12.75">
      <c r="A128" s="54"/>
      <c r="B128" s="176">
        <v>629</v>
      </c>
      <c r="C128" s="177" t="s">
        <v>328</v>
      </c>
      <c r="D128" s="319"/>
      <c r="E128" s="319"/>
      <c r="F128" s="319"/>
      <c r="G128" s="81">
        <f t="shared" si="12"/>
        <v>0</v>
      </c>
      <c r="H128" s="252">
        <f t="shared" si="13"/>
      </c>
      <c r="I128" s="159"/>
    </row>
    <row r="129" spans="1:9" ht="12.75">
      <c r="A129" s="54"/>
      <c r="B129" s="176">
        <v>6419</v>
      </c>
      <c r="C129" s="177" t="s">
        <v>62</v>
      </c>
      <c r="D129" s="319"/>
      <c r="E129" s="319"/>
      <c r="F129" s="319"/>
      <c r="G129" s="81">
        <f t="shared" si="12"/>
        <v>0</v>
      </c>
      <c r="H129" s="252">
        <f t="shared" si="13"/>
      </c>
      <c r="I129" s="159"/>
    </row>
    <row r="130" spans="1:9" ht="12.75">
      <c r="A130" s="54"/>
      <c r="B130" s="176">
        <v>6429</v>
      </c>
      <c r="C130" s="177" t="s">
        <v>329</v>
      </c>
      <c r="D130" s="319"/>
      <c r="E130" s="319"/>
      <c r="F130" s="319"/>
      <c r="G130" s="81">
        <f t="shared" si="12"/>
        <v>0</v>
      </c>
      <c r="H130" s="252">
        <f t="shared" si="13"/>
      </c>
      <c r="I130" s="159"/>
    </row>
    <row r="131" spans="1:9" ht="12.75">
      <c r="A131" s="54"/>
      <c r="B131" s="176">
        <v>6439</v>
      </c>
      <c r="C131" s="177" t="s">
        <v>63</v>
      </c>
      <c r="D131" s="319"/>
      <c r="E131" s="319"/>
      <c r="F131" s="319"/>
      <c r="G131" s="81">
        <f t="shared" si="12"/>
        <v>0</v>
      </c>
      <c r="H131" s="252">
        <f t="shared" si="13"/>
      </c>
      <c r="I131" s="159"/>
    </row>
    <row r="132" spans="1:9" ht="25.5">
      <c r="A132" s="54"/>
      <c r="B132" s="176" t="s">
        <v>76</v>
      </c>
      <c r="C132" s="177" t="s">
        <v>64</v>
      </c>
      <c r="D132" s="319"/>
      <c r="E132" s="319"/>
      <c r="F132" s="319"/>
      <c r="G132" s="81">
        <f t="shared" si="12"/>
        <v>0</v>
      </c>
      <c r="H132" s="252">
        <f t="shared" si="13"/>
      </c>
      <c r="I132" s="159"/>
    </row>
    <row r="133" spans="1:9" ht="12.75">
      <c r="A133" s="54"/>
      <c r="B133" s="176">
        <v>6489</v>
      </c>
      <c r="C133" s="177" t="s">
        <v>65</v>
      </c>
      <c r="D133" s="319"/>
      <c r="E133" s="319"/>
      <c r="F133" s="319"/>
      <c r="G133" s="81">
        <f t="shared" si="12"/>
        <v>0</v>
      </c>
      <c r="H133" s="252">
        <f t="shared" si="13"/>
      </c>
      <c r="I133" s="159"/>
    </row>
    <row r="134" spans="1:9" ht="12.75">
      <c r="A134" s="54"/>
      <c r="B134" s="176">
        <v>6611</v>
      </c>
      <c r="C134" s="177" t="s">
        <v>66</v>
      </c>
      <c r="D134" s="319"/>
      <c r="E134" s="319"/>
      <c r="F134" s="319"/>
      <c r="G134" s="81">
        <f t="shared" si="12"/>
        <v>0</v>
      </c>
      <c r="H134" s="252">
        <f t="shared" si="13"/>
      </c>
      <c r="I134" s="159"/>
    </row>
    <row r="135" spans="1:9" s="172" customFormat="1" ht="13.5" thickBot="1">
      <c r="A135" s="54"/>
      <c r="B135" s="176"/>
      <c r="C135" s="179"/>
      <c r="D135" s="180"/>
      <c r="E135" s="180"/>
      <c r="F135" s="180"/>
      <c r="G135" s="180"/>
      <c r="H135" s="467"/>
      <c r="I135" s="159"/>
    </row>
    <row r="136" spans="1:9" ht="14.25" thickBot="1" thickTop="1">
      <c r="A136" s="54"/>
      <c r="B136" s="173"/>
      <c r="C136" s="425" t="s">
        <v>23</v>
      </c>
      <c r="D136" s="354">
        <f>SUM(D120:D134)</f>
        <v>0</v>
      </c>
      <c r="E136" s="354">
        <f>SUM(E120:E134)</f>
        <v>0</v>
      </c>
      <c r="F136" s="354">
        <f>SUM(F120:F134)</f>
        <v>0</v>
      </c>
      <c r="G136" s="354">
        <f>E136+F136</f>
        <v>0</v>
      </c>
      <c r="H136" s="462">
        <f>IF(D136=0,"",G136/D136)</f>
      </c>
      <c r="I136" s="159"/>
    </row>
    <row r="137" spans="1:9" s="172" customFormat="1" ht="13.5" thickTop="1">
      <c r="A137" s="54"/>
      <c r="B137" s="173"/>
      <c r="C137" s="168"/>
      <c r="D137" s="174"/>
      <c r="E137" s="174"/>
      <c r="F137" s="174"/>
      <c r="G137" s="174"/>
      <c r="H137" s="174"/>
      <c r="I137" s="56"/>
    </row>
    <row r="138" spans="1:9" s="172" customFormat="1" ht="12.75">
      <c r="A138" s="54"/>
      <c r="B138" s="173"/>
      <c r="C138" s="168"/>
      <c r="D138" s="585" t="s">
        <v>133</v>
      </c>
      <c r="E138" s="585"/>
      <c r="F138" s="585"/>
      <c r="G138" s="585"/>
      <c r="H138" s="585"/>
      <c r="I138" s="56"/>
    </row>
    <row r="139" spans="1:9" ht="38.25">
      <c r="A139" s="54"/>
      <c r="B139" s="162"/>
      <c r="C139" s="181" t="s">
        <v>248</v>
      </c>
      <c r="D139" s="66" t="str">
        <f>IF('Page de garde'!$D$4="","Dernier EPRD exécutoire Exercice N","Dernier EPRD exécutoire Exercice "&amp;'Page de garde'!$D$4)</f>
        <v>Dernier EPRD exécutoire Exercice N</v>
      </c>
      <c r="E139" s="66" t="str">
        <f>IF('Page de garde'!$D$4="","Réalisations 
de janvier N 
à "&amp;'Page de garde'!$D$24&amp;" N","Réalisations 
de janvier "&amp;'Page de garde'!$D$4&amp;"
à "&amp;'Page de garde'!$D$24&amp;" "&amp;'Page de garde'!$D$4)</f>
        <v>Réalisations 
de janvier N 
à  N</v>
      </c>
      <c r="F139" s="66" t="str">
        <f>IF('Page de garde'!$D$4="","Anticipation sur les derniers mois de N","Anticipation sur les derniers mois de "&amp;('Page de garde'!$D$4))</f>
        <v>Anticipation sur les derniers mois de N</v>
      </c>
      <c r="G139" s="66" t="str">
        <f>IF('Page de garde'!$D$4="","Total Exercice N","Total Exercice "&amp;('Page de garde'!$D$4))</f>
        <v>Total Exercice N</v>
      </c>
      <c r="H139" s="66" t="s">
        <v>127</v>
      </c>
      <c r="I139" s="56"/>
    </row>
    <row r="140" spans="1:9" ht="12.75">
      <c r="A140" s="54"/>
      <c r="B140" s="162"/>
      <c r="C140" s="171"/>
      <c r="D140" s="73" t="s">
        <v>128</v>
      </c>
      <c r="E140" s="73" t="s">
        <v>129</v>
      </c>
      <c r="F140" s="73" t="s">
        <v>130</v>
      </c>
      <c r="G140" s="74" t="s">
        <v>131</v>
      </c>
      <c r="H140" s="73" t="s">
        <v>132</v>
      </c>
      <c r="I140" s="56"/>
    </row>
    <row r="141" spans="1:9" ht="12.75">
      <c r="A141" s="54"/>
      <c r="B141" s="178">
        <v>76</v>
      </c>
      <c r="C141" s="177" t="s">
        <v>67</v>
      </c>
      <c r="D141" s="319"/>
      <c r="E141" s="319"/>
      <c r="F141" s="319"/>
      <c r="G141" s="81">
        <f>E141+F141</f>
        <v>0</v>
      </c>
      <c r="H141" s="252">
        <f>IF(D141=0,"",G141/D141)</f>
      </c>
      <c r="I141" s="159"/>
    </row>
    <row r="142" spans="1:9" ht="12.75">
      <c r="A142" s="54"/>
      <c r="B142" s="178"/>
      <c r="C142" s="179"/>
      <c r="D142" s="180"/>
      <c r="E142" s="180"/>
      <c r="F142" s="180"/>
      <c r="G142" s="180"/>
      <c r="H142" s="467"/>
      <c r="I142" s="159"/>
    </row>
    <row r="143" spans="1:9" ht="12.75">
      <c r="A143" s="54"/>
      <c r="B143" s="182" t="s">
        <v>68</v>
      </c>
      <c r="C143" s="183"/>
      <c r="D143" s="184"/>
      <c r="E143" s="184"/>
      <c r="F143" s="184"/>
      <c r="G143" s="184"/>
      <c r="H143" s="468"/>
      <c r="I143" s="159"/>
    </row>
    <row r="144" spans="1:9" ht="12.75">
      <c r="A144" s="54"/>
      <c r="B144" s="185">
        <v>771</v>
      </c>
      <c r="C144" s="186" t="s">
        <v>69</v>
      </c>
      <c r="D144" s="319"/>
      <c r="E144" s="319"/>
      <c r="F144" s="319"/>
      <c r="G144" s="81">
        <f>E144+F144</f>
        <v>0</v>
      </c>
      <c r="H144" s="469">
        <f>IF(D144=0,"",G144/D144)</f>
      </c>
      <c r="I144" s="159"/>
    </row>
    <row r="145" spans="1:9" ht="12.75">
      <c r="A145" s="54"/>
      <c r="B145" s="185">
        <v>775</v>
      </c>
      <c r="C145" s="186" t="s">
        <v>70</v>
      </c>
      <c r="D145" s="319"/>
      <c r="E145" s="319"/>
      <c r="F145" s="319"/>
      <c r="G145" s="81">
        <f>E145+F145</f>
        <v>0</v>
      </c>
      <c r="H145" s="469">
        <f>IF(D145=0,"",G145/D145)</f>
      </c>
      <c r="I145" s="159"/>
    </row>
    <row r="146" spans="1:9" ht="12.75">
      <c r="A146" s="54"/>
      <c r="B146" s="185" t="s">
        <v>255</v>
      </c>
      <c r="C146" s="186" t="s">
        <v>186</v>
      </c>
      <c r="D146" s="319"/>
      <c r="E146" s="319"/>
      <c r="F146" s="319"/>
      <c r="G146" s="81">
        <f>E146+F146</f>
        <v>0</v>
      </c>
      <c r="H146" s="469">
        <f>IF(D146=0,"",G146/D146)</f>
      </c>
      <c r="I146" s="159"/>
    </row>
    <row r="147" spans="1:9" ht="12.75">
      <c r="A147" s="54"/>
      <c r="B147" s="185">
        <v>778</v>
      </c>
      <c r="C147" s="186" t="s">
        <v>71</v>
      </c>
      <c r="D147" s="319"/>
      <c r="E147" s="319"/>
      <c r="F147" s="319"/>
      <c r="G147" s="81">
        <f>E147+F147</f>
        <v>0</v>
      </c>
      <c r="H147" s="469">
        <f>IF(D147=0,"",G147/D147)</f>
      </c>
      <c r="I147" s="159"/>
    </row>
    <row r="148" spans="1:9" ht="12.75">
      <c r="A148" s="54"/>
      <c r="B148" s="187"/>
      <c r="C148" s="188"/>
      <c r="D148" s="189"/>
      <c r="E148" s="189"/>
      <c r="F148" s="189"/>
      <c r="G148" s="189"/>
      <c r="H148" s="470"/>
      <c r="I148" s="159"/>
    </row>
    <row r="149" spans="1:9" ht="12.75">
      <c r="A149" s="54"/>
      <c r="B149" s="182" t="s">
        <v>72</v>
      </c>
      <c r="C149" s="190"/>
      <c r="D149" s="184"/>
      <c r="E149" s="184"/>
      <c r="F149" s="184"/>
      <c r="G149" s="184"/>
      <c r="H149" s="468"/>
      <c r="I149" s="159"/>
    </row>
    <row r="150" spans="1:9" s="191" customFormat="1" ht="12.75">
      <c r="A150" s="54"/>
      <c r="B150" s="185">
        <v>7811</v>
      </c>
      <c r="C150" s="147" t="s">
        <v>115</v>
      </c>
      <c r="D150" s="319"/>
      <c r="E150" s="319"/>
      <c r="F150" s="319"/>
      <c r="G150" s="81">
        <f aca="true" t="shared" si="14" ref="G150:G159">E150+F150</f>
        <v>0</v>
      </c>
      <c r="H150" s="469">
        <f aca="true" t="shared" si="15" ref="H150:H167">IF(D150=0,"",G150/D150)</f>
      </c>
      <c r="I150" s="159"/>
    </row>
    <row r="151" spans="1:9" s="191" customFormat="1" ht="12.75">
      <c r="A151" s="54"/>
      <c r="B151" s="185">
        <v>7815</v>
      </c>
      <c r="C151" s="147" t="s">
        <v>114</v>
      </c>
      <c r="D151" s="319"/>
      <c r="E151" s="319"/>
      <c r="F151" s="319"/>
      <c r="G151" s="81">
        <f t="shared" si="14"/>
        <v>0</v>
      </c>
      <c r="H151" s="469">
        <f t="shared" si="15"/>
      </c>
      <c r="I151" s="159"/>
    </row>
    <row r="152" spans="1:9" s="191" customFormat="1" ht="12.75">
      <c r="A152" s="54"/>
      <c r="B152" s="185">
        <v>7816</v>
      </c>
      <c r="C152" s="147" t="s">
        <v>113</v>
      </c>
      <c r="D152" s="319"/>
      <c r="E152" s="319"/>
      <c r="F152" s="319"/>
      <c r="G152" s="81">
        <f t="shared" si="14"/>
        <v>0</v>
      </c>
      <c r="H152" s="469">
        <f t="shared" si="15"/>
      </c>
      <c r="I152" s="159"/>
    </row>
    <row r="153" spans="1:9" s="191" customFormat="1" ht="12.75">
      <c r="A153" s="54"/>
      <c r="B153" s="185">
        <v>7817</v>
      </c>
      <c r="C153" s="147" t="s">
        <v>112</v>
      </c>
      <c r="D153" s="319"/>
      <c r="E153" s="319"/>
      <c r="F153" s="319"/>
      <c r="G153" s="81">
        <f t="shared" si="14"/>
        <v>0</v>
      </c>
      <c r="H153" s="469">
        <f t="shared" si="15"/>
      </c>
      <c r="I153" s="159"/>
    </row>
    <row r="154" spans="1:9" s="191" customFormat="1" ht="12.75">
      <c r="A154" s="54"/>
      <c r="B154" s="185">
        <v>786</v>
      </c>
      <c r="C154" s="147" t="s">
        <v>73</v>
      </c>
      <c r="D154" s="319"/>
      <c r="E154" s="319"/>
      <c r="F154" s="319"/>
      <c r="G154" s="81">
        <f t="shared" si="14"/>
        <v>0</v>
      </c>
      <c r="H154" s="469">
        <f t="shared" si="15"/>
      </c>
      <c r="I154" s="159"/>
    </row>
    <row r="155" spans="1:9" s="191" customFormat="1" ht="12.75">
      <c r="A155" s="54"/>
      <c r="B155" s="185">
        <v>787</v>
      </c>
      <c r="C155" s="147" t="s">
        <v>74</v>
      </c>
      <c r="D155" s="319"/>
      <c r="E155" s="319"/>
      <c r="F155" s="319"/>
      <c r="G155" s="81">
        <f t="shared" si="14"/>
        <v>0</v>
      </c>
      <c r="H155" s="469">
        <f t="shared" si="15"/>
      </c>
      <c r="I155" s="159"/>
    </row>
    <row r="156" spans="1:9" s="191" customFormat="1" ht="12.75">
      <c r="A156" s="54"/>
      <c r="B156" s="547">
        <v>789</v>
      </c>
      <c r="C156" s="549" t="s">
        <v>346</v>
      </c>
      <c r="D156" s="319"/>
      <c r="E156" s="319"/>
      <c r="F156" s="319"/>
      <c r="G156" s="544">
        <f t="shared" si="14"/>
        <v>0</v>
      </c>
      <c r="H156" s="548">
        <f t="shared" si="15"/>
      </c>
      <c r="I156" s="159"/>
    </row>
    <row r="157" spans="1:9" s="191" customFormat="1" ht="25.5">
      <c r="A157" s="54"/>
      <c r="B157" s="547">
        <v>78921</v>
      </c>
      <c r="C157" s="549" t="s">
        <v>347</v>
      </c>
      <c r="D157" s="319"/>
      <c r="E157" s="319"/>
      <c r="F157" s="319"/>
      <c r="G157" s="544">
        <f>E157+F157</f>
        <v>0</v>
      </c>
      <c r="H157" s="550">
        <f>IF(D157=0,"",G157/D157)</f>
      </c>
      <c r="I157" s="159"/>
    </row>
    <row r="158" spans="1:9" s="191" customFormat="1" ht="25.5">
      <c r="A158" s="54"/>
      <c r="B158" s="547">
        <v>78922</v>
      </c>
      <c r="C158" s="549" t="s">
        <v>348</v>
      </c>
      <c r="D158" s="319"/>
      <c r="E158" s="319"/>
      <c r="F158" s="319"/>
      <c r="G158" s="544">
        <f>E158+F158</f>
        <v>0</v>
      </c>
      <c r="H158" s="550">
        <f>IF(D158=0,"",G158/D158)</f>
      </c>
      <c r="I158" s="159"/>
    </row>
    <row r="159" spans="1:9" s="191" customFormat="1" ht="12.75">
      <c r="A159" s="54"/>
      <c r="B159" s="185">
        <v>79</v>
      </c>
      <c r="C159" s="186" t="s">
        <v>75</v>
      </c>
      <c r="D159" s="319"/>
      <c r="E159" s="319"/>
      <c r="F159" s="319"/>
      <c r="G159" s="81">
        <f t="shared" si="14"/>
        <v>0</v>
      </c>
      <c r="H159" s="471">
        <f t="shared" si="15"/>
      </c>
      <c r="I159" s="159"/>
    </row>
    <row r="160" spans="1:9" ht="13.5" thickBot="1">
      <c r="A160" s="54"/>
      <c r="B160" s="187"/>
      <c r="C160" s="188"/>
      <c r="D160" s="188"/>
      <c r="E160" s="188"/>
      <c r="F160" s="188"/>
      <c r="G160" s="188"/>
      <c r="H160" s="472"/>
      <c r="I160" s="159"/>
    </row>
    <row r="161" spans="1:9" ht="14.25" thickBot="1" thickTop="1">
      <c r="A161" s="54"/>
      <c r="B161" s="192"/>
      <c r="C161" s="353" t="s">
        <v>49</v>
      </c>
      <c r="D161" s="354">
        <f>SUM(D141,D144:D147,D150:D155,D156:D159)</f>
        <v>0</v>
      </c>
      <c r="E161" s="354">
        <f>SUM(E141,E144:E147,E150:E155,E156:E159)</f>
        <v>0</v>
      </c>
      <c r="F161" s="354">
        <f>SUM(F141,F144:F147,F150:F155,F156:F159)</f>
        <v>0</v>
      </c>
      <c r="G161" s="354">
        <f>E161+F161</f>
        <v>0</v>
      </c>
      <c r="H161" s="460">
        <f t="shared" si="15"/>
      </c>
      <c r="I161" s="159"/>
    </row>
    <row r="162" spans="1:9" ht="14.25" thickBot="1" thickTop="1">
      <c r="A162" s="54"/>
      <c r="B162" s="187"/>
      <c r="C162" s="193"/>
      <c r="D162" s="188"/>
      <c r="E162" s="188"/>
      <c r="F162" s="188"/>
      <c r="G162" s="188"/>
      <c r="H162" s="473"/>
      <c r="I162" s="159"/>
    </row>
    <row r="163" spans="1:9" s="196" customFormat="1" ht="14.25" thickBot="1" thickTop="1">
      <c r="A163" s="194"/>
      <c r="B163" s="187"/>
      <c r="C163" s="353" t="s">
        <v>102</v>
      </c>
      <c r="D163" s="354">
        <f>D115+D136+D161</f>
        <v>0</v>
      </c>
      <c r="E163" s="354">
        <f>E115+E136+E161</f>
        <v>0</v>
      </c>
      <c r="F163" s="354">
        <f>F115+F136+F161</f>
        <v>0</v>
      </c>
      <c r="G163" s="354">
        <f>E163+F163</f>
        <v>0</v>
      </c>
      <c r="H163" s="460">
        <f t="shared" si="15"/>
      </c>
      <c r="I163" s="195"/>
    </row>
    <row r="164" spans="1:9" ht="14.25" thickBot="1" thickTop="1">
      <c r="A164" s="54"/>
      <c r="B164" s="185"/>
      <c r="C164" s="188"/>
      <c r="D164" s="188"/>
      <c r="E164" s="188"/>
      <c r="F164" s="188"/>
      <c r="G164" s="188"/>
      <c r="H164" s="473"/>
      <c r="I164" s="159"/>
    </row>
    <row r="165" spans="1:9" ht="14.25" thickBot="1" thickTop="1">
      <c r="A165" s="54"/>
      <c r="B165" s="161"/>
      <c r="C165" s="355" t="s">
        <v>78</v>
      </c>
      <c r="D165" s="356">
        <f>IF(D163&gt;D94,0,-D163+D94)</f>
        <v>0</v>
      </c>
      <c r="E165" s="356">
        <f>IF(E163&gt;E94,0,-E163+E94)</f>
        <v>0</v>
      </c>
      <c r="F165" s="356">
        <f>IF(F163&gt;F94,0,-F163+F94)</f>
        <v>0</v>
      </c>
      <c r="G165" s="354">
        <f>IF(G163&gt;G94,0,-G163+G94)</f>
        <v>0</v>
      </c>
      <c r="H165" s="460">
        <f t="shared" si="15"/>
      </c>
      <c r="I165" s="159"/>
    </row>
    <row r="166" spans="1:9" ht="14.25" thickBot="1" thickTop="1">
      <c r="A166" s="54"/>
      <c r="B166" s="161"/>
      <c r="C166" s="188"/>
      <c r="D166" s="188"/>
      <c r="E166" s="188"/>
      <c r="F166" s="188"/>
      <c r="G166" s="188"/>
      <c r="H166" s="473"/>
      <c r="I166" s="159"/>
    </row>
    <row r="167" spans="1:9" ht="27" thickBot="1" thickTop="1">
      <c r="A167" s="54"/>
      <c r="B167" s="161"/>
      <c r="C167" s="355" t="s">
        <v>111</v>
      </c>
      <c r="D167" s="354">
        <f>D163+D165</f>
        <v>0</v>
      </c>
      <c r="E167" s="354">
        <f>E163+E165</f>
        <v>0</v>
      </c>
      <c r="F167" s="354">
        <f>F163+F165</f>
        <v>0</v>
      </c>
      <c r="G167" s="354">
        <f>G163+G165</f>
        <v>0</v>
      </c>
      <c r="H167" s="460">
        <f t="shared" si="15"/>
      </c>
      <c r="I167" s="159"/>
    </row>
    <row r="168" spans="1:9" ht="14.25" thickBot="1" thickTop="1">
      <c r="A168" s="54"/>
      <c r="B168" s="55"/>
      <c r="C168" s="55"/>
      <c r="D168" s="55"/>
      <c r="E168" s="55"/>
      <c r="F168" s="55"/>
      <c r="G168" s="55"/>
      <c r="H168" s="476"/>
      <c r="I168" s="159"/>
    </row>
    <row r="169" spans="1:9" ht="13.5" thickTop="1">
      <c r="A169" s="54"/>
      <c r="B169" s="161"/>
      <c r="C169" s="357" t="s">
        <v>213</v>
      </c>
      <c r="D169" s="351"/>
      <c r="E169" s="351"/>
      <c r="F169" s="351"/>
      <c r="G169" s="352">
        <f>E169+F169</f>
        <v>0</v>
      </c>
      <c r="H169" s="474">
        <f>IF(D169=0,"",G169/D169)</f>
      </c>
      <c r="I169" s="159"/>
    </row>
    <row r="170" spans="1:9" ht="13.5" thickBot="1">
      <c r="A170" s="54"/>
      <c r="B170" s="161"/>
      <c r="C170" s="358" t="s">
        <v>214</v>
      </c>
      <c r="D170" s="349"/>
      <c r="E170" s="349"/>
      <c r="F170" s="349"/>
      <c r="G170" s="350">
        <f>E170+F170</f>
        <v>0</v>
      </c>
      <c r="H170" s="475">
        <f>IF(D170=0,"",G170/D170)</f>
      </c>
      <c r="I170" s="159"/>
    </row>
    <row r="171" spans="1:9" ht="14.25" thickBot="1" thickTop="1">
      <c r="A171" s="197"/>
      <c r="B171" s="198"/>
      <c r="C171" s="199"/>
      <c r="D171" s="200"/>
      <c r="E171" s="200"/>
      <c r="F171" s="200"/>
      <c r="G171" s="200"/>
      <c r="H171" s="200"/>
      <c r="I171" s="201"/>
    </row>
  </sheetData>
  <sheetProtection password="EAD6" sheet="1" objects="1" scenarios="1"/>
  <mergeCells count="14">
    <mergeCell ref="D32:H32"/>
    <mergeCell ref="D49:H49"/>
    <mergeCell ref="B100:H100"/>
    <mergeCell ref="D102:H102"/>
    <mergeCell ref="D117:H117"/>
    <mergeCell ref="D138:H138"/>
    <mergeCell ref="B2:C2"/>
    <mergeCell ref="D2:F2"/>
    <mergeCell ref="B3:C3"/>
    <mergeCell ref="D3:F3"/>
    <mergeCell ref="B6:H6"/>
    <mergeCell ref="D8:H8"/>
    <mergeCell ref="B4:C4"/>
    <mergeCell ref="D4:F4"/>
  </mergeCells>
  <dataValidations count="1">
    <dataValidation type="decimal" allowBlank="1" showInputMessage="1" showErrorMessage="1" error="Veuillez saisir un nombre." sqref="D11:H31 D35:H47 D105:H115 D52:H98 D120:H136 D141:H170">
      <formula1>-100000000000000000000000000</formula1>
      <formula2>1E+26</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65" r:id="rId1"/>
  <headerFooter>
    <oddFooter>&amp;R&amp;"Arial,Normal"&amp;8&amp;F&amp;A</oddFooter>
  </headerFooter>
  <rowBreaks count="3" manualBreakCount="3">
    <brk id="48" max="255" man="1"/>
    <brk id="99" max="255"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DUCOUDRE Laetitia</cp:lastModifiedBy>
  <cp:lastPrinted>2021-04-07T17:47:53Z</cp:lastPrinted>
  <dcterms:created xsi:type="dcterms:W3CDTF">2014-12-30T11:35:36Z</dcterms:created>
  <dcterms:modified xsi:type="dcterms:W3CDTF">2021-04-07T17:48:12Z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