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6435" yWindow="435" windowWidth="13770" windowHeight="10710" tabRatio="1000"/>
  </bookViews>
  <sheets>
    <sheet name="AAP-DGOS_Centres" sheetId="1" r:id="rId1"/>
    <sheet name="FAQ" sheetId="3" r:id="rId2"/>
    <sheet name="RappelData" sheetId="2" state="hidden" r:id="rId3"/>
  </sheets>
  <definedNames>
    <definedName name="Assurance" localSheetId="2">#REF!</definedName>
    <definedName name="Assurance">#REF!</definedName>
    <definedName name="Assurances" localSheetId="2">#REF!</definedName>
    <definedName name="Assurances">#REF!</definedName>
    <definedName name="BinaireOuiNon" localSheetId="2">#REF!</definedName>
    <definedName name="BinaireOuiNon">#REF!</definedName>
    <definedName name="Données">#REF!</definedName>
    <definedName name="Donnéess">#REF!</definedName>
    <definedName name="_xlnm.Print_Titles" localSheetId="0">'AAP-DGOS_Centres'!$25:$25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2">RappelData!#REF!</definedName>
    <definedName name="Statutjuridique">#REF!</definedName>
    <definedName name="Vigilance" localSheetId="2">#REF!</definedName>
    <definedName name="Vigilance">#REF!</definedName>
    <definedName name="Vigilances" localSheetId="2">#REF!</definedName>
    <definedName name="Vigilances">#REF!</definedName>
    <definedName name="_xlnm.Print_Area" localSheetId="0">'AAP-DGOS_Centres'!$A$1:$K$128</definedName>
    <definedName name="_xlnm.Print_Area" localSheetId="2">RappelData!$A$1:$B$14</definedName>
  </definedNames>
  <calcPr calcId="162913"/>
</workbook>
</file>

<file path=xl/calcChain.xml><?xml version="1.0" encoding="utf-8"?>
<calcChain xmlns="http://schemas.openxmlformats.org/spreadsheetml/2006/main">
  <c r="B17" i="2" l="1"/>
  <c r="B1" i="2" l="1"/>
  <c r="B16" i="2"/>
  <c r="L28" i="1" l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22" i="1"/>
  <c r="L27" i="1"/>
  <c r="E24" i="1" l="1"/>
  <c r="B11" i="2" l="1"/>
  <c r="B12" i="2" s="1"/>
  <c r="B10" i="2"/>
  <c r="B6" i="2" l="1"/>
  <c r="C19" i="1"/>
  <c r="F2" i="1"/>
  <c r="B9" i="2" l="1"/>
  <c r="K27" i="1"/>
  <c r="B5" i="2"/>
  <c r="B7" i="2" s="1"/>
  <c r="G10" i="1"/>
  <c r="B14" i="2" s="1"/>
  <c r="K22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28" i="1"/>
  <c r="B15" i="2" l="1"/>
  <c r="B13" i="2"/>
  <c r="B8" i="2"/>
  <c r="B2" i="2"/>
  <c r="B4" i="2"/>
  <c r="B3" i="2"/>
  <c r="K17" i="1"/>
  <c r="K16" i="1"/>
</calcChain>
</file>

<file path=xl/comments1.xml><?xml version="1.0" encoding="utf-8"?>
<comments xmlns="http://schemas.openxmlformats.org/spreadsheetml/2006/main">
  <authors>
    <author>Auteur</author>
  </authors>
  <commentList>
    <comment ref="B1" authorId="0" shapeId="0">
      <text>
        <r>
          <rPr>
            <sz val="12"/>
            <color indexed="81"/>
            <rFont val="Arial"/>
            <family val="2"/>
          </rPr>
          <t xml:space="preserve">Grille à complèter et déposer en ligne sur la plateforme Innovarc-3 : </t>
        </r>
        <r>
          <rPr>
            <b/>
            <u/>
            <sz val="12"/>
            <color indexed="39"/>
            <rFont val="Arial"/>
            <family val="2"/>
          </rPr>
          <t>https://innovarc.atih.sante.fr/login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NE PAS supprimer de lignes.
NE PAS verouiller le tableur =&gt; Protéger ou verouiller le document empêche tout traitement ultérieur nécessaire à l'évaluation.</t>
        </r>
      </text>
    </comment>
    <comment ref="B9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Ne pas supprimer les exemples</t>
        </r>
      </text>
    </comment>
    <comment ref="F14" authorId="0" shapeId="0">
      <text>
        <r>
          <rPr>
            <sz val="11"/>
            <color indexed="81"/>
            <rFont val="Arial"/>
            <family val="2"/>
          </rPr>
          <t>Si l'établissement comporte plusieurs Groupes hospitaliers (GH), le nom de ces derniers doit être obligatoirement renseigné.
Dans le cas contraire, voir l'exemple CHR Orléans.</t>
        </r>
      </text>
    </comment>
    <comment ref="F20" authorId="0" shapeId="0">
      <text>
        <r>
          <rPr>
            <sz val="11"/>
            <color indexed="81"/>
            <rFont val="Arial"/>
            <family val="2"/>
          </rPr>
          <t>Si l'établissement comporte plusieurs Groupes hospitaliers (GH), le nom de ces derniers doit être obligatoirement renseigné.
Dans le cas contraire, voir l'exemple CHR Orléans.</t>
        </r>
      </text>
    </comment>
    <comment ref="A24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 pour être prise en compte.</t>
        </r>
      </text>
    </comment>
    <comment ref="F25" authorId="0" shapeId="0">
      <text>
        <r>
          <rPr>
            <sz val="11"/>
            <color indexed="81"/>
            <rFont val="Arial"/>
            <family val="2"/>
          </rPr>
          <t>Si l'établissement comporte plusieurs Groupes hospitaliers (GH), le nom de ces derniers doit être obligatoirement renseigné.
Dans le cas contraire, voir l'exemple CHR Orléans.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La numérotation ci-dessous débute à 2.</t>
        </r>
      </text>
    </comment>
  </commentList>
</comments>
</file>

<file path=xl/sharedStrings.xml><?xml version="1.0" encoding="utf-8"?>
<sst xmlns="http://schemas.openxmlformats.org/spreadsheetml/2006/main" count="105" uniqueCount="84">
  <si>
    <t>Ville</t>
  </si>
  <si>
    <t>Pays</t>
  </si>
  <si>
    <t>Centre investigateur coordonnateur</t>
  </si>
  <si>
    <t>Nom Investigateur coordonnateur</t>
  </si>
  <si>
    <t>Prénom Investigateur coordonnateur</t>
  </si>
  <si>
    <t>Courriel Investigateur coordonnateur</t>
  </si>
  <si>
    <t>Nom co-investigateur(s)</t>
  </si>
  <si>
    <t>Prénom co-investigateur(s)</t>
  </si>
  <si>
    <t>Courriel co-investigateur(s)</t>
  </si>
  <si>
    <t>Dupont</t>
  </si>
  <si>
    <t>Laure</t>
  </si>
  <si>
    <t>Bron</t>
  </si>
  <si>
    <t>Obstétrique </t>
  </si>
  <si>
    <t>France</t>
  </si>
  <si>
    <t>Discipline</t>
  </si>
  <si>
    <t>Nombre total de patients ou d'observations prévu à recruter (NP)</t>
  </si>
  <si>
    <t>HCL</t>
  </si>
  <si>
    <t xml:space="preserve">Ex 1 : </t>
  </si>
  <si>
    <t>Durand</t>
  </si>
  <si>
    <t>Kévin</t>
  </si>
  <si>
    <t>CHR Orléans</t>
  </si>
  <si>
    <t>Orléans</t>
  </si>
  <si>
    <t>Urgences</t>
  </si>
  <si>
    <t>Acronyme</t>
  </si>
  <si>
    <t>Porteur du projet</t>
  </si>
  <si>
    <t>Recrutement total par centre</t>
  </si>
  <si>
    <t>Etablissement de santé coordonnateur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</si>
  <si>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</si>
  <si>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</si>
  <si>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</si>
  <si>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</si>
  <si>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</si>
  <si>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</si>
  <si>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</si>
  <si>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</si>
  <si>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Ex 2 :</t>
  </si>
  <si>
    <t>Centre(s) co-investigateur(s)</t>
  </si>
  <si>
    <r>
      <t xml:space="preserve">Acronyme </t>
    </r>
    <r>
      <rPr>
        <b/>
        <sz val="20"/>
        <color indexed="8"/>
        <rFont val="Calibri"/>
        <family val="2"/>
      </rPr>
      <t xml:space="preserve"> :</t>
    </r>
  </si>
  <si>
    <t>Titre français :</t>
  </si>
  <si>
    <r>
      <t>Titre anglais</t>
    </r>
    <r>
      <rPr>
        <sz val="20"/>
        <color indexed="8"/>
        <rFont val="Calibri"/>
        <family val="2"/>
      </rPr>
      <t xml:space="preserve"> :</t>
    </r>
    <r>
      <rPr>
        <sz val="16"/>
        <color indexed="8"/>
        <rFont val="Calibri"/>
        <family val="2"/>
      </rPr>
      <t xml:space="preserve"> (</t>
    </r>
    <r>
      <rPr>
        <i/>
        <sz val="16"/>
        <color indexed="8"/>
        <rFont val="Calibri"/>
        <family val="2"/>
      </rPr>
      <t>le cas échéant</t>
    </r>
    <r>
      <rPr>
        <sz val="16"/>
        <color indexed="8"/>
        <rFont val="Calibri"/>
        <family val="2"/>
      </rPr>
      <t>)</t>
    </r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</si>
  <si>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</si>
  <si>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</si>
  <si>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Etablissement(s) de santé 
co-investigateur(s)</t>
  </si>
  <si>
    <t xml:space="preserve">Il est possible d'ajouter des lignes si nécessaire. </t>
  </si>
  <si>
    <t>Dupliquer au dessus de cette ligne autant de fois que nécessaire et poursuivre la numérotation en incrémentant &gt;100.</t>
  </si>
  <si>
    <t xml:space="preserve">En cas d'ajout de ligne, il est nécessaire de s'assurer du respect des formules de calcul automatique [cellules colorées en gris] 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</si>
  <si>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</si>
  <si>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</si>
  <si>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Exemples de complétion de centre</t>
  </si>
  <si>
    <t>Nom</t>
  </si>
  <si>
    <t>Prénom</t>
  </si>
  <si>
    <t>Courriel</t>
  </si>
  <si>
    <t>Recrutement attendu par mois par centre
[DUR]/centre</t>
  </si>
  <si>
    <t>A</t>
  </si>
  <si>
    <t>Nombre de centre(s) d'inclusion prévus (NC):</t>
  </si>
  <si>
    <t>A/DUR</t>
  </si>
  <si>
    <t>Monocentrique/Multicentrique</t>
  </si>
  <si>
    <t>Vérif val (NP/DUR)/NC</t>
  </si>
  <si>
    <t>NC =1 + C24</t>
  </si>
  <si>
    <t>Nombre de centre(s) d'inclusion prévus (NC) :</t>
  </si>
  <si>
    <t>NE PAS modifier le format de la grille, le titre des onglets.</t>
  </si>
  <si>
    <t>N+1</t>
  </si>
  <si>
    <t>N</t>
  </si>
  <si>
    <t>E_coordonnateur</t>
  </si>
  <si>
    <t>Prévilégier un courriel professionnel</t>
  </si>
  <si>
    <t>laure.durand@adresse.fr</t>
  </si>
  <si>
    <t>kevin.dupont@adresse.fr</t>
  </si>
  <si>
    <t>Etablissement de santé</t>
  </si>
  <si>
    <t>Site d'exercice, GH</t>
  </si>
  <si>
    <t>Site d'exercice, GH
coordonnateur</t>
  </si>
  <si>
    <t>Site d'exercice, GH
co-investigateur(s)</t>
  </si>
  <si>
    <t>Recrutants des participants :</t>
  </si>
  <si>
    <t>Hôpital Femme Mère Enfant, Groupement Hospitalier Est - HCL (Bron)</t>
  </si>
  <si>
    <r>
      <rPr>
        <b/>
        <u/>
        <sz val="24"/>
        <color indexed="56"/>
        <rFont val="Calibri"/>
        <family val="2"/>
      </rPr>
      <t xml:space="preserve">Centre investigateur coordonnateur et centre(s) co-investigateur(s)
</t>
    </r>
    <r>
      <rPr>
        <b/>
        <sz val="24"/>
        <color indexed="56"/>
        <rFont val="Calibri"/>
        <family val="2"/>
      </rPr>
      <t>pour les appels à projets PHRC-N, PRME, PREPS et PHRIP</t>
    </r>
  </si>
  <si>
    <t>Version Grille</t>
  </si>
  <si>
    <t>Titre français</t>
  </si>
  <si>
    <t>v1-2-Juillet-2022</t>
  </si>
  <si>
    <t>Vérif Grille Centre 2022</t>
  </si>
  <si>
    <r>
      <rPr>
        <b/>
        <sz val="18"/>
        <rFont val="Arial"/>
        <family val="2"/>
      </rPr>
      <t xml:space="preserve">Pour toute question : </t>
    </r>
    <r>
      <rPr>
        <b/>
        <u/>
        <sz val="18"/>
        <color indexed="12"/>
        <rFont val="Arial"/>
        <family val="2"/>
      </rPr>
      <t>dgos-innovarc@sante.gouv.fr</t>
    </r>
  </si>
  <si>
    <t>v1-2-juillet-2022</t>
  </si>
  <si>
    <t>Cellule</t>
  </si>
  <si>
    <t>commentaire</t>
  </si>
  <si>
    <t>Grille à complèter et déposer en ligne sur la plateforme Innovarc-3 : https://innovarc.atih.sante.fr/login</t>
  </si>
  <si>
    <t>NE PAS supprimer de lignes.
NE PAS verouiller le tableur =&gt; Protéger ou verouiller le document empêche tout traitement ultérieur nécessaire à l'évaluation.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</si>
</sst>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u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sz val="12"/>
      <color indexed="81"/>
      <name val="Arial"/>
      <family val="2"/>
    </font>
    <font>
      <b/>
      <u/>
      <sz val="12"/>
      <color indexed="39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20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1"/>
      <color theme="2" tint="-0.749992370372631"/>
      <name val="Arial"/>
      <family val="2"/>
    </font>
    <font>
      <sz val="12"/>
      <color rgb="FFC00000"/>
      <name val="Arial"/>
      <family val="2"/>
    </font>
    <font>
      <b/>
      <sz val="12"/>
      <color theme="2" tint="-0.749992370372631"/>
      <name val="Arial"/>
      <family val="2"/>
    </font>
    <font>
      <sz val="10"/>
      <name val="Calibri"/>
      <family val="2"/>
      <scheme val="minor"/>
    </font>
    <font>
      <sz val="12"/>
      <color theme="2" tint="-0.749992370372631"/>
      <name val="Arial"/>
      <family val="2"/>
    </font>
    <font>
      <u/>
      <sz val="12"/>
      <color theme="10"/>
      <name val="Arial"/>
      <family val="2"/>
    </font>
    <font>
      <sz val="12"/>
      <color rgb="FF00206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4"/>
      <color rgb="FF002060"/>
      <name val="Calibri"/>
      <family val="2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9"/>
      <color indexed="81"/>
      <name val="Tahoma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2"/>
      <color rgb="FFFF0000"/>
      <name val="Calibri"/>
      <family val="2"/>
      <scheme val="minor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8"/>
      <color theme="10"/>
      <name val="Arial"/>
      <family val="2"/>
    </font>
    <font>
      <b/>
      <sz val="18"/>
      <name val="Arial"/>
      <family val="2"/>
    </font>
    <font>
      <b/>
      <u/>
      <sz val="18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1" tint="0.24994659260841701"/>
      </top>
      <bottom/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20" fillId="0" borderId="0" xfId="0" applyFont="1" applyAlignment="1">
      <alignment vertical="center"/>
    </xf>
    <xf numFmtId="14" fontId="0" fillId="0" borderId="0" xfId="0" applyNumberFormat="1" applyBorder="1"/>
    <xf numFmtId="0" fontId="19" fillId="0" borderId="0" xfId="0" applyFont="1" applyBorder="1" applyAlignment="1">
      <alignment horizontal="center" vertical="center"/>
    </xf>
    <xf numFmtId="0" fontId="0" fillId="0" borderId="0" xfId="0" applyFont="1"/>
    <xf numFmtId="0" fontId="19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0" fillId="4" borderId="1" xfId="0" applyFill="1" applyBorder="1" applyAlignment="1"/>
    <xf numFmtId="0" fontId="0" fillId="4" borderId="1" xfId="0" applyFill="1" applyBorder="1"/>
    <xf numFmtId="3" fontId="0" fillId="4" borderId="1" xfId="0" applyNumberFormat="1" applyFill="1" applyBorder="1"/>
    <xf numFmtId="3" fontId="0" fillId="4" borderId="1" xfId="0" applyNumberFormat="1" applyFill="1" applyBorder="1" applyAlignment="1">
      <alignment wrapText="1"/>
    </xf>
    <xf numFmtId="0" fontId="23" fillId="0" borderId="0" xfId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5" fillId="0" borderId="0" xfId="0" applyFont="1"/>
    <xf numFmtId="0" fontId="26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4" borderId="14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27" fillId="6" borderId="35" xfId="0" applyFont="1" applyFill="1" applyBorder="1" applyAlignment="1" applyProtection="1"/>
    <xf numFmtId="0" fontId="28" fillId="6" borderId="35" xfId="0" applyFont="1" applyFill="1" applyBorder="1" applyAlignment="1" applyProtection="1"/>
    <xf numFmtId="0" fontId="28" fillId="6" borderId="35" xfId="0" applyFont="1" applyFill="1" applyBorder="1"/>
    <xf numFmtId="14" fontId="28" fillId="6" borderId="35" xfId="0" applyNumberFormat="1" applyFont="1" applyFill="1" applyBorder="1"/>
    <xf numFmtId="3" fontId="29" fillId="6" borderId="16" xfId="0" applyNumberFormat="1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/>
    </xf>
    <xf numFmtId="3" fontId="29" fillId="4" borderId="36" xfId="0" applyNumberFormat="1" applyFont="1" applyFill="1" applyBorder="1" applyAlignment="1">
      <alignment horizontal="center" vertical="center" wrapText="1"/>
    </xf>
    <xf numFmtId="3" fontId="29" fillId="6" borderId="23" xfId="0" applyNumberFormat="1" applyFont="1" applyFill="1" applyBorder="1" applyAlignment="1">
      <alignment vertical="center" wrapText="1"/>
    </xf>
    <xf numFmtId="0" fontId="31" fillId="6" borderId="37" xfId="0" applyFont="1" applyFill="1" applyBorder="1" applyAlignment="1">
      <alignment vertical="center"/>
    </xf>
    <xf numFmtId="3" fontId="29" fillId="6" borderId="38" xfId="0" applyNumberFormat="1" applyFont="1" applyFill="1" applyBorder="1" applyAlignment="1">
      <alignment vertical="center" wrapText="1"/>
    </xf>
    <xf numFmtId="0" fontId="0" fillId="0" borderId="0" xfId="0" applyAlignment="1"/>
    <xf numFmtId="0" fontId="32" fillId="0" borderId="1" xfId="0" applyNumberFormat="1" applyFont="1" applyBorder="1" applyAlignment="1">
      <alignment horizontal="justify" vertical="center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39" xfId="0" applyNumberFormat="1" applyFont="1" applyFill="1" applyBorder="1" applyAlignment="1">
      <alignment horizontal="center" vertical="center" wrapText="1"/>
    </xf>
    <xf numFmtId="164" fontId="33" fillId="4" borderId="36" xfId="0" applyNumberFormat="1" applyFont="1" applyFill="1" applyBorder="1" applyAlignment="1">
      <alignment horizontal="center" vertical="center" wrapText="1"/>
    </xf>
    <xf numFmtId="0" fontId="35" fillId="0" borderId="0" xfId="0" applyFont="1"/>
    <xf numFmtId="3" fontId="12" fillId="8" borderId="24" xfId="0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/>
    <xf numFmtId="164" fontId="17" fillId="4" borderId="27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Border="1"/>
    <xf numFmtId="0" fontId="36" fillId="0" borderId="1" xfId="0" applyFont="1" applyBorder="1"/>
    <xf numFmtId="3" fontId="12" fillId="4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3" fontId="12" fillId="3" borderId="29" xfId="0" applyNumberFormat="1" applyFont="1" applyFill="1" applyBorder="1" applyAlignment="1">
      <alignment horizontal="center" vertical="center" wrapText="1"/>
    </xf>
    <xf numFmtId="3" fontId="12" fillId="3" borderId="30" xfId="0" applyNumberFormat="1" applyFont="1" applyFill="1" applyBorder="1" applyAlignment="1">
      <alignment horizontal="center" vertical="center" wrapText="1"/>
    </xf>
    <xf numFmtId="3" fontId="12" fillId="3" borderId="31" xfId="0" applyNumberFormat="1" applyFont="1" applyFill="1" applyBorder="1" applyAlignment="1">
      <alignment horizontal="center" vertical="center" wrapText="1"/>
    </xf>
    <xf numFmtId="3" fontId="12" fillId="3" borderId="16" xfId="0" applyNumberFormat="1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31" fillId="6" borderId="40" xfId="0" applyNumberFormat="1" applyFont="1" applyFill="1" applyBorder="1" applyAlignment="1">
      <alignment vertical="center" wrapText="1"/>
    </xf>
    <xf numFmtId="3" fontId="31" fillId="6" borderId="31" xfId="0" applyNumberFormat="1" applyFont="1" applyFill="1" applyBorder="1" applyAlignment="1">
      <alignment horizontal="center" vertical="center" wrapText="1"/>
    </xf>
    <xf numFmtId="3" fontId="31" fillId="6" borderId="16" xfId="0" applyNumberFormat="1" applyFont="1" applyFill="1" applyBorder="1" applyAlignment="1">
      <alignment horizontal="center" vertical="center" wrapText="1"/>
    </xf>
    <xf numFmtId="3" fontId="31" fillId="4" borderId="36" xfId="0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Border="1" applyAlignment="1">
      <alignment wrapText="1"/>
    </xf>
    <xf numFmtId="3" fontId="34" fillId="0" borderId="1" xfId="1" applyNumberFormat="1" applyFont="1" applyBorder="1" applyAlignment="1">
      <alignment horizontal="center" vertical="center" wrapText="1"/>
    </xf>
    <xf numFmtId="3" fontId="45" fillId="3" borderId="15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3" fontId="36" fillId="0" borderId="25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3" xfId="0" applyFont="1" applyBorder="1"/>
    <xf numFmtId="3" fontId="36" fillId="0" borderId="1" xfId="0" applyNumberFormat="1" applyFont="1" applyBorder="1"/>
    <xf numFmtId="3" fontId="36" fillId="0" borderId="1" xfId="0" applyNumberFormat="1" applyFont="1" applyBorder="1" applyAlignment="1">
      <alignment wrapText="1"/>
    </xf>
    <xf numFmtId="0" fontId="36" fillId="0" borderId="1" xfId="0" applyFont="1" applyBorder="1"/>
    <xf numFmtId="3" fontId="36" fillId="0" borderId="23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3" fontId="18" fillId="0" borderId="25" xfId="1" applyNumberFormat="1" applyBorder="1" applyAlignment="1">
      <alignment horizontal="center" vertical="center"/>
    </xf>
    <xf numFmtId="0" fontId="0" fillId="0" borderId="0" xfId="0" applyFill="1" applyAlignment="1">
      <alignment wrapText="1"/>
    </xf>
    <xf numFmtId="3" fontId="29" fillId="6" borderId="23" xfId="0" applyNumberFormat="1" applyFont="1" applyFill="1" applyBorder="1" applyAlignment="1">
      <alignment horizontal="center" vertical="center" wrapText="1"/>
    </xf>
    <xf numFmtId="3" fontId="18" fillId="0" borderId="1" xfId="1" applyNumberFormat="1" applyBorder="1" applyAlignment="1">
      <alignment wrapText="1"/>
    </xf>
    <xf numFmtId="0" fontId="18" fillId="0" borderId="1" xfId="1" applyBorder="1"/>
    <xf numFmtId="3" fontId="18" fillId="7" borderId="1" xfId="1" applyNumberForma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/>
    </xf>
    <xf numFmtId="3" fontId="18" fillId="0" borderId="25" xfId="1" applyNumberFormat="1" applyBorder="1" applyAlignment="1">
      <alignment horizontal="center" vertical="center" wrapText="1"/>
    </xf>
    <xf numFmtId="0" fontId="0" fillId="0" borderId="0" xfId="0" applyFill="1" applyAlignment="1"/>
    <xf numFmtId="0" fontId="37" fillId="0" borderId="0" xfId="0" applyFont="1" applyAlignment="1"/>
    <xf numFmtId="0" fontId="0" fillId="0" borderId="0" xfId="0" applyFont="1" applyAlignment="1"/>
    <xf numFmtId="0" fontId="35" fillId="0" borderId="0" xfId="0" applyFont="1" applyAlignment="1"/>
    <xf numFmtId="0" fontId="0" fillId="0" borderId="0" xfId="0" applyBorder="1" applyAlignment="1"/>
    <xf numFmtId="0" fontId="18" fillId="0" borderId="1" xfId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48" fillId="0" borderId="0" xfId="0" applyFont="1" applyAlignment="1"/>
    <xf numFmtId="164" fontId="17" fillId="4" borderId="41" xfId="0" applyNumberFormat="1" applyFont="1" applyFill="1" applyBorder="1" applyAlignment="1">
      <alignment horizontal="center" vertical="center" wrapText="1"/>
    </xf>
    <xf numFmtId="0" fontId="18" fillId="0" borderId="23" xfId="1" applyBorder="1"/>
    <xf numFmtId="0" fontId="12" fillId="9" borderId="7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 wrapText="1"/>
    </xf>
    <xf numFmtId="0" fontId="44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vertical="center" wrapText="1"/>
    </xf>
    <xf numFmtId="3" fontId="12" fillId="9" borderId="0" xfId="0" applyNumberFormat="1" applyFont="1" applyFill="1" applyBorder="1" applyAlignment="1">
      <alignment horizontal="center" vertical="center" wrapText="1"/>
    </xf>
    <xf numFmtId="3" fontId="12" fillId="9" borderId="28" xfId="0" applyNumberFormat="1" applyFont="1" applyFill="1" applyBorder="1" applyAlignment="1">
      <alignment horizontal="center" vertical="center" wrapText="1"/>
    </xf>
    <xf numFmtId="3" fontId="12" fillId="9" borderId="6" xfId="0" applyNumberFormat="1" applyFont="1" applyFill="1" applyBorder="1" applyAlignment="1">
      <alignment horizontal="center" vertical="center" wrapText="1"/>
    </xf>
    <xf numFmtId="3" fontId="2" fillId="9" borderId="19" xfId="0" applyNumberFormat="1" applyFont="1" applyFill="1" applyBorder="1" applyAlignment="1">
      <alignment horizontal="center" vertical="center" wrapText="1"/>
    </xf>
    <xf numFmtId="3" fontId="1" fillId="9" borderId="22" xfId="0" applyNumberFormat="1" applyFont="1" applyFill="1" applyBorder="1" applyAlignment="1">
      <alignment horizontal="center" vertical="center" wrapText="1"/>
    </xf>
    <xf numFmtId="3" fontId="1" fillId="9" borderId="21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3" fontId="12" fillId="9" borderId="23" xfId="0" applyNumberFormat="1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50" fillId="10" borderId="1" xfId="0" applyFont="1" applyFill="1" applyBorder="1" applyAlignment="1">
      <alignment horizontal="center" vertical="center"/>
    </xf>
    <xf numFmtId="0" fontId="49" fillId="11" borderId="0" xfId="0" applyFont="1" applyFill="1"/>
    <xf numFmtId="0" fontId="22" fillId="4" borderId="3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wrapText="1"/>
    </xf>
    <xf numFmtId="0" fontId="38" fillId="0" borderId="32" xfId="0" applyFont="1" applyBorder="1" applyAlignment="1">
      <alignment horizontal="justify" vertical="center" shrinkToFit="1"/>
    </xf>
    <xf numFmtId="0" fontId="38" fillId="0" borderId="34" xfId="0" applyFont="1" applyBorder="1" applyAlignment="1">
      <alignment horizontal="justify" vertical="center" shrinkToFit="1"/>
    </xf>
    <xf numFmtId="0" fontId="38" fillId="0" borderId="33" xfId="0" applyFont="1" applyBorder="1" applyAlignment="1">
      <alignment horizontal="justify" vertical="center" shrinkToFit="1"/>
    </xf>
    <xf numFmtId="0" fontId="40" fillId="0" borderId="3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justify" vertical="center" shrinkToFit="1"/>
    </xf>
    <xf numFmtId="0" fontId="41" fillId="0" borderId="34" xfId="0" applyFont="1" applyBorder="1" applyAlignment="1">
      <alignment horizontal="justify" vertical="center" shrinkToFit="1"/>
    </xf>
    <xf numFmtId="0" fontId="41" fillId="0" borderId="33" xfId="0" applyFont="1" applyBorder="1" applyAlignment="1">
      <alignment horizontal="justify" vertical="center" shrinkToFit="1"/>
    </xf>
    <xf numFmtId="0" fontId="51" fillId="0" borderId="5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52" fillId="13" borderId="16" xfId="1" applyFont="1" applyFill="1" applyBorder="1" applyAlignment="1">
      <alignment horizontal="center" vertical="center"/>
    </xf>
    <xf numFmtId="0" fontId="52" fillId="13" borderId="42" xfId="1" applyFont="1" applyFill="1" applyBorder="1" applyAlignment="1">
      <alignment horizontal="center" vertical="center"/>
    </xf>
    <xf numFmtId="0" fontId="52" fillId="13" borderId="43" xfId="1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1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Lien hypertexte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ure.durand@adresse.fr" TargetMode="External"/><Relationship Id="rId2" Type="http://schemas.openxmlformats.org/officeDocument/2006/relationships/hyperlink" Target="mailto:kevin.dupont@adresse.fr" TargetMode="External"/><Relationship Id="rId1" Type="http://schemas.openxmlformats.org/officeDocument/2006/relationships/hyperlink" Target="mailto:dgos-innovarc@sante.gouv.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M128"/>
  <sheetViews>
    <sheetView tabSelected="1" zoomScale="55" zoomScaleNormal="55" zoomScaleSheetLayoutView="55" zoomScalePageLayoutView="40" workbookViewId="0"/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  <col min="9" max="9" width="36.140625" style="5" customWidth="1"/>
    <col min="10" max="10" width="19.140625" style="5" customWidth="1"/>
    <col min="11" max="11" width="27.5703125" style="5" customWidth="1"/>
    <col min="12" max="12" width="77.5703125" style="52" customWidth="1"/>
    <col min="13" max="13" width="13.42578125" bestFit="1" customWidth="1"/>
  </cols>
  <sheetData>
    <row r="1" spans="1:13" ht="94.5" customHeight="1" thickBot="1" x14ac:dyDescent="0.35">
      <c r="A1" s="32"/>
      <c r="B1" s="133" t="s">
        <v>73</v>
      </c>
      <c r="C1" s="134"/>
      <c r="D1" s="134"/>
      <c r="E1" s="134"/>
      <c r="F1" s="134"/>
      <c r="G1" s="134"/>
      <c r="H1" s="134"/>
      <c r="I1" s="134"/>
      <c r="J1" s="135"/>
    </row>
    <row r="2" spans="1:13" ht="39.75" customHeight="1" x14ac:dyDescent="0.25">
      <c r="B2" s="130" t="s">
        <v>79</v>
      </c>
      <c r="C2" s="146" t="s">
        <v>60</v>
      </c>
      <c r="D2" s="146"/>
      <c r="E2" s="146"/>
      <c r="F2" s="151" t="str">
        <f>RappelData!B17</f>
        <v/>
      </c>
      <c r="G2" s="151"/>
      <c r="H2" s="151"/>
      <c r="I2" s="151"/>
      <c r="J2" s="151"/>
    </row>
    <row r="3" spans="1:13" ht="37.5" customHeight="1" x14ac:dyDescent="0.25">
      <c r="B3" s="148" t="s">
        <v>78</v>
      </c>
      <c r="C3" s="149"/>
      <c r="D3" s="149"/>
      <c r="E3" s="149"/>
      <c r="F3" s="149"/>
      <c r="G3" s="149"/>
      <c r="H3" s="149"/>
      <c r="I3" s="149"/>
      <c r="J3" s="150"/>
    </row>
    <row r="4" spans="1:13" s="2" customFormat="1" ht="17.25" customHeight="1" thickBot="1" x14ac:dyDescent="0.3">
      <c r="B4" s="25"/>
      <c r="C4" s="25"/>
      <c r="D4" s="25"/>
      <c r="E4" s="25"/>
      <c r="F4" s="25"/>
      <c r="G4" s="25"/>
      <c r="H4" s="25"/>
      <c r="I4" s="25"/>
      <c r="J4" s="1"/>
      <c r="K4" s="1"/>
      <c r="L4" s="102"/>
    </row>
    <row r="5" spans="1:13" ht="43.5" customHeight="1" thickBot="1" x14ac:dyDescent="0.3">
      <c r="B5" s="19" t="s">
        <v>37</v>
      </c>
      <c r="C5" s="140"/>
      <c r="D5" s="141"/>
      <c r="E5" s="141"/>
      <c r="F5" s="141"/>
      <c r="G5" s="141"/>
      <c r="H5" s="142"/>
    </row>
    <row r="6" spans="1:13" ht="50.25" customHeight="1" thickBot="1" x14ac:dyDescent="0.3">
      <c r="B6" s="19" t="s">
        <v>38</v>
      </c>
      <c r="C6" s="143"/>
      <c r="D6" s="144"/>
      <c r="E6" s="144"/>
      <c r="F6" s="144"/>
      <c r="G6" s="144"/>
      <c r="H6" s="145"/>
    </row>
    <row r="7" spans="1:13" ht="50.25" customHeight="1" thickBot="1" x14ac:dyDescent="0.3">
      <c r="B7" s="19" t="s">
        <v>39</v>
      </c>
      <c r="C7" s="137"/>
      <c r="D7" s="138"/>
      <c r="E7" s="138"/>
      <c r="F7" s="138"/>
      <c r="G7" s="138"/>
      <c r="H7" s="139"/>
    </row>
    <row r="8" spans="1:13" ht="24" customHeight="1" thickBot="1" x14ac:dyDescent="0.3">
      <c r="B8" s="6"/>
      <c r="C8" s="8"/>
      <c r="D8" s="8"/>
      <c r="E8" s="8"/>
      <c r="F8" s="8"/>
      <c r="J8" s="1"/>
      <c r="K8" s="1"/>
      <c r="L8" s="102"/>
      <c r="M8" s="2"/>
    </row>
    <row r="9" spans="1:13" s="2" customFormat="1" ht="66.75" customHeight="1" thickBot="1" x14ac:dyDescent="0.3">
      <c r="B9" s="27" t="s">
        <v>41</v>
      </c>
      <c r="C9" s="81"/>
      <c r="D9" s="30"/>
      <c r="E9" s="10"/>
      <c r="F9" s="1"/>
      <c r="G9" s="136" t="s">
        <v>46</v>
      </c>
      <c r="H9" s="136"/>
      <c r="J9" s="1"/>
      <c r="K9" s="1"/>
      <c r="L9" s="102"/>
    </row>
    <row r="10" spans="1:13" s="2" customFormat="1" ht="60" customHeight="1" thickBot="1" x14ac:dyDescent="0.3">
      <c r="B10" s="28" t="s">
        <v>40</v>
      </c>
      <c r="C10" s="82"/>
      <c r="E10" s="131" t="s">
        <v>47</v>
      </c>
      <c r="F10" s="132"/>
      <c r="G10" s="131" t="str">
        <f>IF(C9="","Renseigner cellules C9 à C11 
[DUR et NC] ≠ 0",IF(OR(C9=0,C9="N/A",C9="NA"),"N/A",IF(AND(C9&gt;0,C10&gt;0,C11&gt;0),ROUND((C9/C10)/C11,1),"Renseigner cellules C10 et/ou C11
[DUR et NC] ≠ 0")))</f>
        <v>Renseigner cellules C9 à C11 
[DUR et NC] ≠ 0</v>
      </c>
      <c r="H10" s="132"/>
      <c r="J10" s="1"/>
      <c r="K10" s="1"/>
      <c r="L10" s="102"/>
    </row>
    <row r="11" spans="1:13" s="2" customFormat="1" ht="61.5" customHeight="1" thickBot="1" x14ac:dyDescent="0.3">
      <c r="B11" s="29" t="s">
        <v>59</v>
      </c>
      <c r="C11" s="83"/>
      <c r="D11" s="31"/>
      <c r="E11" s="10"/>
      <c r="F11" s="10"/>
      <c r="G11" s="1"/>
      <c r="H11" s="1"/>
      <c r="I11" s="1"/>
      <c r="J11" s="1"/>
      <c r="K11" s="95"/>
      <c r="L11" s="102"/>
    </row>
    <row r="12" spans="1:13" ht="24" customHeight="1" thickBot="1" x14ac:dyDescent="0.45">
      <c r="B12" s="13"/>
      <c r="C12" s="14"/>
      <c r="D12" s="14"/>
      <c r="E12" s="14"/>
      <c r="F12" s="14"/>
      <c r="H12" s="7"/>
    </row>
    <row r="13" spans="1:13" ht="24" customHeight="1" x14ac:dyDescent="0.4">
      <c r="A13" s="50" t="s">
        <v>48</v>
      </c>
      <c r="B13" s="40"/>
      <c r="C13" s="41"/>
      <c r="D13" s="41"/>
      <c r="E13" s="41"/>
      <c r="F13" s="41"/>
      <c r="G13" s="42"/>
      <c r="H13" s="43"/>
      <c r="I13" s="42"/>
      <c r="J13" s="42"/>
      <c r="K13" s="47" t="s">
        <v>46</v>
      </c>
    </row>
    <row r="14" spans="1:13" s="65" customFormat="1" ht="30.75" customHeight="1" x14ac:dyDescent="0.25">
      <c r="A14" s="71"/>
      <c r="B14" s="72" t="s">
        <v>49</v>
      </c>
      <c r="C14" s="72" t="s">
        <v>50</v>
      </c>
      <c r="D14" s="72" t="s">
        <v>51</v>
      </c>
      <c r="E14" s="72" t="s">
        <v>67</v>
      </c>
      <c r="F14" s="72" t="s">
        <v>68</v>
      </c>
      <c r="G14" s="72" t="s">
        <v>0</v>
      </c>
      <c r="H14" s="72" t="s">
        <v>1</v>
      </c>
      <c r="I14" s="72" t="s">
        <v>14</v>
      </c>
      <c r="J14" s="73" t="s">
        <v>25</v>
      </c>
      <c r="K14" s="74" t="s">
        <v>52</v>
      </c>
      <c r="L14" s="103"/>
    </row>
    <row r="15" spans="1:13" s="9" customFormat="1" ht="27" customHeight="1" x14ac:dyDescent="0.25">
      <c r="A15" s="51"/>
      <c r="B15" s="49"/>
      <c r="C15" s="49"/>
      <c r="D15" s="96" t="s">
        <v>64</v>
      </c>
      <c r="E15" s="49"/>
      <c r="F15" s="49"/>
      <c r="G15" s="49"/>
      <c r="H15" s="49"/>
      <c r="I15" s="49"/>
      <c r="J15" s="44" t="s">
        <v>53</v>
      </c>
      <c r="K15" s="48" t="s">
        <v>55</v>
      </c>
      <c r="L15" s="104"/>
    </row>
    <row r="16" spans="1:13" s="57" customFormat="1" ht="48" customHeight="1" x14ac:dyDescent="0.2">
      <c r="A16" s="55" t="s">
        <v>17</v>
      </c>
      <c r="B16" s="54" t="s">
        <v>18</v>
      </c>
      <c r="C16" s="54" t="s">
        <v>10</v>
      </c>
      <c r="D16" s="99" t="s">
        <v>65</v>
      </c>
      <c r="E16" s="54" t="s">
        <v>16</v>
      </c>
      <c r="F16" s="54" t="s">
        <v>72</v>
      </c>
      <c r="G16" s="54" t="s">
        <v>11</v>
      </c>
      <c r="H16" s="54" t="s">
        <v>13</v>
      </c>
      <c r="I16" s="54" t="s">
        <v>12</v>
      </c>
      <c r="J16" s="54"/>
      <c r="K16" s="56" t="str">
        <f>IF(J16="","",J16/C$10)</f>
        <v/>
      </c>
      <c r="L16" s="105"/>
    </row>
    <row r="17" spans="1:12" s="57" customFormat="1" ht="48" customHeight="1" thickBot="1" x14ac:dyDescent="0.25">
      <c r="A17" s="55" t="s">
        <v>35</v>
      </c>
      <c r="B17" s="54" t="s">
        <v>9</v>
      </c>
      <c r="C17" s="54" t="s">
        <v>19</v>
      </c>
      <c r="D17" s="99" t="s">
        <v>66</v>
      </c>
      <c r="E17" s="54" t="s">
        <v>20</v>
      </c>
      <c r="F17" s="54" t="s">
        <v>20</v>
      </c>
      <c r="G17" s="54" t="s">
        <v>21</v>
      </c>
      <c r="H17" s="54" t="s">
        <v>13</v>
      </c>
      <c r="I17" s="54" t="s">
        <v>22</v>
      </c>
      <c r="J17" s="54"/>
      <c r="K17" s="56" t="str">
        <f>IF(J17="","",J17/C$10)</f>
        <v/>
      </c>
      <c r="L17" s="105"/>
    </row>
    <row r="18" spans="1:12" ht="24" customHeight="1" thickBot="1" x14ac:dyDescent="0.45">
      <c r="B18" s="13"/>
      <c r="C18" s="47" t="s">
        <v>46</v>
      </c>
      <c r="D18" s="14"/>
      <c r="E18" s="14"/>
      <c r="F18" s="14"/>
      <c r="H18" s="7"/>
    </row>
    <row r="19" spans="1:12" ht="32.25" customHeight="1" x14ac:dyDescent="0.25">
      <c r="A19" s="26" t="s">
        <v>2</v>
      </c>
      <c r="B19" s="20"/>
      <c r="C19" s="100" t="str">
        <f>IF(COUNTBLANK(B22:G22)&gt;0,"Données incomplètes","")</f>
        <v>Données incomplètes</v>
      </c>
      <c r="D19" s="20"/>
      <c r="E19" s="20"/>
      <c r="F19" s="20"/>
      <c r="G19" s="20"/>
      <c r="H19" s="20"/>
      <c r="I19" s="20"/>
      <c r="J19" s="20"/>
      <c r="K19" s="47" t="s">
        <v>46</v>
      </c>
    </row>
    <row r="20" spans="1:12" s="65" customFormat="1" ht="64.5" customHeight="1" x14ac:dyDescent="0.25">
      <c r="A20" s="66"/>
      <c r="B20" s="67" t="s">
        <v>3</v>
      </c>
      <c r="C20" s="68" t="s">
        <v>4</v>
      </c>
      <c r="D20" s="68" t="s">
        <v>5</v>
      </c>
      <c r="E20" s="68" t="s">
        <v>26</v>
      </c>
      <c r="F20" s="68" t="s">
        <v>69</v>
      </c>
      <c r="G20" s="68" t="s">
        <v>0</v>
      </c>
      <c r="H20" s="68" t="s">
        <v>1</v>
      </c>
      <c r="I20" s="68" t="s">
        <v>14</v>
      </c>
      <c r="J20" s="69" t="s">
        <v>25</v>
      </c>
      <c r="K20" s="70" t="s">
        <v>52</v>
      </c>
      <c r="L20" s="103"/>
    </row>
    <row r="21" spans="1:12" s="9" customFormat="1" ht="17.25" customHeight="1" thickBot="1" x14ac:dyDescent="0.3">
      <c r="A21" s="46" t="s">
        <v>62</v>
      </c>
      <c r="B21" s="45"/>
      <c r="C21" s="39"/>
      <c r="D21" s="39"/>
      <c r="E21" s="80" t="s">
        <v>63</v>
      </c>
      <c r="F21" s="39"/>
      <c r="G21" s="39"/>
      <c r="H21" s="39"/>
      <c r="I21" s="39"/>
      <c r="J21" s="37" t="s">
        <v>53</v>
      </c>
      <c r="K21" s="38" t="s">
        <v>55</v>
      </c>
      <c r="L21" s="104"/>
    </row>
    <row r="22" spans="1:12" s="60" customFormat="1" ht="75.75" customHeight="1" thickBot="1" x14ac:dyDescent="0.25">
      <c r="A22" s="58">
        <v>1</v>
      </c>
      <c r="B22" s="84"/>
      <c r="C22" s="94"/>
      <c r="D22" s="101"/>
      <c r="E22" s="85"/>
      <c r="F22" s="85"/>
      <c r="G22" s="84"/>
      <c r="H22" s="84"/>
      <c r="I22" s="84"/>
      <c r="J22" s="86"/>
      <c r="K22" s="112" t="str">
        <f>IF(OR(J22="",J22="NA"),"", IF(C$10="","Renseigner cellule C10", ROUND(J22/C$10,1)))</f>
        <v/>
      </c>
      <c r="L22" s="111" t="str">
        <f>IF(COUNTBLANK(B22:G22)&gt;0,"la ligne doit être entièrement complétée.","")&amp;IF(AND(OR(E22=F22,F22=""),SUMPRODUCT(ISNUMBER(SEARCH({"@aphp";"@chu-lyon";"@ap-hm"},D22))*1)&lt;&gt;0)," Merci d'indiquer votre site d'exercice dans la colone F","")</f>
        <v>la ligne doit être entièrement complétée.</v>
      </c>
    </row>
    <row r="23" spans="1:12" ht="24" customHeight="1" thickBot="1" x14ac:dyDescent="0.3">
      <c r="C23" s="3"/>
      <c r="D23" s="4"/>
      <c r="E23" s="47" t="s">
        <v>46</v>
      </c>
      <c r="F23" s="5"/>
    </row>
    <row r="24" spans="1:12" ht="32.25" customHeight="1" x14ac:dyDescent="0.25">
      <c r="A24" s="114" t="s">
        <v>36</v>
      </c>
      <c r="B24" s="115"/>
      <c r="C24" s="116"/>
      <c r="D24" s="117" t="s">
        <v>71</v>
      </c>
      <c r="E24" s="116">
        <f>COUNTIF(J27:J127,"&gt;0")</f>
        <v>0</v>
      </c>
      <c r="F24" s="118"/>
      <c r="G24" s="118"/>
      <c r="H24" s="118"/>
      <c r="I24" s="118"/>
      <c r="J24" s="118"/>
      <c r="K24" s="47" t="s">
        <v>46</v>
      </c>
    </row>
    <row r="25" spans="1:12" s="65" customFormat="1" ht="73.5" customHeight="1" thickBot="1" x14ac:dyDescent="0.3">
      <c r="A25" s="119"/>
      <c r="B25" s="120" t="s">
        <v>6</v>
      </c>
      <c r="C25" s="119" t="s">
        <v>7</v>
      </c>
      <c r="D25" s="119" t="s">
        <v>8</v>
      </c>
      <c r="E25" s="119" t="s">
        <v>42</v>
      </c>
      <c r="F25" s="119" t="s">
        <v>70</v>
      </c>
      <c r="G25" s="119" t="s">
        <v>0</v>
      </c>
      <c r="H25" s="119" t="s">
        <v>1</v>
      </c>
      <c r="I25" s="119" t="s">
        <v>14</v>
      </c>
      <c r="J25" s="121" t="s">
        <v>25</v>
      </c>
      <c r="K25" s="64" t="s">
        <v>52</v>
      </c>
      <c r="L25" s="103"/>
    </row>
    <row r="26" spans="1:12" s="9" customFormat="1" ht="24" customHeight="1" thickBot="1" x14ac:dyDescent="0.3">
      <c r="A26" s="122" t="s">
        <v>61</v>
      </c>
      <c r="B26" s="123"/>
      <c r="C26" s="124"/>
      <c r="D26" s="124"/>
      <c r="E26" s="124"/>
      <c r="F26" s="124"/>
      <c r="G26" s="124"/>
      <c r="H26" s="124"/>
      <c r="I26" s="124"/>
      <c r="J26" s="125" t="s">
        <v>53</v>
      </c>
      <c r="K26" s="38" t="s">
        <v>55</v>
      </c>
      <c r="L26" s="104"/>
    </row>
    <row r="27" spans="1:12" s="60" customFormat="1" ht="20.25" customHeight="1" x14ac:dyDescent="0.25">
      <c r="A27" s="126">
        <v>2</v>
      </c>
      <c r="B27" s="87"/>
      <c r="C27" s="91"/>
      <c r="D27" s="113"/>
      <c r="E27" s="91"/>
      <c r="F27" s="91"/>
      <c r="G27" s="87"/>
      <c r="H27" s="87"/>
      <c r="I27" s="87"/>
      <c r="J27" s="75"/>
      <c r="K27" s="61" t="str">
        <f>IF(OR(J27="",J27="NA"),"", IF(C$10="","Renseigner cellule C10", ROUND(J27/C$10,1)))</f>
        <v/>
      </c>
      <c r="L27" s="111" t="str">
        <f>IF(COUNTBLANK(B27:J27)=9,"",IF(COUNTBLANK(B27:G27)&gt;0,"la ligne doit être entièrement complétée.",""))&amp;IF(AND(OR(E27=F27,F27=""),SUMPRODUCT(ISNUMBER(SEARCH({"@aphp";"@chu-lyon";"@ap-hm"},D27))*1)&lt;&gt;0)," Merci d'indiquer votre site d'exercice dans la colone F","")</f>
        <v/>
      </c>
    </row>
    <row r="28" spans="1:12" s="110" customFormat="1" ht="20.25" customHeight="1" x14ac:dyDescent="0.25">
      <c r="A28" s="127">
        <v>3</v>
      </c>
      <c r="B28" s="89"/>
      <c r="C28" s="89"/>
      <c r="D28" s="107"/>
      <c r="E28" s="108"/>
      <c r="F28" s="108"/>
      <c r="G28" s="89"/>
      <c r="H28" s="89"/>
      <c r="I28" s="108"/>
      <c r="J28" s="109"/>
      <c r="K28" s="77" t="str">
        <f>IF(OR(J28="",J28="NA"),"", IF(C$10="","Renseigner cellule C10", ROUND(J28/C$10,1)))</f>
        <v/>
      </c>
      <c r="L28" s="111" t="str">
        <f>IF(COUNTBLANK(B28:J28)=9,"",IF(COUNTBLANK(B28:G28)&gt;0,"la ligne doit être entièrement complétée.",""))&amp;IF(AND(OR(E28=F28,F28=""),SUMPRODUCT(ISNUMBER(SEARCH({"@aphp";"@chu-lyon";"@ap-hm"},D28))*1)&lt;&gt;0)," Merci d'indiquer votre site d'exercice dans la colone F","")</f>
        <v/>
      </c>
    </row>
    <row r="29" spans="1:12" s="60" customFormat="1" ht="20.25" customHeight="1" x14ac:dyDescent="0.2">
      <c r="A29" s="127">
        <v>4</v>
      </c>
      <c r="B29" s="88"/>
      <c r="C29" s="89"/>
      <c r="D29" s="90"/>
      <c r="E29" s="90"/>
      <c r="F29" s="90"/>
      <c r="G29" s="88"/>
      <c r="H29" s="88"/>
      <c r="I29" s="90"/>
      <c r="J29" s="75"/>
      <c r="K29" s="77" t="str">
        <f t="shared" ref="K29:K92" si="0">IF(OR(J29="",J29="NA"),"", IF(C$10="","Renseigner cellule C10", ROUND(J29/C$10,1)))</f>
        <v/>
      </c>
      <c r="L29" s="111" t="str">
        <f>IF(COUNTBLANK(B29:J29)=9,"",IF(COUNTBLANK(B29:G29)&gt;0,"la ligne doit être entièrement complétée.",""))&amp;IF(AND(OR(E29=F29,F29=""),SUMPRODUCT(ISNUMBER(SEARCH({"@aphp";"@chu-lyon";"@ap-hm"},D29))*1)&lt;&gt;0)," Merci d'indiquer votre site d'exercice dans la colone F","")</f>
        <v/>
      </c>
    </row>
    <row r="30" spans="1:12" s="60" customFormat="1" ht="20.25" customHeight="1" x14ac:dyDescent="0.2">
      <c r="A30" s="127">
        <v>5</v>
      </c>
      <c r="B30" s="88"/>
      <c r="C30" s="89"/>
      <c r="D30" s="90"/>
      <c r="E30" s="90"/>
      <c r="F30" s="90"/>
      <c r="G30" s="88"/>
      <c r="H30" s="88"/>
      <c r="I30" s="90"/>
      <c r="J30" s="75"/>
      <c r="K30" s="77" t="str">
        <f t="shared" si="0"/>
        <v/>
      </c>
      <c r="L30" s="111" t="str">
        <f>IF(COUNTBLANK(B30:J30)=9,"",IF(COUNTBLANK(B30:G30)&gt;0,"la ligne doit être entièrement complétée.",""))&amp;IF(AND(OR(E30=F30,F30=""),SUMPRODUCT(ISNUMBER(SEARCH({"@aphp";"@chu-lyon";"@ap-hm"},D30))*1)&lt;&gt;0)," Merci d'indiquer votre site d'exercice dans la colone F","")</f>
        <v/>
      </c>
    </row>
    <row r="31" spans="1:12" s="60" customFormat="1" ht="20.25" customHeight="1" x14ac:dyDescent="0.25">
      <c r="A31" s="127">
        <v>6</v>
      </c>
      <c r="B31" s="88"/>
      <c r="C31" s="97"/>
      <c r="D31" s="98"/>
      <c r="E31" s="90"/>
      <c r="F31" s="90"/>
      <c r="G31" s="88"/>
      <c r="H31" s="88"/>
      <c r="I31" s="90"/>
      <c r="J31" s="75"/>
      <c r="K31" s="77" t="str">
        <f t="shared" si="0"/>
        <v/>
      </c>
      <c r="L31" s="111" t="str">
        <f>IF(COUNTBLANK(B31:J31)=9,"",IF(COUNTBLANK(B31:G31)&gt;0,"la ligne doit être entièrement complétée.",""))&amp;IF(AND(OR(E31=F31,F31=""),SUMPRODUCT(ISNUMBER(SEARCH({"@aphp";"@chu-lyon";"@ap-hm"},D31))*1)&lt;&gt;0)," Merci d'indiquer votre site d'exercice dans la colone F","")</f>
        <v/>
      </c>
    </row>
    <row r="32" spans="1:12" s="60" customFormat="1" ht="20.25" customHeight="1" x14ac:dyDescent="0.2">
      <c r="A32" s="127">
        <v>7</v>
      </c>
      <c r="B32" s="88"/>
      <c r="C32" s="89"/>
      <c r="D32" s="90"/>
      <c r="E32" s="90"/>
      <c r="F32" s="90"/>
      <c r="G32" s="88"/>
      <c r="H32" s="88"/>
      <c r="I32" s="90"/>
      <c r="J32" s="75"/>
      <c r="K32" s="77" t="str">
        <f t="shared" si="0"/>
        <v/>
      </c>
      <c r="L32" s="111" t="str">
        <f>IF(COUNTBLANK(B32:J32)=9,"",IF(COUNTBLANK(B32:G32)&gt;0,"la ligne doit être entièrement complétée.",""))&amp;IF(AND(OR(E32=F32,F32=""),SUMPRODUCT(ISNUMBER(SEARCH({"@aphp";"@chu-lyon";"@ap-hm"},D32))*1)&lt;&gt;0)," Merci d'indiquer votre site d'exercice dans la colone F","")</f>
        <v/>
      </c>
    </row>
    <row r="33" spans="1:12" s="59" customFormat="1" ht="20.25" customHeight="1" x14ac:dyDescent="0.2">
      <c r="A33" s="127">
        <v>8</v>
      </c>
      <c r="B33" s="88"/>
      <c r="C33" s="89"/>
      <c r="D33" s="90"/>
      <c r="E33" s="90"/>
      <c r="F33" s="90"/>
      <c r="G33" s="88"/>
      <c r="H33" s="88"/>
      <c r="I33" s="90"/>
      <c r="J33" s="75"/>
      <c r="K33" s="77" t="str">
        <f t="shared" si="0"/>
        <v/>
      </c>
      <c r="L33" s="111" t="str">
        <f>IF(COUNTBLANK(B33:J33)=9,"",IF(COUNTBLANK(B33:G33)&gt;0,"la ligne doit être entièrement complétée.",""))&amp;IF(AND(OR(E33=F33,F33=""),SUMPRODUCT(ISNUMBER(SEARCH({"@aphp";"@chu-lyon";"@ap-hm"},D33))*1)&lt;&gt;0)," Merci d'indiquer votre site d'exercice dans la colone F","")</f>
        <v/>
      </c>
    </row>
    <row r="34" spans="1:12" s="59" customFormat="1" ht="20.25" customHeight="1" x14ac:dyDescent="0.2">
      <c r="A34" s="127">
        <v>9</v>
      </c>
      <c r="B34" s="88"/>
      <c r="C34" s="89"/>
      <c r="D34" s="90"/>
      <c r="E34" s="90"/>
      <c r="F34" s="90"/>
      <c r="G34" s="88"/>
      <c r="H34" s="88"/>
      <c r="I34" s="90"/>
      <c r="J34" s="75"/>
      <c r="K34" s="77" t="str">
        <f t="shared" si="0"/>
        <v/>
      </c>
      <c r="L34" s="111" t="str">
        <f>IF(COUNTBLANK(B34:J34)=9,"",IF(COUNTBLANK(B34:G34)&gt;0,"la ligne doit être entièrement complétée.",""))&amp;IF(AND(OR(E34=F34,F34=""),SUMPRODUCT(ISNUMBER(SEARCH({"@aphp";"@chu-lyon";"@ap-hm"},D34))*1)&lt;&gt;0)," Merci d'indiquer votre site d'exercice dans la colone F","")</f>
        <v/>
      </c>
    </row>
    <row r="35" spans="1:12" s="59" customFormat="1" ht="20.25" customHeight="1" x14ac:dyDescent="0.2">
      <c r="A35" s="127">
        <v>10</v>
      </c>
      <c r="B35" s="88"/>
      <c r="C35" s="89"/>
      <c r="D35" s="90"/>
      <c r="E35" s="90"/>
      <c r="F35" s="90"/>
      <c r="G35" s="88"/>
      <c r="H35" s="88"/>
      <c r="I35" s="90"/>
      <c r="J35" s="75"/>
      <c r="K35" s="77" t="str">
        <f t="shared" si="0"/>
        <v/>
      </c>
      <c r="L35" s="111" t="str">
        <f>IF(COUNTBLANK(B35:J35)=9,"",IF(COUNTBLANK(B35:G35)&gt;0,"la ligne doit être entièrement complétée.",""))&amp;IF(AND(OR(E35=F35,F35=""),SUMPRODUCT(ISNUMBER(SEARCH({"@aphp";"@chu-lyon";"@ap-hm"},D35))*1)&lt;&gt;0)," Merci d'indiquer votre site d'exercice dans la colone F","")</f>
        <v/>
      </c>
    </row>
    <row r="36" spans="1:12" s="59" customFormat="1" ht="20.25" customHeight="1" x14ac:dyDescent="0.2">
      <c r="A36" s="127">
        <v>11</v>
      </c>
      <c r="B36" s="88"/>
      <c r="C36" s="89"/>
      <c r="D36" s="90"/>
      <c r="E36" s="90"/>
      <c r="F36" s="90"/>
      <c r="G36" s="88"/>
      <c r="H36" s="88"/>
      <c r="I36" s="90"/>
      <c r="J36" s="75"/>
      <c r="K36" s="77" t="str">
        <f t="shared" si="0"/>
        <v/>
      </c>
      <c r="L36" s="111" t="str">
        <f>IF(COUNTBLANK(B36:J36)=9,"",IF(COUNTBLANK(B36:G36)&gt;0,"la ligne doit être entièrement complétée.",""))&amp;IF(AND(OR(E36=F36,F36=""),SUMPRODUCT(ISNUMBER(SEARCH({"@aphp";"@chu-lyon";"@ap-hm"},D36))*1)&lt;&gt;0)," Merci d'indiquer votre site d'exercice dans la colone F","")</f>
        <v/>
      </c>
    </row>
    <row r="37" spans="1:12" s="59" customFormat="1" ht="20.25" customHeight="1" x14ac:dyDescent="0.2">
      <c r="A37" s="127">
        <v>12</v>
      </c>
      <c r="B37" s="88"/>
      <c r="C37" s="89"/>
      <c r="D37" s="90"/>
      <c r="E37" s="90"/>
      <c r="F37" s="90"/>
      <c r="G37" s="88"/>
      <c r="H37" s="88"/>
      <c r="I37" s="90"/>
      <c r="J37" s="75"/>
      <c r="K37" s="77" t="str">
        <f t="shared" si="0"/>
        <v/>
      </c>
      <c r="L37" s="111" t="str">
        <f>IF(COUNTBLANK(B37:J37)=9,"",IF(COUNTBLANK(B37:G37)&gt;0,"la ligne doit être entièrement complétée.",""))&amp;IF(AND(OR(E37=F37,F37=""),SUMPRODUCT(ISNUMBER(SEARCH({"@aphp";"@chu-lyon";"@ap-hm"},D37))*1)&lt;&gt;0)," Merci d'indiquer votre site d'exercice dans la colone F","")</f>
        <v/>
      </c>
    </row>
    <row r="38" spans="1:12" s="59" customFormat="1" ht="20.25" customHeight="1" x14ac:dyDescent="0.2">
      <c r="A38" s="127">
        <v>13</v>
      </c>
      <c r="B38" s="88"/>
      <c r="C38" s="89"/>
      <c r="D38" s="90"/>
      <c r="E38" s="90"/>
      <c r="F38" s="90"/>
      <c r="G38" s="88"/>
      <c r="H38" s="88"/>
      <c r="I38" s="90"/>
      <c r="J38" s="75"/>
      <c r="K38" s="77" t="str">
        <f t="shared" si="0"/>
        <v/>
      </c>
      <c r="L38" s="111" t="str">
        <f>IF(COUNTBLANK(B38:J38)=9,"",IF(COUNTBLANK(B38:G38)&gt;0,"la ligne doit être entièrement complétée.",""))&amp;IF(AND(OR(E38=F38,F38=""),SUMPRODUCT(ISNUMBER(SEARCH({"@aphp";"@chu-lyon";"@ap-hm"},D38))*1)&lt;&gt;0)," Merci d'indiquer votre site d'exercice dans la colone F","")</f>
        <v/>
      </c>
    </row>
    <row r="39" spans="1:12" s="59" customFormat="1" ht="20.25" customHeight="1" x14ac:dyDescent="0.2">
      <c r="A39" s="127">
        <v>14</v>
      </c>
      <c r="B39" s="88"/>
      <c r="C39" s="89"/>
      <c r="D39" s="90"/>
      <c r="E39" s="90"/>
      <c r="F39" s="90"/>
      <c r="G39" s="88"/>
      <c r="H39" s="88"/>
      <c r="I39" s="90"/>
      <c r="J39" s="75"/>
      <c r="K39" s="77" t="str">
        <f t="shared" si="0"/>
        <v/>
      </c>
      <c r="L39" s="111" t="str">
        <f>IF(COUNTBLANK(B39:J39)=9,"",IF(COUNTBLANK(B39:G39)&gt;0,"la ligne doit être entièrement complétée.",""))&amp;IF(AND(OR(E39=F39,F39=""),SUMPRODUCT(ISNUMBER(SEARCH({"@aphp";"@chu-lyon";"@ap-hm"},D39))*1)&lt;&gt;0)," Merci d'indiquer votre site d'exercice dans la colone F","")</f>
        <v/>
      </c>
    </row>
    <row r="40" spans="1:12" s="59" customFormat="1" ht="20.25" customHeight="1" x14ac:dyDescent="0.2">
      <c r="A40" s="127">
        <v>15</v>
      </c>
      <c r="B40" s="88"/>
      <c r="C40" s="89"/>
      <c r="D40" s="90"/>
      <c r="E40" s="90"/>
      <c r="F40" s="90"/>
      <c r="G40" s="88"/>
      <c r="H40" s="88"/>
      <c r="I40" s="90"/>
      <c r="J40" s="75"/>
      <c r="K40" s="77" t="str">
        <f t="shared" si="0"/>
        <v/>
      </c>
      <c r="L40" s="111" t="str">
        <f>IF(COUNTBLANK(B40:J40)=9,"",IF(COUNTBLANK(B40:G40)&gt;0,"la ligne doit être entièrement complétée.",""))&amp;IF(AND(OR(E40=F40,F40=""),SUMPRODUCT(ISNUMBER(SEARCH({"@aphp";"@chu-lyon";"@ap-hm"},D40))*1)&lt;&gt;0)," Merci d'indiquer votre site d'exercice dans la colone F","")</f>
        <v/>
      </c>
    </row>
    <row r="41" spans="1:12" s="59" customFormat="1" ht="20.25" customHeight="1" x14ac:dyDescent="0.2">
      <c r="A41" s="127">
        <v>16</v>
      </c>
      <c r="B41" s="88"/>
      <c r="C41" s="89"/>
      <c r="D41" s="90"/>
      <c r="E41" s="90"/>
      <c r="F41" s="90"/>
      <c r="G41" s="88"/>
      <c r="H41" s="88"/>
      <c r="I41" s="90"/>
      <c r="J41" s="75"/>
      <c r="K41" s="77" t="str">
        <f t="shared" si="0"/>
        <v/>
      </c>
      <c r="L41" s="111" t="str">
        <f>IF(COUNTBLANK(B41:J41)=9,"",IF(COUNTBLANK(B41:G41)&gt;0,"la ligne doit être entièrement complétée.",""))&amp;IF(AND(OR(E41=F41,F41=""),SUMPRODUCT(ISNUMBER(SEARCH({"@aphp";"@chu-lyon";"@ap-hm"},D41))*1)&lt;&gt;0)," Merci d'indiquer votre site d'exercice dans la colone F","")</f>
        <v/>
      </c>
    </row>
    <row r="42" spans="1:12" s="59" customFormat="1" ht="20.25" customHeight="1" x14ac:dyDescent="0.2">
      <c r="A42" s="127">
        <v>17</v>
      </c>
      <c r="B42" s="88"/>
      <c r="C42" s="89"/>
      <c r="D42" s="90"/>
      <c r="E42" s="90"/>
      <c r="F42" s="90"/>
      <c r="G42" s="88"/>
      <c r="H42" s="88"/>
      <c r="I42" s="90"/>
      <c r="J42" s="75"/>
      <c r="K42" s="77" t="str">
        <f t="shared" si="0"/>
        <v/>
      </c>
      <c r="L42" s="111" t="str">
        <f>IF(COUNTBLANK(B42:J42)=9,"",IF(COUNTBLANK(B42:G42)&gt;0,"la ligne doit être entièrement complétée.",""))&amp;IF(AND(OR(E42=F42,F42=""),SUMPRODUCT(ISNUMBER(SEARCH({"@aphp";"@chu-lyon";"@ap-hm"},D42))*1)&lt;&gt;0)," Merci d'indiquer votre site d'exercice dans la colone F","")</f>
        <v/>
      </c>
    </row>
    <row r="43" spans="1:12" s="59" customFormat="1" ht="20.25" customHeight="1" x14ac:dyDescent="0.2">
      <c r="A43" s="127">
        <v>18</v>
      </c>
      <c r="B43" s="88"/>
      <c r="C43" s="89"/>
      <c r="D43" s="90"/>
      <c r="E43" s="90"/>
      <c r="F43" s="90"/>
      <c r="G43" s="88"/>
      <c r="H43" s="88"/>
      <c r="I43" s="90"/>
      <c r="J43" s="75"/>
      <c r="K43" s="77" t="str">
        <f t="shared" si="0"/>
        <v/>
      </c>
      <c r="L43" s="111" t="str">
        <f>IF(COUNTBLANK(B43:J43)=9,"",IF(COUNTBLANK(B43:G43)&gt;0,"la ligne doit être entièrement complétée.",""))&amp;IF(AND(OR(E43=F43,F43=""),SUMPRODUCT(ISNUMBER(SEARCH({"@aphp";"@chu-lyon";"@ap-hm"},D43))*1)&lt;&gt;0)," Merci d'indiquer votre site d'exercice dans la colone F","")</f>
        <v/>
      </c>
    </row>
    <row r="44" spans="1:12" s="59" customFormat="1" ht="20.25" customHeight="1" x14ac:dyDescent="0.2">
      <c r="A44" s="127">
        <v>19</v>
      </c>
      <c r="B44" s="88"/>
      <c r="C44" s="89"/>
      <c r="D44" s="90"/>
      <c r="E44" s="90"/>
      <c r="F44" s="90"/>
      <c r="G44" s="88"/>
      <c r="H44" s="88"/>
      <c r="I44" s="90"/>
      <c r="J44" s="75"/>
      <c r="K44" s="77" t="str">
        <f t="shared" si="0"/>
        <v/>
      </c>
      <c r="L44" s="111" t="str">
        <f>IF(COUNTBLANK(B44:J44)=9,"",IF(COUNTBLANK(B44:G44)&gt;0,"la ligne doit être entièrement complétée.",""))&amp;IF(AND(OR(E44=F44,F44=""),SUMPRODUCT(ISNUMBER(SEARCH({"@aphp";"@chu-lyon";"@ap-hm"},D44))*1)&lt;&gt;0)," Merci d'indiquer votre site d'exercice dans la colone F","")</f>
        <v/>
      </c>
    </row>
    <row r="45" spans="1:12" s="59" customFormat="1" ht="20.25" customHeight="1" x14ac:dyDescent="0.2">
      <c r="A45" s="127">
        <v>20</v>
      </c>
      <c r="B45" s="88"/>
      <c r="C45" s="89"/>
      <c r="D45" s="90"/>
      <c r="E45" s="90"/>
      <c r="F45" s="90"/>
      <c r="G45" s="88"/>
      <c r="H45" s="88"/>
      <c r="I45" s="90"/>
      <c r="J45" s="75"/>
      <c r="K45" s="77" t="str">
        <f t="shared" si="0"/>
        <v/>
      </c>
      <c r="L45" s="111" t="str">
        <f>IF(COUNTBLANK(B45:J45)=9,"",IF(COUNTBLANK(B45:G45)&gt;0,"la ligne doit être entièrement complétée.",""))&amp;IF(AND(OR(E45=F45,F45=""),SUMPRODUCT(ISNUMBER(SEARCH({"@aphp";"@chu-lyon";"@ap-hm"},D45))*1)&lt;&gt;0)," Merci d'indiquer votre site d'exercice dans la colone F","")</f>
        <v/>
      </c>
    </row>
    <row r="46" spans="1:12" s="59" customFormat="1" ht="20.25" customHeight="1" x14ac:dyDescent="0.2">
      <c r="A46" s="127">
        <v>21</v>
      </c>
      <c r="B46" s="88"/>
      <c r="C46" s="89"/>
      <c r="D46" s="90"/>
      <c r="E46" s="90"/>
      <c r="F46" s="90"/>
      <c r="G46" s="88"/>
      <c r="H46" s="88"/>
      <c r="I46" s="90"/>
      <c r="J46" s="75"/>
      <c r="K46" s="77" t="str">
        <f t="shared" si="0"/>
        <v/>
      </c>
      <c r="L46" s="111" t="str">
        <f>IF(COUNTBLANK(B46:J46)=9,"",IF(COUNTBLANK(B46:G46)&gt;0,"la ligne doit être entièrement complétée.",""))&amp;IF(AND(OR(E46=F46,F46=""),SUMPRODUCT(ISNUMBER(SEARCH({"@aphp";"@chu-lyon";"@ap-hm"},D46))*1)&lt;&gt;0)," Merci d'indiquer votre site d'exercice dans la colone F","")</f>
        <v/>
      </c>
    </row>
    <row r="47" spans="1:12" s="59" customFormat="1" ht="20.25" customHeight="1" x14ac:dyDescent="0.2">
      <c r="A47" s="127">
        <v>22</v>
      </c>
      <c r="B47" s="88"/>
      <c r="C47" s="89"/>
      <c r="D47" s="90"/>
      <c r="E47" s="90"/>
      <c r="F47" s="90"/>
      <c r="G47" s="88"/>
      <c r="H47" s="88"/>
      <c r="I47" s="90"/>
      <c r="J47" s="75"/>
      <c r="K47" s="77" t="str">
        <f t="shared" si="0"/>
        <v/>
      </c>
      <c r="L47" s="111" t="str">
        <f>IF(COUNTBLANK(B47:J47)=9,"",IF(COUNTBLANK(B47:G47)&gt;0,"la ligne doit être entièrement complétée.",""))&amp;IF(AND(OR(E47=F47,F47=""),SUMPRODUCT(ISNUMBER(SEARCH({"@aphp";"@chu-lyon";"@ap-hm"},D47))*1)&lt;&gt;0)," Merci d'indiquer votre site d'exercice dans la colone F","")</f>
        <v/>
      </c>
    </row>
    <row r="48" spans="1:12" s="59" customFormat="1" ht="20.25" customHeight="1" x14ac:dyDescent="0.2">
      <c r="A48" s="127">
        <v>23</v>
      </c>
      <c r="B48" s="88"/>
      <c r="C48" s="89"/>
      <c r="D48" s="90"/>
      <c r="E48" s="90"/>
      <c r="F48" s="90"/>
      <c r="G48" s="88"/>
      <c r="H48" s="88"/>
      <c r="I48" s="90"/>
      <c r="J48" s="75"/>
      <c r="K48" s="77" t="str">
        <f t="shared" si="0"/>
        <v/>
      </c>
      <c r="L48" s="111" t="str">
        <f>IF(COUNTBLANK(B48:J48)=9,"",IF(COUNTBLANK(B48:G48)&gt;0,"la ligne doit être entièrement complétée.",""))&amp;IF(AND(OR(E48=F48,F48=""),SUMPRODUCT(ISNUMBER(SEARCH({"@aphp";"@chu-lyon";"@ap-hm"},D48))*1)&lt;&gt;0)," Merci d'indiquer votre site d'exercice dans la colone F","")</f>
        <v/>
      </c>
    </row>
    <row r="49" spans="1:12" s="59" customFormat="1" ht="20.25" customHeight="1" x14ac:dyDescent="0.2">
      <c r="A49" s="127">
        <v>24</v>
      </c>
      <c r="B49" s="88"/>
      <c r="C49" s="89"/>
      <c r="D49" s="90"/>
      <c r="E49" s="90"/>
      <c r="F49" s="90"/>
      <c r="G49" s="88"/>
      <c r="H49" s="88"/>
      <c r="I49" s="90"/>
      <c r="J49" s="75"/>
      <c r="K49" s="77" t="str">
        <f t="shared" si="0"/>
        <v/>
      </c>
      <c r="L49" s="111" t="str">
        <f>IF(COUNTBLANK(B49:J49)=9,"",IF(COUNTBLANK(B49:G49)&gt;0,"la ligne doit être entièrement complétée.",""))&amp;IF(AND(OR(E49=F49,F49=""),SUMPRODUCT(ISNUMBER(SEARCH({"@aphp";"@chu-lyon";"@ap-hm"},D49))*1)&lt;&gt;0)," Merci d'indiquer votre site d'exercice dans la colone F","")</f>
        <v/>
      </c>
    </row>
    <row r="50" spans="1:12" s="59" customFormat="1" ht="20.25" customHeight="1" x14ac:dyDescent="0.2">
      <c r="A50" s="127">
        <v>25</v>
      </c>
      <c r="B50" s="88"/>
      <c r="C50" s="89"/>
      <c r="D50" s="90"/>
      <c r="E50" s="90"/>
      <c r="F50" s="90"/>
      <c r="G50" s="88"/>
      <c r="H50" s="88"/>
      <c r="I50" s="90"/>
      <c r="J50" s="75"/>
      <c r="K50" s="77" t="str">
        <f t="shared" si="0"/>
        <v/>
      </c>
      <c r="L50" s="111" t="str">
        <f>IF(COUNTBLANK(B50:J50)=9,"",IF(COUNTBLANK(B50:G50)&gt;0,"la ligne doit être entièrement complétée.",""))&amp;IF(AND(OR(E50=F50,F50=""),SUMPRODUCT(ISNUMBER(SEARCH({"@aphp";"@chu-lyon";"@ap-hm"},D50))*1)&lt;&gt;0)," Merci d'indiquer votre site d'exercice dans la colone F","")</f>
        <v/>
      </c>
    </row>
    <row r="51" spans="1:12" s="59" customFormat="1" ht="20.25" customHeight="1" x14ac:dyDescent="0.2">
      <c r="A51" s="127">
        <v>26</v>
      </c>
      <c r="B51" s="88"/>
      <c r="C51" s="89"/>
      <c r="D51" s="90"/>
      <c r="E51" s="90"/>
      <c r="F51" s="90"/>
      <c r="G51" s="88"/>
      <c r="H51" s="88"/>
      <c r="I51" s="90"/>
      <c r="J51" s="75"/>
      <c r="K51" s="77" t="str">
        <f t="shared" si="0"/>
        <v/>
      </c>
      <c r="L51" s="111" t="str">
        <f>IF(COUNTBLANK(B51:J51)=9,"",IF(COUNTBLANK(B51:G51)&gt;0,"la ligne doit être entièrement complétée.",""))&amp;IF(AND(OR(E51=F51,F51=""),SUMPRODUCT(ISNUMBER(SEARCH({"@aphp";"@chu-lyon";"@ap-hm"},D51))*1)&lt;&gt;0)," Merci d'indiquer votre site d'exercice dans la colone F","")</f>
        <v/>
      </c>
    </row>
    <row r="52" spans="1:12" s="59" customFormat="1" ht="20.25" customHeight="1" x14ac:dyDescent="0.2">
      <c r="A52" s="127">
        <v>27</v>
      </c>
      <c r="B52" s="88"/>
      <c r="C52" s="89"/>
      <c r="D52" s="90"/>
      <c r="E52" s="90"/>
      <c r="F52" s="90"/>
      <c r="G52" s="88"/>
      <c r="H52" s="88"/>
      <c r="I52" s="90"/>
      <c r="J52" s="75"/>
      <c r="K52" s="77" t="str">
        <f t="shared" si="0"/>
        <v/>
      </c>
      <c r="L52" s="111" t="str">
        <f>IF(COUNTBLANK(B52:J52)=9,"",IF(COUNTBLANK(B52:G52)&gt;0,"la ligne doit être entièrement complétée.",""))&amp;IF(AND(OR(E52=F52,F52=""),SUMPRODUCT(ISNUMBER(SEARCH({"@aphp";"@chu-lyon";"@ap-hm"},D52))*1)&lt;&gt;0)," Merci d'indiquer votre site d'exercice dans la colone F","")</f>
        <v/>
      </c>
    </row>
    <row r="53" spans="1:12" s="59" customFormat="1" ht="20.25" customHeight="1" x14ac:dyDescent="0.2">
      <c r="A53" s="127">
        <v>28</v>
      </c>
      <c r="B53" s="88"/>
      <c r="C53" s="89"/>
      <c r="D53" s="90"/>
      <c r="E53" s="90"/>
      <c r="F53" s="90"/>
      <c r="G53" s="88"/>
      <c r="H53" s="88"/>
      <c r="I53" s="90"/>
      <c r="J53" s="75"/>
      <c r="K53" s="77" t="str">
        <f t="shared" si="0"/>
        <v/>
      </c>
      <c r="L53" s="111" t="str">
        <f>IF(COUNTBLANK(B53:J53)=9,"",IF(COUNTBLANK(B53:G53)&gt;0,"la ligne doit être entièrement complétée.",""))&amp;IF(AND(OR(E53=F53,F53=""),SUMPRODUCT(ISNUMBER(SEARCH({"@aphp";"@chu-lyon";"@ap-hm"},D53))*1)&lt;&gt;0)," Merci d'indiquer votre site d'exercice dans la colone F","")</f>
        <v/>
      </c>
    </row>
    <row r="54" spans="1:12" s="59" customFormat="1" ht="20.25" customHeight="1" x14ac:dyDescent="0.2">
      <c r="A54" s="127">
        <v>29</v>
      </c>
      <c r="B54" s="88"/>
      <c r="C54" s="89"/>
      <c r="D54" s="90"/>
      <c r="E54" s="90"/>
      <c r="F54" s="90"/>
      <c r="G54" s="88"/>
      <c r="H54" s="88"/>
      <c r="I54" s="90"/>
      <c r="J54" s="75"/>
      <c r="K54" s="77" t="str">
        <f t="shared" si="0"/>
        <v/>
      </c>
      <c r="L54" s="111" t="str">
        <f>IF(COUNTBLANK(B54:J54)=9,"",IF(COUNTBLANK(B54:G54)&gt;0,"la ligne doit être entièrement complétée.",""))&amp;IF(AND(OR(E54=F54,F54=""),SUMPRODUCT(ISNUMBER(SEARCH({"@aphp";"@chu-lyon";"@ap-hm"},D54))*1)&lt;&gt;0)," Merci d'indiquer votre site d'exercice dans la colone F","")</f>
        <v/>
      </c>
    </row>
    <row r="55" spans="1:12" s="59" customFormat="1" ht="20.25" customHeight="1" x14ac:dyDescent="0.2">
      <c r="A55" s="127">
        <v>30</v>
      </c>
      <c r="B55" s="88"/>
      <c r="C55" s="89"/>
      <c r="D55" s="90"/>
      <c r="E55" s="90"/>
      <c r="F55" s="90"/>
      <c r="G55" s="88"/>
      <c r="H55" s="88"/>
      <c r="I55" s="90"/>
      <c r="J55" s="75"/>
      <c r="K55" s="77" t="str">
        <f t="shared" si="0"/>
        <v/>
      </c>
      <c r="L55" s="111" t="str">
        <f>IF(COUNTBLANK(B55:J55)=9,"",IF(COUNTBLANK(B55:G55)&gt;0,"la ligne doit être entièrement complétée.",""))&amp;IF(AND(OR(E55=F55,F55=""),SUMPRODUCT(ISNUMBER(SEARCH({"@aphp";"@chu-lyon";"@ap-hm"},D55))*1)&lt;&gt;0)," Merci d'indiquer votre site d'exercice dans la colone F","")</f>
        <v/>
      </c>
    </row>
    <row r="56" spans="1:12" s="59" customFormat="1" ht="20.25" customHeight="1" x14ac:dyDescent="0.2">
      <c r="A56" s="127">
        <v>31</v>
      </c>
      <c r="B56" s="88"/>
      <c r="C56" s="89"/>
      <c r="D56" s="90"/>
      <c r="E56" s="90"/>
      <c r="F56" s="90"/>
      <c r="G56" s="88"/>
      <c r="H56" s="88"/>
      <c r="I56" s="90"/>
      <c r="J56" s="75"/>
      <c r="K56" s="77" t="str">
        <f t="shared" si="0"/>
        <v/>
      </c>
      <c r="L56" s="111" t="str">
        <f>IF(COUNTBLANK(B56:J56)=9,"",IF(COUNTBLANK(B56:G56)&gt;0,"la ligne doit être entièrement complétée.",""))&amp;IF(AND(OR(E56=F56,F56=""),SUMPRODUCT(ISNUMBER(SEARCH({"@aphp";"@chu-lyon";"@ap-hm"},D56))*1)&lt;&gt;0)," Merci d'indiquer votre site d'exercice dans la colone F","")</f>
        <v/>
      </c>
    </row>
    <row r="57" spans="1:12" s="59" customFormat="1" ht="20.25" customHeight="1" x14ac:dyDescent="0.2">
      <c r="A57" s="127">
        <v>32</v>
      </c>
      <c r="B57" s="88"/>
      <c r="C57" s="89"/>
      <c r="D57" s="90"/>
      <c r="E57" s="90"/>
      <c r="F57" s="90"/>
      <c r="G57" s="88"/>
      <c r="H57" s="88"/>
      <c r="I57" s="90"/>
      <c r="J57" s="75"/>
      <c r="K57" s="77" t="str">
        <f t="shared" si="0"/>
        <v/>
      </c>
      <c r="L57" s="111" t="str">
        <f>IF(COUNTBLANK(B57:J57)=9,"",IF(COUNTBLANK(B57:G57)&gt;0,"la ligne doit être entièrement complétée.",""))&amp;IF(AND(OR(E57=F57,F57=""),SUMPRODUCT(ISNUMBER(SEARCH({"@aphp";"@chu-lyon";"@ap-hm"},D57))*1)&lt;&gt;0)," Merci d'indiquer votre site d'exercice dans la colone F","")</f>
        <v/>
      </c>
    </row>
    <row r="58" spans="1:12" s="59" customFormat="1" ht="20.25" customHeight="1" x14ac:dyDescent="0.2">
      <c r="A58" s="127">
        <v>33</v>
      </c>
      <c r="B58" s="88"/>
      <c r="C58" s="89"/>
      <c r="D58" s="90"/>
      <c r="E58" s="90"/>
      <c r="F58" s="90"/>
      <c r="G58" s="88"/>
      <c r="H58" s="88"/>
      <c r="I58" s="90"/>
      <c r="J58" s="75"/>
      <c r="K58" s="77" t="str">
        <f t="shared" si="0"/>
        <v/>
      </c>
      <c r="L58" s="111" t="str">
        <f>IF(COUNTBLANK(B58:J58)=9,"",IF(COUNTBLANK(B58:G58)&gt;0,"la ligne doit être entièrement complétée.",""))&amp;IF(AND(OR(E58=F58,F58=""),SUMPRODUCT(ISNUMBER(SEARCH({"@aphp";"@chu-lyon";"@ap-hm"},D58))*1)&lt;&gt;0)," Merci d'indiquer votre site d'exercice dans la colone F","")</f>
        <v/>
      </c>
    </row>
    <row r="59" spans="1:12" s="59" customFormat="1" ht="20.25" customHeight="1" x14ac:dyDescent="0.2">
      <c r="A59" s="127">
        <v>34</v>
      </c>
      <c r="B59" s="88"/>
      <c r="C59" s="89"/>
      <c r="D59" s="90"/>
      <c r="E59" s="90"/>
      <c r="F59" s="90"/>
      <c r="G59" s="88"/>
      <c r="H59" s="88"/>
      <c r="I59" s="90"/>
      <c r="J59" s="75"/>
      <c r="K59" s="77" t="str">
        <f t="shared" si="0"/>
        <v/>
      </c>
      <c r="L59" s="111" t="str">
        <f>IF(COUNTBLANK(B59:J59)=9,"",IF(COUNTBLANK(B59:G59)&gt;0,"la ligne doit être entièrement complétée.",""))&amp;IF(AND(OR(E59=F59,F59=""),SUMPRODUCT(ISNUMBER(SEARCH({"@aphp";"@chu-lyon";"@ap-hm"},D59))*1)&lt;&gt;0)," Merci d'indiquer votre site d'exercice dans la colone F","")</f>
        <v/>
      </c>
    </row>
    <row r="60" spans="1:12" s="59" customFormat="1" ht="20.25" customHeight="1" x14ac:dyDescent="0.2">
      <c r="A60" s="127">
        <v>35</v>
      </c>
      <c r="B60" s="88"/>
      <c r="C60" s="89"/>
      <c r="D60" s="90"/>
      <c r="E60" s="90"/>
      <c r="F60" s="90"/>
      <c r="G60" s="88"/>
      <c r="H60" s="88"/>
      <c r="I60" s="90"/>
      <c r="J60" s="75"/>
      <c r="K60" s="77" t="str">
        <f t="shared" si="0"/>
        <v/>
      </c>
      <c r="L60" s="111" t="str">
        <f>IF(COUNTBLANK(B60:J60)=9,"",IF(COUNTBLANK(B60:G60)&gt;0,"la ligne doit être entièrement complétée.",""))&amp;IF(AND(OR(E60=F60,F60=""),SUMPRODUCT(ISNUMBER(SEARCH({"@aphp";"@chu-lyon";"@ap-hm"},D60))*1)&lt;&gt;0)," Merci d'indiquer votre site d'exercice dans la colone F","")</f>
        <v/>
      </c>
    </row>
    <row r="61" spans="1:12" s="59" customFormat="1" ht="20.25" customHeight="1" x14ac:dyDescent="0.2">
      <c r="A61" s="127">
        <v>36</v>
      </c>
      <c r="B61" s="88"/>
      <c r="C61" s="89"/>
      <c r="D61" s="90"/>
      <c r="E61" s="90"/>
      <c r="F61" s="90"/>
      <c r="G61" s="88"/>
      <c r="H61" s="88"/>
      <c r="I61" s="90"/>
      <c r="J61" s="75"/>
      <c r="K61" s="77" t="str">
        <f t="shared" si="0"/>
        <v/>
      </c>
      <c r="L61" s="111" t="str">
        <f>IF(COUNTBLANK(B61:J61)=9,"",IF(COUNTBLANK(B61:G61)&gt;0,"la ligne doit être entièrement complétée.",""))&amp;IF(AND(OR(E61=F61,F61=""),SUMPRODUCT(ISNUMBER(SEARCH({"@aphp";"@chu-lyon";"@ap-hm"},D61))*1)&lt;&gt;0)," Merci d'indiquer votre site d'exercice dans la colone F","")</f>
        <v/>
      </c>
    </row>
    <row r="62" spans="1:12" s="59" customFormat="1" ht="20.25" customHeight="1" x14ac:dyDescent="0.2">
      <c r="A62" s="127">
        <v>37</v>
      </c>
      <c r="B62" s="88"/>
      <c r="C62" s="89"/>
      <c r="D62" s="90"/>
      <c r="E62" s="90"/>
      <c r="F62" s="90"/>
      <c r="G62" s="88"/>
      <c r="H62" s="88"/>
      <c r="I62" s="90"/>
      <c r="J62" s="75"/>
      <c r="K62" s="77" t="str">
        <f t="shared" si="0"/>
        <v/>
      </c>
      <c r="L62" s="111" t="str">
        <f>IF(COUNTBLANK(B62:J62)=9,"",IF(COUNTBLANK(B62:G62)&gt;0,"la ligne doit être entièrement complétée.",""))&amp;IF(AND(OR(E62=F62,F62=""),SUMPRODUCT(ISNUMBER(SEARCH({"@aphp";"@chu-lyon";"@ap-hm"},D62))*1)&lt;&gt;0)," Merci d'indiquer votre site d'exercice dans la colone F","")</f>
        <v/>
      </c>
    </row>
    <row r="63" spans="1:12" s="59" customFormat="1" ht="20.25" customHeight="1" x14ac:dyDescent="0.2">
      <c r="A63" s="127">
        <v>38</v>
      </c>
      <c r="B63" s="88"/>
      <c r="C63" s="89"/>
      <c r="D63" s="90"/>
      <c r="E63" s="90"/>
      <c r="F63" s="90"/>
      <c r="G63" s="88"/>
      <c r="H63" s="88"/>
      <c r="I63" s="90"/>
      <c r="J63" s="75"/>
      <c r="K63" s="77" t="str">
        <f t="shared" si="0"/>
        <v/>
      </c>
      <c r="L63" s="111" t="str">
        <f>IF(COUNTBLANK(B63:J63)=9,"",IF(COUNTBLANK(B63:G63)&gt;0,"la ligne doit être entièrement complétée.",""))&amp;IF(AND(OR(E63=F63,F63=""),SUMPRODUCT(ISNUMBER(SEARCH({"@aphp";"@chu-lyon";"@ap-hm"},D63))*1)&lt;&gt;0)," Merci d'indiquer votre site d'exercice dans la colone F","")</f>
        <v/>
      </c>
    </row>
    <row r="64" spans="1:12" s="59" customFormat="1" ht="20.25" customHeight="1" x14ac:dyDescent="0.2">
      <c r="A64" s="127">
        <v>39</v>
      </c>
      <c r="B64" s="88"/>
      <c r="C64" s="89"/>
      <c r="D64" s="90"/>
      <c r="E64" s="90"/>
      <c r="F64" s="90"/>
      <c r="G64" s="88"/>
      <c r="H64" s="88"/>
      <c r="I64" s="90"/>
      <c r="J64" s="75"/>
      <c r="K64" s="77" t="str">
        <f t="shared" si="0"/>
        <v/>
      </c>
      <c r="L64" s="111" t="str">
        <f>IF(COUNTBLANK(B64:J64)=9,"",IF(COUNTBLANK(B64:G64)&gt;0,"la ligne doit être entièrement complétée.",""))&amp;IF(AND(OR(E64=F64,F64=""),SUMPRODUCT(ISNUMBER(SEARCH({"@aphp";"@chu-lyon";"@ap-hm"},D64))*1)&lt;&gt;0)," Merci d'indiquer votre site d'exercice dans la colone F","")</f>
        <v/>
      </c>
    </row>
    <row r="65" spans="1:12" s="59" customFormat="1" ht="20.25" customHeight="1" x14ac:dyDescent="0.2">
      <c r="A65" s="127">
        <v>40</v>
      </c>
      <c r="B65" s="88"/>
      <c r="C65" s="89"/>
      <c r="D65" s="90"/>
      <c r="E65" s="90"/>
      <c r="F65" s="90"/>
      <c r="G65" s="88"/>
      <c r="H65" s="88"/>
      <c r="I65" s="90"/>
      <c r="J65" s="75"/>
      <c r="K65" s="77" t="str">
        <f t="shared" si="0"/>
        <v/>
      </c>
      <c r="L65" s="111" t="str">
        <f>IF(COUNTBLANK(B65:J65)=9,"",IF(COUNTBLANK(B65:G65)&gt;0,"la ligne doit être entièrement complétée.",""))&amp;IF(AND(OR(E65=F65,F65=""),SUMPRODUCT(ISNUMBER(SEARCH({"@aphp";"@chu-lyon";"@ap-hm"},D65))*1)&lt;&gt;0)," Merci d'indiquer votre site d'exercice dans la colone F","")</f>
        <v/>
      </c>
    </row>
    <row r="66" spans="1:12" s="59" customFormat="1" ht="20.25" customHeight="1" x14ac:dyDescent="0.2">
      <c r="A66" s="127">
        <v>41</v>
      </c>
      <c r="B66" s="88"/>
      <c r="C66" s="89"/>
      <c r="D66" s="90"/>
      <c r="E66" s="90"/>
      <c r="F66" s="90"/>
      <c r="G66" s="88"/>
      <c r="H66" s="88"/>
      <c r="I66" s="90"/>
      <c r="J66" s="75"/>
      <c r="K66" s="77" t="str">
        <f t="shared" si="0"/>
        <v/>
      </c>
      <c r="L66" s="111" t="str">
        <f>IF(COUNTBLANK(B66:J66)=9,"",IF(COUNTBLANK(B66:G66)&gt;0,"la ligne doit être entièrement complétée.",""))&amp;IF(AND(OR(E66=F66,F66=""),SUMPRODUCT(ISNUMBER(SEARCH({"@aphp";"@chu-lyon";"@ap-hm"},D66))*1)&lt;&gt;0)," Merci d'indiquer votre site d'exercice dans la colone F","")</f>
        <v/>
      </c>
    </row>
    <row r="67" spans="1:12" s="59" customFormat="1" ht="20.25" customHeight="1" x14ac:dyDescent="0.2">
      <c r="A67" s="127">
        <v>42</v>
      </c>
      <c r="B67" s="88"/>
      <c r="C67" s="89"/>
      <c r="D67" s="90"/>
      <c r="E67" s="90"/>
      <c r="F67" s="90"/>
      <c r="G67" s="88"/>
      <c r="H67" s="88"/>
      <c r="I67" s="90"/>
      <c r="J67" s="75"/>
      <c r="K67" s="77" t="str">
        <f t="shared" si="0"/>
        <v/>
      </c>
      <c r="L67" s="111" t="str">
        <f>IF(COUNTBLANK(B67:J67)=9,"",IF(COUNTBLANK(B67:G67)&gt;0,"la ligne doit être entièrement complétée.",""))&amp;IF(AND(OR(E67=F67,F67=""),SUMPRODUCT(ISNUMBER(SEARCH({"@aphp";"@chu-lyon";"@ap-hm"},D67))*1)&lt;&gt;0)," Merci d'indiquer votre site d'exercice dans la colone F","")</f>
        <v/>
      </c>
    </row>
    <row r="68" spans="1:12" s="59" customFormat="1" ht="20.25" customHeight="1" x14ac:dyDescent="0.2">
      <c r="A68" s="127">
        <v>43</v>
      </c>
      <c r="B68" s="88"/>
      <c r="C68" s="89"/>
      <c r="D68" s="90"/>
      <c r="E68" s="90"/>
      <c r="F68" s="90"/>
      <c r="G68" s="88"/>
      <c r="H68" s="88"/>
      <c r="I68" s="90"/>
      <c r="J68" s="75"/>
      <c r="K68" s="77" t="str">
        <f t="shared" si="0"/>
        <v/>
      </c>
      <c r="L68" s="111" t="str">
        <f>IF(COUNTBLANK(B68:J68)=9,"",IF(COUNTBLANK(B68:G68)&gt;0,"la ligne doit être entièrement complétée.",""))&amp;IF(AND(OR(E68=F68,F68=""),SUMPRODUCT(ISNUMBER(SEARCH({"@aphp";"@chu-lyon";"@ap-hm"},D68))*1)&lt;&gt;0)," Merci d'indiquer votre site d'exercice dans la colone F","")</f>
        <v/>
      </c>
    </row>
    <row r="69" spans="1:12" s="59" customFormat="1" ht="20.25" customHeight="1" x14ac:dyDescent="0.2">
      <c r="A69" s="127">
        <v>44</v>
      </c>
      <c r="B69" s="88"/>
      <c r="C69" s="89"/>
      <c r="D69" s="90"/>
      <c r="E69" s="90"/>
      <c r="F69" s="90"/>
      <c r="G69" s="88"/>
      <c r="H69" s="88"/>
      <c r="I69" s="90"/>
      <c r="J69" s="75"/>
      <c r="K69" s="77" t="str">
        <f t="shared" si="0"/>
        <v/>
      </c>
      <c r="L69" s="111" t="str">
        <f>IF(COUNTBLANK(B69:J69)=9,"",IF(COUNTBLANK(B69:G69)&gt;0,"la ligne doit être entièrement complétée.",""))&amp;IF(AND(OR(E69=F69,F69=""),SUMPRODUCT(ISNUMBER(SEARCH({"@aphp";"@chu-lyon";"@ap-hm"},D69))*1)&lt;&gt;0)," Merci d'indiquer votre site d'exercice dans la colone F","")</f>
        <v/>
      </c>
    </row>
    <row r="70" spans="1:12" s="59" customFormat="1" ht="20.25" customHeight="1" x14ac:dyDescent="0.2">
      <c r="A70" s="127">
        <v>45</v>
      </c>
      <c r="B70" s="88"/>
      <c r="C70" s="89"/>
      <c r="D70" s="90"/>
      <c r="E70" s="90"/>
      <c r="F70" s="90"/>
      <c r="G70" s="88"/>
      <c r="H70" s="88"/>
      <c r="I70" s="90"/>
      <c r="J70" s="75"/>
      <c r="K70" s="77" t="str">
        <f t="shared" si="0"/>
        <v/>
      </c>
      <c r="L70" s="111" t="str">
        <f>IF(COUNTBLANK(B70:J70)=9,"",IF(COUNTBLANK(B70:G70)&gt;0,"la ligne doit être entièrement complétée.",""))&amp;IF(AND(OR(E70=F70,F70=""),SUMPRODUCT(ISNUMBER(SEARCH({"@aphp";"@chu-lyon";"@ap-hm"},D70))*1)&lt;&gt;0)," Merci d'indiquer votre site d'exercice dans la colone F","")</f>
        <v/>
      </c>
    </row>
    <row r="71" spans="1:12" s="59" customFormat="1" ht="20.25" customHeight="1" x14ac:dyDescent="0.2">
      <c r="A71" s="127">
        <v>46</v>
      </c>
      <c r="B71" s="88"/>
      <c r="C71" s="89"/>
      <c r="D71" s="90"/>
      <c r="E71" s="90"/>
      <c r="F71" s="90"/>
      <c r="G71" s="88"/>
      <c r="H71" s="88"/>
      <c r="I71" s="90"/>
      <c r="J71" s="75"/>
      <c r="K71" s="77" t="str">
        <f t="shared" si="0"/>
        <v/>
      </c>
      <c r="L71" s="111" t="str">
        <f>IF(COUNTBLANK(B71:J71)=9,"",IF(COUNTBLANK(B71:G71)&gt;0,"la ligne doit être entièrement complétée.",""))&amp;IF(AND(OR(E71=F71,F71=""),SUMPRODUCT(ISNUMBER(SEARCH({"@aphp";"@chu-lyon";"@ap-hm"},D71))*1)&lt;&gt;0)," Merci d'indiquer votre site d'exercice dans la colone F","")</f>
        <v/>
      </c>
    </row>
    <row r="72" spans="1:12" s="59" customFormat="1" ht="20.25" customHeight="1" x14ac:dyDescent="0.2">
      <c r="A72" s="127">
        <v>47</v>
      </c>
      <c r="B72" s="88"/>
      <c r="C72" s="89"/>
      <c r="D72" s="90"/>
      <c r="E72" s="90"/>
      <c r="F72" s="90"/>
      <c r="G72" s="88"/>
      <c r="H72" s="88"/>
      <c r="I72" s="90"/>
      <c r="J72" s="75"/>
      <c r="K72" s="77" t="str">
        <f t="shared" si="0"/>
        <v/>
      </c>
      <c r="L72" s="111" t="str">
        <f>IF(COUNTBLANK(B72:J72)=9,"",IF(COUNTBLANK(B72:G72)&gt;0,"la ligne doit être entièrement complétée.",""))&amp;IF(AND(OR(E72=F72,F72=""),SUMPRODUCT(ISNUMBER(SEARCH({"@aphp";"@chu-lyon";"@ap-hm"},D72))*1)&lt;&gt;0)," Merci d'indiquer votre site d'exercice dans la colone F","")</f>
        <v/>
      </c>
    </row>
    <row r="73" spans="1:12" s="59" customFormat="1" ht="20.25" customHeight="1" x14ac:dyDescent="0.2">
      <c r="A73" s="127">
        <v>48</v>
      </c>
      <c r="B73" s="88"/>
      <c r="C73" s="89"/>
      <c r="D73" s="90"/>
      <c r="E73" s="90"/>
      <c r="F73" s="90"/>
      <c r="G73" s="88"/>
      <c r="H73" s="88"/>
      <c r="I73" s="90"/>
      <c r="J73" s="75"/>
      <c r="K73" s="77" t="str">
        <f t="shared" si="0"/>
        <v/>
      </c>
      <c r="L73" s="111" t="str">
        <f>IF(COUNTBLANK(B73:J73)=9,"",IF(COUNTBLANK(B73:G73)&gt;0,"la ligne doit être entièrement complétée.",""))&amp;IF(AND(OR(E73=F73,F73=""),SUMPRODUCT(ISNUMBER(SEARCH({"@aphp";"@chu-lyon";"@ap-hm"},D73))*1)&lt;&gt;0)," Merci d'indiquer votre site d'exercice dans la colone F","")</f>
        <v/>
      </c>
    </row>
    <row r="74" spans="1:12" s="59" customFormat="1" ht="20.25" customHeight="1" x14ac:dyDescent="0.2">
      <c r="A74" s="127">
        <v>49</v>
      </c>
      <c r="B74" s="88"/>
      <c r="C74" s="89"/>
      <c r="D74" s="90"/>
      <c r="E74" s="90"/>
      <c r="F74" s="90"/>
      <c r="G74" s="88"/>
      <c r="H74" s="88"/>
      <c r="I74" s="90"/>
      <c r="J74" s="75"/>
      <c r="K74" s="77" t="str">
        <f t="shared" si="0"/>
        <v/>
      </c>
      <c r="L74" s="111" t="str">
        <f>IF(COUNTBLANK(B74:J74)=9,"",IF(COUNTBLANK(B74:G74)&gt;0,"la ligne doit être entièrement complétée.",""))&amp;IF(AND(OR(E74=F74,F74=""),SUMPRODUCT(ISNUMBER(SEARCH({"@aphp";"@chu-lyon";"@ap-hm"},D74))*1)&lt;&gt;0)," Merci d'indiquer votre site d'exercice dans la colone F","")</f>
        <v/>
      </c>
    </row>
    <row r="75" spans="1:12" s="59" customFormat="1" ht="20.25" customHeight="1" x14ac:dyDescent="0.2">
      <c r="A75" s="127">
        <v>50</v>
      </c>
      <c r="B75" s="88"/>
      <c r="C75" s="89"/>
      <c r="D75" s="90"/>
      <c r="E75" s="90"/>
      <c r="F75" s="90"/>
      <c r="G75" s="88"/>
      <c r="H75" s="88"/>
      <c r="I75" s="90"/>
      <c r="J75" s="75"/>
      <c r="K75" s="77" t="str">
        <f t="shared" si="0"/>
        <v/>
      </c>
      <c r="L75" s="111" t="str">
        <f>IF(COUNTBLANK(B75:J75)=9,"",IF(COUNTBLANK(B75:G75)&gt;0,"la ligne doit être entièrement complétée.",""))&amp;IF(AND(OR(E75=F75,F75=""),SUMPRODUCT(ISNUMBER(SEARCH({"@aphp";"@chu-lyon";"@ap-hm"},D75))*1)&lt;&gt;0)," Merci d'indiquer votre site d'exercice dans la colone F","")</f>
        <v/>
      </c>
    </row>
    <row r="76" spans="1:12" s="59" customFormat="1" ht="20.25" customHeight="1" x14ac:dyDescent="0.2">
      <c r="A76" s="127">
        <v>51</v>
      </c>
      <c r="B76" s="88"/>
      <c r="C76" s="89"/>
      <c r="D76" s="90"/>
      <c r="E76" s="90"/>
      <c r="F76" s="90"/>
      <c r="G76" s="88"/>
      <c r="H76" s="88"/>
      <c r="I76" s="90"/>
      <c r="J76" s="75"/>
      <c r="K76" s="77" t="str">
        <f t="shared" si="0"/>
        <v/>
      </c>
      <c r="L76" s="111" t="str">
        <f>IF(COUNTBLANK(B76:J76)=9,"",IF(COUNTBLANK(B76:G76)&gt;0,"la ligne doit être entièrement complétée.",""))&amp;IF(AND(OR(E76=F76,F76=""),SUMPRODUCT(ISNUMBER(SEARCH({"@aphp";"@chu-lyon";"@ap-hm"},D76))*1)&lt;&gt;0)," Merci d'indiquer votre site d'exercice dans la colone F","")</f>
        <v/>
      </c>
    </row>
    <row r="77" spans="1:12" s="59" customFormat="1" ht="20.25" customHeight="1" x14ac:dyDescent="0.2">
      <c r="A77" s="127">
        <v>52</v>
      </c>
      <c r="B77" s="88"/>
      <c r="C77" s="89"/>
      <c r="D77" s="90"/>
      <c r="E77" s="90"/>
      <c r="F77" s="90"/>
      <c r="G77" s="88"/>
      <c r="H77" s="88"/>
      <c r="I77" s="90"/>
      <c r="J77" s="75"/>
      <c r="K77" s="77" t="str">
        <f t="shared" si="0"/>
        <v/>
      </c>
      <c r="L77" s="111" t="str">
        <f>IF(COUNTBLANK(B77:J77)=9,"",IF(COUNTBLANK(B77:G77)&gt;0,"la ligne doit être entièrement complétée.",""))&amp;IF(AND(OR(E77=F77,F77=""),SUMPRODUCT(ISNUMBER(SEARCH({"@aphp";"@chu-lyon";"@ap-hm"},D77))*1)&lt;&gt;0)," Merci d'indiquer votre site d'exercice dans la colone F","")</f>
        <v/>
      </c>
    </row>
    <row r="78" spans="1:12" s="59" customFormat="1" ht="20.25" customHeight="1" x14ac:dyDescent="0.2">
      <c r="A78" s="127">
        <v>53</v>
      </c>
      <c r="B78" s="88"/>
      <c r="C78" s="89"/>
      <c r="D78" s="90"/>
      <c r="E78" s="90"/>
      <c r="F78" s="90"/>
      <c r="G78" s="88"/>
      <c r="H78" s="88"/>
      <c r="I78" s="90"/>
      <c r="J78" s="75"/>
      <c r="K78" s="77" t="str">
        <f t="shared" si="0"/>
        <v/>
      </c>
      <c r="L78" s="111" t="str">
        <f>IF(COUNTBLANK(B78:J78)=9,"",IF(COUNTBLANK(B78:G78)&gt;0,"la ligne doit être entièrement complétée.",""))&amp;IF(AND(OR(E78=F78,F78=""),SUMPRODUCT(ISNUMBER(SEARCH({"@aphp";"@chu-lyon";"@ap-hm"},D78))*1)&lt;&gt;0)," Merci d'indiquer votre site d'exercice dans la colone F","")</f>
        <v/>
      </c>
    </row>
    <row r="79" spans="1:12" s="59" customFormat="1" ht="20.25" customHeight="1" x14ac:dyDescent="0.2">
      <c r="A79" s="127">
        <v>54</v>
      </c>
      <c r="B79" s="88"/>
      <c r="C79" s="89"/>
      <c r="D79" s="90"/>
      <c r="E79" s="90"/>
      <c r="F79" s="90"/>
      <c r="G79" s="88"/>
      <c r="H79" s="88"/>
      <c r="I79" s="90"/>
      <c r="J79" s="75"/>
      <c r="K79" s="77" t="str">
        <f t="shared" si="0"/>
        <v/>
      </c>
      <c r="L79" s="111" t="str">
        <f>IF(COUNTBLANK(B79:J79)=9,"",IF(COUNTBLANK(B79:G79)&gt;0,"la ligne doit être entièrement complétée.",""))&amp;IF(AND(OR(E79=F79,F79=""),SUMPRODUCT(ISNUMBER(SEARCH({"@aphp";"@chu-lyon";"@ap-hm"},D79))*1)&lt;&gt;0)," Merci d'indiquer votre site d'exercice dans la colone F","")</f>
        <v/>
      </c>
    </row>
    <row r="80" spans="1:12" s="59" customFormat="1" ht="20.25" customHeight="1" x14ac:dyDescent="0.2">
      <c r="A80" s="127">
        <v>55</v>
      </c>
      <c r="B80" s="88"/>
      <c r="C80" s="89"/>
      <c r="D80" s="90"/>
      <c r="E80" s="90"/>
      <c r="F80" s="90"/>
      <c r="G80" s="88"/>
      <c r="H80" s="88"/>
      <c r="I80" s="90"/>
      <c r="J80" s="75"/>
      <c r="K80" s="77" t="str">
        <f t="shared" si="0"/>
        <v/>
      </c>
      <c r="L80" s="111" t="str">
        <f>IF(COUNTBLANK(B80:J80)=9,"",IF(COUNTBLANK(B80:G80)&gt;0,"la ligne doit être entièrement complétée.",""))&amp;IF(AND(OR(E80=F80,F80=""),SUMPRODUCT(ISNUMBER(SEARCH({"@aphp";"@chu-lyon";"@ap-hm"},D80))*1)&lt;&gt;0)," Merci d'indiquer votre site d'exercice dans la colone F","")</f>
        <v/>
      </c>
    </row>
    <row r="81" spans="1:12" s="59" customFormat="1" ht="20.25" customHeight="1" x14ac:dyDescent="0.2">
      <c r="A81" s="127">
        <v>56</v>
      </c>
      <c r="B81" s="88"/>
      <c r="C81" s="89"/>
      <c r="D81" s="90"/>
      <c r="E81" s="90"/>
      <c r="F81" s="90"/>
      <c r="G81" s="88"/>
      <c r="H81" s="88"/>
      <c r="I81" s="90"/>
      <c r="J81" s="75"/>
      <c r="K81" s="77" t="str">
        <f t="shared" si="0"/>
        <v/>
      </c>
      <c r="L81" s="111" t="str">
        <f>IF(COUNTBLANK(B81:J81)=9,"",IF(COUNTBLANK(B81:G81)&gt;0,"la ligne doit être entièrement complétée.",""))&amp;IF(AND(OR(E81=F81,F81=""),SUMPRODUCT(ISNUMBER(SEARCH({"@aphp";"@chu-lyon";"@ap-hm"},D81))*1)&lt;&gt;0)," Merci d'indiquer votre site d'exercice dans la colone F","")</f>
        <v/>
      </c>
    </row>
    <row r="82" spans="1:12" s="59" customFormat="1" ht="20.25" customHeight="1" x14ac:dyDescent="0.2">
      <c r="A82" s="127">
        <v>57</v>
      </c>
      <c r="B82" s="88"/>
      <c r="C82" s="89"/>
      <c r="D82" s="90"/>
      <c r="E82" s="90"/>
      <c r="F82" s="90"/>
      <c r="G82" s="88"/>
      <c r="H82" s="88"/>
      <c r="I82" s="90"/>
      <c r="J82" s="75"/>
      <c r="K82" s="77" t="str">
        <f t="shared" si="0"/>
        <v/>
      </c>
      <c r="L82" s="111" t="str">
        <f>IF(COUNTBLANK(B82:J82)=9,"",IF(COUNTBLANK(B82:G82)&gt;0,"la ligne doit être entièrement complétée.",""))&amp;IF(AND(OR(E82=F82,F82=""),SUMPRODUCT(ISNUMBER(SEARCH({"@aphp";"@chu-lyon";"@ap-hm"},D82))*1)&lt;&gt;0)," Merci d'indiquer votre site d'exercice dans la colone F","")</f>
        <v/>
      </c>
    </row>
    <row r="83" spans="1:12" s="59" customFormat="1" ht="20.25" customHeight="1" x14ac:dyDescent="0.2">
      <c r="A83" s="127">
        <v>58</v>
      </c>
      <c r="B83" s="88"/>
      <c r="C83" s="89"/>
      <c r="D83" s="90"/>
      <c r="E83" s="90"/>
      <c r="F83" s="90"/>
      <c r="G83" s="88"/>
      <c r="H83" s="88"/>
      <c r="I83" s="90"/>
      <c r="J83" s="75"/>
      <c r="K83" s="77" t="str">
        <f t="shared" si="0"/>
        <v/>
      </c>
      <c r="L83" s="111" t="str">
        <f>IF(COUNTBLANK(B83:J83)=9,"",IF(COUNTBLANK(B83:G83)&gt;0,"la ligne doit être entièrement complétée.",""))&amp;IF(AND(OR(E83=F83,F83=""),SUMPRODUCT(ISNUMBER(SEARCH({"@aphp";"@chu-lyon";"@ap-hm"},D83))*1)&lt;&gt;0)," Merci d'indiquer votre site d'exercice dans la colone F","")</f>
        <v/>
      </c>
    </row>
    <row r="84" spans="1:12" s="59" customFormat="1" ht="20.25" customHeight="1" x14ac:dyDescent="0.2">
      <c r="A84" s="127">
        <v>59</v>
      </c>
      <c r="B84" s="88"/>
      <c r="C84" s="89"/>
      <c r="D84" s="90"/>
      <c r="E84" s="90"/>
      <c r="F84" s="90"/>
      <c r="G84" s="88"/>
      <c r="H84" s="88"/>
      <c r="I84" s="90"/>
      <c r="J84" s="75"/>
      <c r="K84" s="77" t="str">
        <f t="shared" si="0"/>
        <v/>
      </c>
      <c r="L84" s="111" t="str">
        <f>IF(COUNTBLANK(B84:J84)=9,"",IF(COUNTBLANK(B84:G84)&gt;0,"la ligne doit être entièrement complétée.",""))&amp;IF(AND(OR(E84=F84,F84=""),SUMPRODUCT(ISNUMBER(SEARCH({"@aphp";"@chu-lyon";"@ap-hm"},D84))*1)&lt;&gt;0)," Merci d'indiquer votre site d'exercice dans la colone F","")</f>
        <v/>
      </c>
    </row>
    <row r="85" spans="1:12" s="59" customFormat="1" ht="20.25" customHeight="1" x14ac:dyDescent="0.2">
      <c r="A85" s="127">
        <v>60</v>
      </c>
      <c r="B85" s="88"/>
      <c r="C85" s="89"/>
      <c r="D85" s="90"/>
      <c r="E85" s="90"/>
      <c r="F85" s="90"/>
      <c r="G85" s="88"/>
      <c r="H85" s="88"/>
      <c r="I85" s="90"/>
      <c r="J85" s="75"/>
      <c r="K85" s="77" t="str">
        <f t="shared" si="0"/>
        <v/>
      </c>
      <c r="L85" s="111" t="str">
        <f>IF(COUNTBLANK(B85:J85)=9,"",IF(COUNTBLANK(B85:G85)&gt;0,"la ligne doit être entièrement complétée.",""))&amp;IF(AND(OR(E85=F85,F85=""),SUMPRODUCT(ISNUMBER(SEARCH({"@aphp";"@chu-lyon";"@ap-hm"},D85))*1)&lt;&gt;0)," Merci d'indiquer votre site d'exercice dans la colone F","")</f>
        <v/>
      </c>
    </row>
    <row r="86" spans="1:12" s="59" customFormat="1" ht="20.25" customHeight="1" x14ac:dyDescent="0.2">
      <c r="A86" s="127">
        <v>61</v>
      </c>
      <c r="B86" s="88"/>
      <c r="C86" s="89"/>
      <c r="D86" s="90"/>
      <c r="E86" s="90"/>
      <c r="F86" s="90"/>
      <c r="G86" s="88"/>
      <c r="H86" s="88"/>
      <c r="I86" s="90"/>
      <c r="J86" s="75"/>
      <c r="K86" s="77" t="str">
        <f t="shared" si="0"/>
        <v/>
      </c>
      <c r="L86" s="111" t="str">
        <f>IF(COUNTBLANK(B86:J86)=9,"",IF(COUNTBLANK(B86:G86)&gt;0,"la ligne doit être entièrement complétée.",""))&amp;IF(AND(OR(E86=F86,F86=""),SUMPRODUCT(ISNUMBER(SEARCH({"@aphp";"@chu-lyon";"@ap-hm"},D86))*1)&lt;&gt;0)," Merci d'indiquer votre site d'exercice dans la colone F","")</f>
        <v/>
      </c>
    </row>
    <row r="87" spans="1:12" s="59" customFormat="1" ht="20.25" customHeight="1" x14ac:dyDescent="0.2">
      <c r="A87" s="127">
        <v>62</v>
      </c>
      <c r="B87" s="88"/>
      <c r="C87" s="89"/>
      <c r="D87" s="90"/>
      <c r="E87" s="90"/>
      <c r="F87" s="90"/>
      <c r="G87" s="88"/>
      <c r="H87" s="88"/>
      <c r="I87" s="90"/>
      <c r="J87" s="75"/>
      <c r="K87" s="77" t="str">
        <f t="shared" si="0"/>
        <v/>
      </c>
      <c r="L87" s="111" t="str">
        <f>IF(COUNTBLANK(B87:J87)=9,"",IF(COUNTBLANK(B87:G87)&gt;0,"la ligne doit être entièrement complétée.",""))&amp;IF(AND(OR(E87=F87,F87=""),SUMPRODUCT(ISNUMBER(SEARCH({"@aphp";"@chu-lyon";"@ap-hm"},D87))*1)&lt;&gt;0)," Merci d'indiquer votre site d'exercice dans la colone F","")</f>
        <v/>
      </c>
    </row>
    <row r="88" spans="1:12" s="59" customFormat="1" ht="20.25" customHeight="1" x14ac:dyDescent="0.2">
      <c r="A88" s="127">
        <v>63</v>
      </c>
      <c r="B88" s="88"/>
      <c r="C88" s="89"/>
      <c r="D88" s="90"/>
      <c r="E88" s="90"/>
      <c r="F88" s="90"/>
      <c r="G88" s="88"/>
      <c r="H88" s="88"/>
      <c r="I88" s="90"/>
      <c r="J88" s="75"/>
      <c r="K88" s="77" t="str">
        <f t="shared" si="0"/>
        <v/>
      </c>
      <c r="L88" s="111" t="str">
        <f>IF(COUNTBLANK(B88:J88)=9,"",IF(COUNTBLANK(B88:G88)&gt;0,"la ligne doit être entièrement complétée.",""))&amp;IF(AND(OR(E88=F88,F88=""),SUMPRODUCT(ISNUMBER(SEARCH({"@aphp";"@chu-lyon";"@ap-hm"},D88))*1)&lt;&gt;0)," Merci d'indiquer votre site d'exercice dans la colone F","")</f>
        <v/>
      </c>
    </row>
    <row r="89" spans="1:12" s="59" customFormat="1" ht="20.25" customHeight="1" x14ac:dyDescent="0.2">
      <c r="A89" s="127">
        <v>63</v>
      </c>
      <c r="B89" s="88"/>
      <c r="C89" s="89"/>
      <c r="D89" s="90"/>
      <c r="E89" s="90"/>
      <c r="F89" s="90"/>
      <c r="G89" s="88"/>
      <c r="H89" s="88"/>
      <c r="I89" s="90"/>
      <c r="J89" s="75"/>
      <c r="K89" s="77" t="str">
        <f t="shared" si="0"/>
        <v/>
      </c>
      <c r="L89" s="111" t="str">
        <f>IF(COUNTBLANK(B89:J89)=9,"",IF(COUNTBLANK(B89:G89)&gt;0,"la ligne doit être entièrement complétée.",""))&amp;IF(AND(OR(E89=F89,F89=""),SUMPRODUCT(ISNUMBER(SEARCH({"@aphp";"@chu-lyon";"@ap-hm"},D89))*1)&lt;&gt;0)," Merci d'indiquer votre site d'exercice dans la colone F","")</f>
        <v/>
      </c>
    </row>
    <row r="90" spans="1:12" s="59" customFormat="1" ht="20.25" customHeight="1" x14ac:dyDescent="0.2">
      <c r="A90" s="127">
        <v>64</v>
      </c>
      <c r="B90" s="88"/>
      <c r="C90" s="89"/>
      <c r="D90" s="90"/>
      <c r="E90" s="90"/>
      <c r="F90" s="90"/>
      <c r="G90" s="88"/>
      <c r="H90" s="88"/>
      <c r="I90" s="90"/>
      <c r="J90" s="75"/>
      <c r="K90" s="77" t="str">
        <f t="shared" si="0"/>
        <v/>
      </c>
      <c r="L90" s="111" t="str">
        <f>IF(COUNTBLANK(B90:J90)=9,"",IF(COUNTBLANK(B90:G90)&gt;0,"la ligne doit être entièrement complétée.",""))&amp;IF(AND(OR(E90=F90,F90=""),SUMPRODUCT(ISNUMBER(SEARCH({"@aphp";"@chu-lyon";"@ap-hm"},D90))*1)&lt;&gt;0)," Merci d'indiquer votre site d'exercice dans la colone F","")</f>
        <v/>
      </c>
    </row>
    <row r="91" spans="1:12" s="59" customFormat="1" ht="20.25" customHeight="1" x14ac:dyDescent="0.2">
      <c r="A91" s="127">
        <v>65</v>
      </c>
      <c r="B91" s="60"/>
      <c r="C91" s="63"/>
      <c r="D91" s="79"/>
      <c r="E91" s="63"/>
      <c r="F91" s="63"/>
      <c r="G91" s="62"/>
      <c r="H91" s="62"/>
      <c r="I91" s="63"/>
      <c r="J91" s="75"/>
      <c r="K91" s="77" t="str">
        <f t="shared" si="0"/>
        <v/>
      </c>
      <c r="L91" s="111" t="str">
        <f>IF(COUNTBLANK(B91:J91)=9,"",IF(COUNTBLANK(B91:G91)&gt;0,"la ligne doit être entièrement complétée.",""))&amp;IF(AND(OR(E91=F91,F91=""),SUMPRODUCT(ISNUMBER(SEARCH({"@aphp";"@chu-lyon";"@ap-hm"},D91))*1)&lt;&gt;0)," Merci d'indiquer votre site d'exercice dans la colone F","")</f>
        <v/>
      </c>
    </row>
    <row r="92" spans="1:12" s="59" customFormat="1" ht="20.25" customHeight="1" x14ac:dyDescent="0.2">
      <c r="A92" s="127">
        <v>66</v>
      </c>
      <c r="B92" s="63"/>
      <c r="C92" s="62"/>
      <c r="D92" s="79"/>
      <c r="E92" s="62"/>
      <c r="F92" s="62"/>
      <c r="G92" s="63"/>
      <c r="H92" s="63"/>
      <c r="I92" s="63"/>
      <c r="J92" s="76"/>
      <c r="K92" s="77" t="str">
        <f t="shared" si="0"/>
        <v/>
      </c>
      <c r="L92" s="111" t="str">
        <f>IF(COUNTBLANK(B92:J92)=9,"",IF(COUNTBLANK(B92:G92)&gt;0,"la ligne doit être entièrement complétée.",""))&amp;IF(AND(OR(E92=F92,F92=""),SUMPRODUCT(ISNUMBER(SEARCH({"@aphp";"@chu-lyon";"@ap-hm"},D92))*1)&lt;&gt;0)," Merci d'indiquer votre site d'exercice dans la colone F","")</f>
        <v/>
      </c>
    </row>
    <row r="93" spans="1:12" s="59" customFormat="1" ht="20.25" customHeight="1" x14ac:dyDescent="0.2">
      <c r="A93" s="127">
        <v>67</v>
      </c>
      <c r="B93" s="63"/>
      <c r="C93" s="62"/>
      <c r="D93" s="79"/>
      <c r="E93" s="62"/>
      <c r="F93" s="62"/>
      <c r="G93" s="63"/>
      <c r="H93" s="63"/>
      <c r="I93" s="63"/>
      <c r="J93" s="76"/>
      <c r="K93" s="77" t="str">
        <f t="shared" ref="K93:K127" si="1">IF(OR(J93="",J93="NA"),"", IF(C$10="","Renseigner cellule C10", ROUND(J93/C$10,1)))</f>
        <v/>
      </c>
      <c r="L93" s="111" t="str">
        <f>IF(COUNTBLANK(B93:J93)=9,"",IF(COUNTBLANK(B93:G93)&gt;0,"la ligne doit être entièrement complétée.",""))&amp;IF(AND(OR(E93=F93,F93=""),SUMPRODUCT(ISNUMBER(SEARCH({"@aphp";"@chu-lyon";"@ap-hm"},D93))*1)&lt;&gt;0)," Merci d'indiquer votre site d'exercice dans la colone F","")</f>
        <v/>
      </c>
    </row>
    <row r="94" spans="1:12" s="59" customFormat="1" ht="20.25" customHeight="1" x14ac:dyDescent="0.2">
      <c r="A94" s="127">
        <v>68</v>
      </c>
      <c r="B94" s="63"/>
      <c r="C94" s="62"/>
      <c r="D94" s="79"/>
      <c r="E94" s="62"/>
      <c r="F94" s="62"/>
      <c r="G94" s="63"/>
      <c r="H94" s="63"/>
      <c r="I94" s="63"/>
      <c r="J94" s="76"/>
      <c r="K94" s="77" t="str">
        <f t="shared" si="1"/>
        <v/>
      </c>
      <c r="L94" s="111" t="str">
        <f>IF(COUNTBLANK(B94:J94)=9,"",IF(COUNTBLANK(B94:G94)&gt;0,"la ligne doit être entièrement complétée.",""))&amp;IF(AND(OR(E94=F94,F94=""),SUMPRODUCT(ISNUMBER(SEARCH({"@aphp";"@chu-lyon";"@ap-hm"},D94))*1)&lt;&gt;0)," Merci d'indiquer votre site d'exercice dans la colone F","")</f>
        <v/>
      </c>
    </row>
    <row r="95" spans="1:12" s="59" customFormat="1" ht="20.25" customHeight="1" x14ac:dyDescent="0.2">
      <c r="A95" s="127">
        <v>69</v>
      </c>
      <c r="B95" s="63"/>
      <c r="C95" s="62"/>
      <c r="D95" s="79"/>
      <c r="E95" s="62"/>
      <c r="F95" s="62"/>
      <c r="G95" s="63"/>
      <c r="H95" s="63"/>
      <c r="I95" s="63"/>
      <c r="J95" s="76"/>
      <c r="K95" s="77" t="str">
        <f t="shared" si="1"/>
        <v/>
      </c>
      <c r="L95" s="111" t="str">
        <f>IF(COUNTBLANK(B95:J95)=9,"",IF(COUNTBLANK(B95:G95)&gt;0,"la ligne doit être entièrement complétée.",""))&amp;IF(AND(OR(E95=F95,F95=""),SUMPRODUCT(ISNUMBER(SEARCH({"@aphp";"@chu-lyon";"@ap-hm"},D95))*1)&lt;&gt;0)," Merci d'indiquer votre site d'exercice dans la colone F","")</f>
        <v/>
      </c>
    </row>
    <row r="96" spans="1:12" s="59" customFormat="1" ht="20.25" customHeight="1" x14ac:dyDescent="0.2">
      <c r="A96" s="127">
        <v>70</v>
      </c>
      <c r="B96" s="63"/>
      <c r="C96" s="62"/>
      <c r="D96" s="79"/>
      <c r="E96" s="62"/>
      <c r="F96" s="62"/>
      <c r="G96" s="63"/>
      <c r="H96" s="63"/>
      <c r="I96" s="63"/>
      <c r="J96" s="76"/>
      <c r="K96" s="77" t="str">
        <f t="shared" si="1"/>
        <v/>
      </c>
      <c r="L96" s="111" t="str">
        <f>IF(COUNTBLANK(B96:J96)=9,"",IF(COUNTBLANK(B96:G96)&gt;0,"la ligne doit être entièrement complétée.",""))&amp;IF(AND(OR(E96=F96,F96=""),SUMPRODUCT(ISNUMBER(SEARCH({"@aphp";"@chu-lyon";"@ap-hm"},D96))*1)&lt;&gt;0)," Merci d'indiquer votre site d'exercice dans la colone F","")</f>
        <v/>
      </c>
    </row>
    <row r="97" spans="1:12" s="59" customFormat="1" ht="20.25" customHeight="1" x14ac:dyDescent="0.2">
      <c r="A97" s="127">
        <v>71</v>
      </c>
      <c r="B97" s="63"/>
      <c r="C97" s="62"/>
      <c r="D97" s="79"/>
      <c r="E97" s="62"/>
      <c r="F97" s="62"/>
      <c r="G97" s="63"/>
      <c r="H97" s="63"/>
      <c r="I97" s="63"/>
      <c r="J97" s="76"/>
      <c r="K97" s="77" t="str">
        <f t="shared" si="1"/>
        <v/>
      </c>
      <c r="L97" s="111" t="str">
        <f>IF(COUNTBLANK(B97:J97)=9,"",IF(COUNTBLANK(B97:G97)&gt;0,"la ligne doit être entièrement complétée.",""))&amp;IF(AND(OR(E97=F97,F97=""),SUMPRODUCT(ISNUMBER(SEARCH({"@aphp";"@chu-lyon";"@ap-hm"},D97))*1)&lt;&gt;0)," Merci d'indiquer votre site d'exercice dans la colone F","")</f>
        <v/>
      </c>
    </row>
    <row r="98" spans="1:12" s="59" customFormat="1" ht="20.25" customHeight="1" x14ac:dyDescent="0.2">
      <c r="A98" s="127">
        <v>72</v>
      </c>
      <c r="B98" s="63"/>
      <c r="C98" s="62"/>
      <c r="D98" s="79"/>
      <c r="E98" s="62"/>
      <c r="F98" s="62"/>
      <c r="G98" s="63"/>
      <c r="H98" s="63"/>
      <c r="I98" s="63"/>
      <c r="J98" s="76"/>
      <c r="K98" s="77" t="str">
        <f t="shared" si="1"/>
        <v/>
      </c>
      <c r="L98" s="111" t="str">
        <f>IF(COUNTBLANK(B98:J98)=9,"",IF(COUNTBLANK(B98:G98)&gt;0,"la ligne doit être entièrement complétée.",""))&amp;IF(AND(OR(E98=F98,F98=""),SUMPRODUCT(ISNUMBER(SEARCH({"@aphp";"@chu-lyon";"@ap-hm"},D98))*1)&lt;&gt;0)," Merci d'indiquer votre site d'exercice dans la colone F","")</f>
        <v/>
      </c>
    </row>
    <row r="99" spans="1:12" s="59" customFormat="1" ht="20.25" customHeight="1" x14ac:dyDescent="0.2">
      <c r="A99" s="127">
        <v>73</v>
      </c>
      <c r="B99" s="63"/>
      <c r="C99" s="62"/>
      <c r="D99" s="79"/>
      <c r="E99" s="62"/>
      <c r="F99" s="62"/>
      <c r="G99" s="63"/>
      <c r="H99" s="63"/>
      <c r="I99" s="63"/>
      <c r="J99" s="76"/>
      <c r="K99" s="77" t="str">
        <f t="shared" si="1"/>
        <v/>
      </c>
      <c r="L99" s="111" t="str">
        <f>IF(COUNTBLANK(B99:J99)=9,"",IF(COUNTBLANK(B99:G99)&gt;0,"la ligne doit être entièrement complétée.",""))&amp;IF(AND(OR(E99=F99,F99=""),SUMPRODUCT(ISNUMBER(SEARCH({"@aphp";"@chu-lyon";"@ap-hm"},D99))*1)&lt;&gt;0)," Merci d'indiquer votre site d'exercice dans la colone F","")</f>
        <v/>
      </c>
    </row>
    <row r="100" spans="1:12" s="59" customFormat="1" ht="20.25" customHeight="1" x14ac:dyDescent="0.2">
      <c r="A100" s="127">
        <v>74</v>
      </c>
      <c r="B100" s="63"/>
      <c r="C100" s="62"/>
      <c r="D100" s="79"/>
      <c r="E100" s="62"/>
      <c r="F100" s="62"/>
      <c r="G100" s="63"/>
      <c r="H100" s="63"/>
      <c r="I100" s="63"/>
      <c r="J100" s="76"/>
      <c r="K100" s="77" t="str">
        <f t="shared" si="1"/>
        <v/>
      </c>
      <c r="L100" s="111" t="str">
        <f>IF(COUNTBLANK(B100:J100)=9,"",IF(COUNTBLANK(B100:G100)&gt;0,"la ligne doit être entièrement complétée.",""))&amp;IF(AND(OR(E100=F100,F100=""),SUMPRODUCT(ISNUMBER(SEARCH({"@aphp";"@chu-lyon";"@ap-hm"},D100))*1)&lt;&gt;0)," Merci d'indiquer votre site d'exercice dans la colone F","")</f>
        <v/>
      </c>
    </row>
    <row r="101" spans="1:12" s="59" customFormat="1" ht="20.25" customHeight="1" x14ac:dyDescent="0.2">
      <c r="A101" s="127">
        <v>75</v>
      </c>
      <c r="B101" s="63"/>
      <c r="C101" s="62"/>
      <c r="D101" s="79"/>
      <c r="E101" s="62"/>
      <c r="F101" s="62"/>
      <c r="G101" s="63"/>
      <c r="H101" s="63"/>
      <c r="I101" s="63"/>
      <c r="J101" s="76"/>
      <c r="K101" s="77" t="str">
        <f t="shared" si="1"/>
        <v/>
      </c>
      <c r="L101" s="111" t="str">
        <f>IF(COUNTBLANK(B101:J101)=9,"",IF(COUNTBLANK(B101:G101)&gt;0,"la ligne doit être entièrement complétée.",""))&amp;IF(AND(OR(E101=F101,F101=""),SUMPRODUCT(ISNUMBER(SEARCH({"@aphp";"@chu-lyon";"@ap-hm"},D101))*1)&lt;&gt;0)," Merci d'indiquer votre site d'exercice dans la colone F","")</f>
        <v/>
      </c>
    </row>
    <row r="102" spans="1:12" s="59" customFormat="1" ht="20.25" customHeight="1" x14ac:dyDescent="0.2">
      <c r="A102" s="127">
        <v>76</v>
      </c>
      <c r="B102" s="63"/>
      <c r="C102" s="62"/>
      <c r="D102" s="79"/>
      <c r="E102" s="62"/>
      <c r="F102" s="62"/>
      <c r="G102" s="63"/>
      <c r="H102" s="63"/>
      <c r="I102" s="63"/>
      <c r="J102" s="76"/>
      <c r="K102" s="77" t="str">
        <f t="shared" si="1"/>
        <v/>
      </c>
      <c r="L102" s="111" t="str">
        <f>IF(COUNTBLANK(B102:J102)=9,"",IF(COUNTBLANK(B102:G102)&gt;0,"la ligne doit être entièrement complétée.",""))&amp;IF(AND(OR(E102=F102,F102=""),SUMPRODUCT(ISNUMBER(SEARCH({"@aphp";"@chu-lyon";"@ap-hm"},D102))*1)&lt;&gt;0)," Merci d'indiquer votre site d'exercice dans la colone F","")</f>
        <v/>
      </c>
    </row>
    <row r="103" spans="1:12" s="59" customFormat="1" ht="20.25" customHeight="1" x14ac:dyDescent="0.2">
      <c r="A103" s="127">
        <v>77</v>
      </c>
      <c r="B103" s="63"/>
      <c r="C103" s="62"/>
      <c r="D103" s="79"/>
      <c r="E103" s="62"/>
      <c r="F103" s="62"/>
      <c r="G103" s="63"/>
      <c r="H103" s="63"/>
      <c r="I103" s="63"/>
      <c r="J103" s="76"/>
      <c r="K103" s="77" t="str">
        <f t="shared" si="1"/>
        <v/>
      </c>
      <c r="L103" s="111" t="str">
        <f>IF(COUNTBLANK(B103:J103)=9,"",IF(COUNTBLANK(B103:G103)&gt;0,"la ligne doit être entièrement complétée.",""))&amp;IF(AND(OR(E103=F103,F103=""),SUMPRODUCT(ISNUMBER(SEARCH({"@aphp";"@chu-lyon";"@ap-hm"},D103))*1)&lt;&gt;0)," Merci d'indiquer votre site d'exercice dans la colone F","")</f>
        <v/>
      </c>
    </row>
    <row r="104" spans="1:12" s="59" customFormat="1" ht="20.25" customHeight="1" x14ac:dyDescent="0.2">
      <c r="A104" s="127">
        <v>78</v>
      </c>
      <c r="B104" s="63"/>
      <c r="C104" s="62"/>
      <c r="D104" s="79"/>
      <c r="E104" s="62"/>
      <c r="F104" s="62"/>
      <c r="G104" s="63"/>
      <c r="H104" s="63"/>
      <c r="I104" s="63"/>
      <c r="J104" s="76"/>
      <c r="K104" s="77" t="str">
        <f t="shared" si="1"/>
        <v/>
      </c>
      <c r="L104" s="111" t="str">
        <f>IF(COUNTBLANK(B104:J104)=9,"",IF(COUNTBLANK(B104:G104)&gt;0,"la ligne doit être entièrement complétée.",""))&amp;IF(AND(OR(E104=F104,F104=""),SUMPRODUCT(ISNUMBER(SEARCH({"@aphp";"@chu-lyon";"@ap-hm"},D104))*1)&lt;&gt;0)," Merci d'indiquer votre site d'exercice dans la colone F","")</f>
        <v/>
      </c>
    </row>
    <row r="105" spans="1:12" s="59" customFormat="1" ht="20.25" customHeight="1" x14ac:dyDescent="0.2">
      <c r="A105" s="127">
        <v>79</v>
      </c>
      <c r="B105" s="63"/>
      <c r="C105" s="62"/>
      <c r="D105" s="79"/>
      <c r="E105" s="62"/>
      <c r="F105" s="62"/>
      <c r="G105" s="63"/>
      <c r="H105" s="63"/>
      <c r="I105" s="63"/>
      <c r="J105" s="76"/>
      <c r="K105" s="77" t="str">
        <f t="shared" si="1"/>
        <v/>
      </c>
      <c r="L105" s="111" t="str">
        <f>IF(COUNTBLANK(B105:J105)=9,"",IF(COUNTBLANK(B105:G105)&gt;0,"la ligne doit être entièrement complétée.",""))&amp;IF(AND(OR(E105=F105,F105=""),SUMPRODUCT(ISNUMBER(SEARCH({"@aphp";"@chu-lyon";"@ap-hm"},D105))*1)&lt;&gt;0)," Merci d'indiquer votre site d'exercice dans la colone F","")</f>
        <v/>
      </c>
    </row>
    <row r="106" spans="1:12" s="59" customFormat="1" ht="20.25" customHeight="1" x14ac:dyDescent="0.2">
      <c r="A106" s="127">
        <v>80</v>
      </c>
      <c r="B106" s="63"/>
      <c r="C106" s="62"/>
      <c r="D106" s="79"/>
      <c r="E106" s="62"/>
      <c r="F106" s="62"/>
      <c r="G106" s="63"/>
      <c r="H106" s="63"/>
      <c r="I106" s="63"/>
      <c r="J106" s="76"/>
      <c r="K106" s="77" t="str">
        <f t="shared" si="1"/>
        <v/>
      </c>
      <c r="L106" s="111" t="str">
        <f>IF(COUNTBLANK(B106:J106)=9,"",IF(COUNTBLANK(B106:G106)&gt;0,"la ligne doit être entièrement complétée.",""))&amp;IF(AND(OR(E106=F106,F106=""),SUMPRODUCT(ISNUMBER(SEARCH({"@aphp";"@chu-lyon";"@ap-hm"},D106))*1)&lt;&gt;0)," Merci d'indiquer votre site d'exercice dans la colone F","")</f>
        <v/>
      </c>
    </row>
    <row r="107" spans="1:12" s="59" customFormat="1" ht="20.25" customHeight="1" x14ac:dyDescent="0.2">
      <c r="A107" s="127">
        <v>81</v>
      </c>
      <c r="B107" s="63"/>
      <c r="C107" s="62"/>
      <c r="D107" s="79"/>
      <c r="E107" s="62"/>
      <c r="F107" s="62"/>
      <c r="G107" s="63"/>
      <c r="H107" s="63"/>
      <c r="I107" s="63"/>
      <c r="J107" s="76"/>
      <c r="K107" s="77" t="str">
        <f t="shared" si="1"/>
        <v/>
      </c>
      <c r="L107" s="111" t="str">
        <f>IF(COUNTBLANK(B107:J107)=9,"",IF(COUNTBLANK(B107:G107)&gt;0,"la ligne doit être entièrement complétée.",""))&amp;IF(AND(OR(E107=F107,F107=""),SUMPRODUCT(ISNUMBER(SEARCH({"@aphp";"@chu-lyon";"@ap-hm"},D107))*1)&lt;&gt;0)," Merci d'indiquer votre site d'exercice dans la colone F","")</f>
        <v/>
      </c>
    </row>
    <row r="108" spans="1:12" s="59" customFormat="1" ht="20.25" customHeight="1" x14ac:dyDescent="0.2">
      <c r="A108" s="127">
        <v>82</v>
      </c>
      <c r="B108" s="63"/>
      <c r="C108" s="62"/>
      <c r="D108" s="79"/>
      <c r="E108" s="62"/>
      <c r="F108" s="62"/>
      <c r="G108" s="63"/>
      <c r="H108" s="63"/>
      <c r="I108" s="63"/>
      <c r="J108" s="76"/>
      <c r="K108" s="77" t="str">
        <f t="shared" si="1"/>
        <v/>
      </c>
      <c r="L108" s="111" t="str">
        <f>IF(COUNTBLANK(B108:J108)=9,"",IF(COUNTBLANK(B108:G108)&gt;0,"la ligne doit être entièrement complétée.",""))&amp;IF(AND(OR(E108=F108,F108=""),SUMPRODUCT(ISNUMBER(SEARCH({"@aphp";"@chu-lyon";"@ap-hm"},D108))*1)&lt;&gt;0)," Merci d'indiquer votre site d'exercice dans la colone F","")</f>
        <v/>
      </c>
    </row>
    <row r="109" spans="1:12" s="59" customFormat="1" ht="20.25" customHeight="1" x14ac:dyDescent="0.2">
      <c r="A109" s="127">
        <v>83</v>
      </c>
      <c r="B109" s="63"/>
      <c r="C109" s="62"/>
      <c r="D109" s="79"/>
      <c r="E109" s="62"/>
      <c r="F109" s="62"/>
      <c r="G109" s="63"/>
      <c r="H109" s="63"/>
      <c r="I109" s="63"/>
      <c r="J109" s="76"/>
      <c r="K109" s="77" t="str">
        <f t="shared" si="1"/>
        <v/>
      </c>
      <c r="L109" s="111" t="str">
        <f>IF(COUNTBLANK(B109:J109)=9,"",IF(COUNTBLANK(B109:G109)&gt;0,"la ligne doit être entièrement complétée.",""))&amp;IF(AND(OR(E109=F109,F109=""),SUMPRODUCT(ISNUMBER(SEARCH({"@aphp";"@chu-lyon";"@ap-hm"},D109))*1)&lt;&gt;0)," Merci d'indiquer votre site d'exercice dans la colone F","")</f>
        <v/>
      </c>
    </row>
    <row r="110" spans="1:12" s="59" customFormat="1" ht="20.25" customHeight="1" x14ac:dyDescent="0.2">
      <c r="A110" s="127">
        <v>84</v>
      </c>
      <c r="B110" s="63"/>
      <c r="C110" s="62"/>
      <c r="D110" s="79"/>
      <c r="E110" s="62"/>
      <c r="F110" s="62"/>
      <c r="G110" s="63"/>
      <c r="H110" s="63"/>
      <c r="I110" s="63"/>
      <c r="J110" s="76"/>
      <c r="K110" s="77" t="str">
        <f t="shared" si="1"/>
        <v/>
      </c>
      <c r="L110" s="111" t="str">
        <f>IF(COUNTBLANK(B110:J110)=9,"",IF(COUNTBLANK(B110:G110)&gt;0,"la ligne doit être entièrement complétée.",""))&amp;IF(AND(OR(E110=F110,F110=""),SUMPRODUCT(ISNUMBER(SEARCH({"@aphp";"@chu-lyon";"@ap-hm"},D110))*1)&lt;&gt;0)," Merci d'indiquer votre site d'exercice dans la colone F","")</f>
        <v/>
      </c>
    </row>
    <row r="111" spans="1:12" s="59" customFormat="1" ht="20.25" customHeight="1" x14ac:dyDescent="0.2">
      <c r="A111" s="127">
        <v>85</v>
      </c>
      <c r="B111" s="63"/>
      <c r="C111" s="62"/>
      <c r="D111" s="79"/>
      <c r="E111" s="62"/>
      <c r="F111" s="62"/>
      <c r="G111" s="63"/>
      <c r="H111" s="63"/>
      <c r="I111" s="63"/>
      <c r="J111" s="76"/>
      <c r="K111" s="77" t="str">
        <f t="shared" si="1"/>
        <v/>
      </c>
      <c r="L111" s="111" t="str">
        <f>IF(COUNTBLANK(B111:J111)=9,"",IF(COUNTBLANK(B111:G111)&gt;0,"la ligne doit être entièrement complétée.",""))&amp;IF(AND(OR(E111=F111,F111=""),SUMPRODUCT(ISNUMBER(SEARCH({"@aphp";"@chu-lyon";"@ap-hm"},D111))*1)&lt;&gt;0)," Merci d'indiquer votre site d'exercice dans la colone F","")</f>
        <v/>
      </c>
    </row>
    <row r="112" spans="1:12" s="59" customFormat="1" ht="20.25" customHeight="1" x14ac:dyDescent="0.2">
      <c r="A112" s="127">
        <v>86</v>
      </c>
      <c r="B112" s="63"/>
      <c r="C112" s="62"/>
      <c r="D112" s="79"/>
      <c r="E112" s="62"/>
      <c r="F112" s="62"/>
      <c r="G112" s="63"/>
      <c r="H112" s="63"/>
      <c r="I112" s="63"/>
      <c r="J112" s="76"/>
      <c r="K112" s="77" t="str">
        <f t="shared" si="1"/>
        <v/>
      </c>
      <c r="L112" s="111" t="str">
        <f>IF(COUNTBLANK(B112:J112)=9,"",IF(COUNTBLANK(B112:G112)&gt;0,"la ligne doit être entièrement complétée.",""))&amp;IF(AND(OR(E112=F112,F112=""),SUMPRODUCT(ISNUMBER(SEARCH({"@aphp";"@chu-lyon";"@ap-hm"},D112))*1)&lt;&gt;0)," Merci d'indiquer votre site d'exercice dans la colone F","")</f>
        <v/>
      </c>
    </row>
    <row r="113" spans="1:12" s="59" customFormat="1" ht="20.25" customHeight="1" x14ac:dyDescent="0.2">
      <c r="A113" s="127">
        <v>87</v>
      </c>
      <c r="B113" s="63"/>
      <c r="C113" s="62"/>
      <c r="D113" s="79"/>
      <c r="E113" s="62"/>
      <c r="F113" s="62"/>
      <c r="G113" s="63"/>
      <c r="H113" s="63"/>
      <c r="I113" s="63"/>
      <c r="J113" s="76"/>
      <c r="K113" s="77" t="str">
        <f t="shared" si="1"/>
        <v/>
      </c>
      <c r="L113" s="111" t="str">
        <f>IF(COUNTBLANK(B113:J113)=9,"",IF(COUNTBLANK(B113:G113)&gt;0,"la ligne doit être entièrement complétée.",""))&amp;IF(AND(OR(E113=F113,F113=""),SUMPRODUCT(ISNUMBER(SEARCH({"@aphp";"@chu-lyon";"@ap-hm"},D113))*1)&lt;&gt;0)," Merci d'indiquer votre site d'exercice dans la colone F","")</f>
        <v/>
      </c>
    </row>
    <row r="114" spans="1:12" s="59" customFormat="1" ht="20.25" customHeight="1" x14ac:dyDescent="0.2">
      <c r="A114" s="127">
        <v>88</v>
      </c>
      <c r="B114" s="63"/>
      <c r="C114" s="62"/>
      <c r="D114" s="79"/>
      <c r="E114" s="62"/>
      <c r="F114" s="62"/>
      <c r="G114" s="63"/>
      <c r="H114" s="63"/>
      <c r="I114" s="63"/>
      <c r="J114" s="76"/>
      <c r="K114" s="77" t="str">
        <f t="shared" si="1"/>
        <v/>
      </c>
      <c r="L114" s="111" t="str">
        <f>IF(COUNTBLANK(B114:J114)=9,"",IF(COUNTBLANK(B114:G114)&gt;0,"la ligne doit être entièrement complétée.",""))&amp;IF(AND(OR(E114=F114,F114=""),SUMPRODUCT(ISNUMBER(SEARCH({"@aphp";"@chu-lyon";"@ap-hm"},D114))*1)&lt;&gt;0)," Merci d'indiquer votre site d'exercice dans la colone F","")</f>
        <v/>
      </c>
    </row>
    <row r="115" spans="1:12" s="59" customFormat="1" ht="20.25" customHeight="1" x14ac:dyDescent="0.2">
      <c r="A115" s="127">
        <v>89</v>
      </c>
      <c r="B115" s="63"/>
      <c r="C115" s="62"/>
      <c r="D115" s="79"/>
      <c r="E115" s="62"/>
      <c r="F115" s="62"/>
      <c r="G115" s="63"/>
      <c r="H115" s="63"/>
      <c r="I115" s="63"/>
      <c r="J115" s="76"/>
      <c r="K115" s="77" t="str">
        <f t="shared" si="1"/>
        <v/>
      </c>
      <c r="L115" s="111" t="str">
        <f>IF(COUNTBLANK(B115:J115)=9,"",IF(COUNTBLANK(B115:G115)&gt;0,"la ligne doit être entièrement complétée.",""))&amp;IF(AND(OR(E115=F115,F115=""),SUMPRODUCT(ISNUMBER(SEARCH({"@aphp";"@chu-lyon";"@ap-hm"},D115))*1)&lt;&gt;0)," Merci d'indiquer votre site d'exercice dans la colone F","")</f>
        <v/>
      </c>
    </row>
    <row r="116" spans="1:12" s="59" customFormat="1" ht="20.25" customHeight="1" x14ac:dyDescent="0.2">
      <c r="A116" s="127">
        <v>90</v>
      </c>
      <c r="B116" s="63"/>
      <c r="C116" s="62"/>
      <c r="D116" s="79"/>
      <c r="E116" s="62"/>
      <c r="F116" s="62"/>
      <c r="G116" s="63"/>
      <c r="H116" s="63"/>
      <c r="I116" s="63"/>
      <c r="J116" s="76"/>
      <c r="K116" s="77" t="str">
        <f t="shared" si="1"/>
        <v/>
      </c>
      <c r="L116" s="111" t="str">
        <f>IF(COUNTBLANK(B116:J116)=9,"",IF(COUNTBLANK(B116:G116)&gt;0,"la ligne doit être entièrement complétée.",""))&amp;IF(AND(OR(E116=F116,F116=""),SUMPRODUCT(ISNUMBER(SEARCH({"@aphp";"@chu-lyon";"@ap-hm"},D116))*1)&lt;&gt;0)," Merci d'indiquer votre site d'exercice dans la colone F","")</f>
        <v/>
      </c>
    </row>
    <row r="117" spans="1:12" s="59" customFormat="1" ht="20.25" customHeight="1" x14ac:dyDescent="0.2">
      <c r="A117" s="127">
        <v>91</v>
      </c>
      <c r="B117" s="63"/>
      <c r="C117" s="62"/>
      <c r="D117" s="79"/>
      <c r="E117" s="62"/>
      <c r="F117" s="62"/>
      <c r="G117" s="63"/>
      <c r="H117" s="63"/>
      <c r="I117" s="63"/>
      <c r="J117" s="76"/>
      <c r="K117" s="77" t="str">
        <f t="shared" si="1"/>
        <v/>
      </c>
      <c r="L117" s="111" t="str">
        <f>IF(COUNTBLANK(B117:J117)=9,"",IF(COUNTBLANK(B117:G117)&gt;0,"la ligne doit être entièrement complétée.",""))&amp;IF(AND(OR(E117=F117,F117=""),SUMPRODUCT(ISNUMBER(SEARCH({"@aphp";"@chu-lyon";"@ap-hm"},D117))*1)&lt;&gt;0)," Merci d'indiquer votre site d'exercice dans la colone F","")</f>
        <v/>
      </c>
    </row>
    <row r="118" spans="1:12" s="59" customFormat="1" ht="20.25" customHeight="1" x14ac:dyDescent="0.2">
      <c r="A118" s="127">
        <v>92</v>
      </c>
      <c r="B118" s="63"/>
      <c r="C118" s="62"/>
      <c r="D118" s="79"/>
      <c r="E118" s="62"/>
      <c r="F118" s="62"/>
      <c r="G118" s="63"/>
      <c r="H118" s="63"/>
      <c r="I118" s="63"/>
      <c r="J118" s="76"/>
      <c r="K118" s="77" t="str">
        <f t="shared" si="1"/>
        <v/>
      </c>
      <c r="L118" s="111" t="str">
        <f>IF(COUNTBLANK(B118:J118)=9,"",IF(COUNTBLANK(B118:G118)&gt;0,"la ligne doit être entièrement complétée.",""))&amp;IF(AND(OR(E118=F118,F118=""),SUMPRODUCT(ISNUMBER(SEARCH({"@aphp";"@chu-lyon";"@ap-hm"},D118))*1)&lt;&gt;0)," Merci d'indiquer votre site d'exercice dans la colone F","")</f>
        <v/>
      </c>
    </row>
    <row r="119" spans="1:12" s="59" customFormat="1" ht="20.25" customHeight="1" x14ac:dyDescent="0.2">
      <c r="A119" s="127">
        <v>93</v>
      </c>
      <c r="B119" s="63"/>
      <c r="C119" s="62"/>
      <c r="D119" s="79"/>
      <c r="E119" s="62"/>
      <c r="F119" s="62"/>
      <c r="G119" s="63"/>
      <c r="H119" s="63"/>
      <c r="I119" s="63"/>
      <c r="J119" s="76"/>
      <c r="K119" s="77" t="str">
        <f t="shared" si="1"/>
        <v/>
      </c>
      <c r="L119" s="111" t="str">
        <f>IF(COUNTBLANK(B119:J119)=9,"",IF(COUNTBLANK(B119:G119)&gt;0,"la ligne doit être entièrement complétée.",""))&amp;IF(AND(OR(E119=F119,F119=""),SUMPRODUCT(ISNUMBER(SEARCH({"@aphp";"@chu-lyon";"@ap-hm"},D119))*1)&lt;&gt;0)," Merci d'indiquer votre site d'exercice dans la colone F","")</f>
        <v/>
      </c>
    </row>
    <row r="120" spans="1:12" s="59" customFormat="1" ht="20.25" customHeight="1" x14ac:dyDescent="0.2">
      <c r="A120" s="127">
        <v>94</v>
      </c>
      <c r="B120" s="63"/>
      <c r="C120" s="62"/>
      <c r="D120" s="79"/>
      <c r="E120" s="62"/>
      <c r="F120" s="62"/>
      <c r="G120" s="63"/>
      <c r="H120" s="63"/>
      <c r="I120" s="63"/>
      <c r="J120" s="76"/>
      <c r="K120" s="77" t="str">
        <f t="shared" si="1"/>
        <v/>
      </c>
      <c r="L120" s="111" t="str">
        <f>IF(COUNTBLANK(B120:J120)=9,"",IF(COUNTBLANK(B120:G120)&gt;0,"la ligne doit être entièrement complétée.",""))&amp;IF(AND(OR(E120=F120,F120=""),SUMPRODUCT(ISNUMBER(SEARCH({"@aphp";"@chu-lyon";"@ap-hm"},D120))*1)&lt;&gt;0)," Merci d'indiquer votre site d'exercice dans la colone F","")</f>
        <v/>
      </c>
    </row>
    <row r="121" spans="1:12" s="59" customFormat="1" ht="20.25" customHeight="1" x14ac:dyDescent="0.2">
      <c r="A121" s="127">
        <v>95</v>
      </c>
      <c r="B121" s="63"/>
      <c r="C121" s="62"/>
      <c r="D121" s="79"/>
      <c r="E121" s="62"/>
      <c r="F121" s="62"/>
      <c r="G121" s="63"/>
      <c r="H121" s="63"/>
      <c r="I121" s="63"/>
      <c r="J121" s="76"/>
      <c r="K121" s="77" t="str">
        <f t="shared" si="1"/>
        <v/>
      </c>
      <c r="L121" s="111" t="str">
        <f>IF(COUNTBLANK(B121:J121)=9,"",IF(COUNTBLANK(B121:G121)&gt;0,"la ligne doit être entièrement complétée.",""))&amp;IF(AND(OR(E121=F121,F121=""),SUMPRODUCT(ISNUMBER(SEARCH({"@aphp";"@chu-lyon";"@ap-hm"},D121))*1)&lt;&gt;0)," Merci d'indiquer votre site d'exercice dans la colone F","")</f>
        <v/>
      </c>
    </row>
    <row r="122" spans="1:12" s="59" customFormat="1" ht="20.25" customHeight="1" x14ac:dyDescent="0.2">
      <c r="A122" s="127">
        <v>96</v>
      </c>
      <c r="B122" s="63"/>
      <c r="C122" s="62"/>
      <c r="D122" s="79"/>
      <c r="E122" s="62"/>
      <c r="F122" s="62"/>
      <c r="G122" s="63"/>
      <c r="H122" s="63"/>
      <c r="I122" s="63"/>
      <c r="J122" s="76"/>
      <c r="K122" s="77" t="str">
        <f t="shared" si="1"/>
        <v/>
      </c>
      <c r="L122" s="111" t="str">
        <f>IF(COUNTBLANK(B122:J122)=9,"",IF(COUNTBLANK(B122:G122)&gt;0,"la ligne doit être entièrement complétée.",""))&amp;IF(AND(OR(E122=F122,F122=""),SUMPRODUCT(ISNUMBER(SEARCH({"@aphp";"@chu-lyon";"@ap-hm"},D122))*1)&lt;&gt;0)," Merci d'indiquer votre site d'exercice dans la colone F","")</f>
        <v/>
      </c>
    </row>
    <row r="123" spans="1:12" s="59" customFormat="1" ht="20.25" customHeight="1" x14ac:dyDescent="0.2">
      <c r="A123" s="127">
        <v>97</v>
      </c>
      <c r="B123" s="63"/>
      <c r="C123" s="62"/>
      <c r="D123" s="79"/>
      <c r="E123" s="62"/>
      <c r="F123" s="62"/>
      <c r="G123" s="63"/>
      <c r="H123" s="63"/>
      <c r="I123" s="63"/>
      <c r="J123" s="76"/>
      <c r="K123" s="77" t="str">
        <f t="shared" si="1"/>
        <v/>
      </c>
      <c r="L123" s="111" t="str">
        <f>IF(COUNTBLANK(B123:J123)=9,"",IF(COUNTBLANK(B123:G123)&gt;0,"la ligne doit être entièrement complétée.",""))&amp;IF(AND(OR(E123=F123,F123=""),SUMPRODUCT(ISNUMBER(SEARCH({"@aphp";"@chu-lyon";"@ap-hm"},D123))*1)&lt;&gt;0)," Merci d'indiquer votre site d'exercice dans la colone F","")</f>
        <v/>
      </c>
    </row>
    <row r="124" spans="1:12" s="59" customFormat="1" ht="20.25" customHeight="1" x14ac:dyDescent="0.2">
      <c r="A124" s="127">
        <v>98</v>
      </c>
      <c r="B124" s="63"/>
      <c r="C124" s="62"/>
      <c r="D124" s="79"/>
      <c r="E124" s="62"/>
      <c r="F124" s="62"/>
      <c r="G124" s="63"/>
      <c r="H124" s="63"/>
      <c r="I124" s="63"/>
      <c r="J124" s="76"/>
      <c r="K124" s="77" t="str">
        <f t="shared" si="1"/>
        <v/>
      </c>
      <c r="L124" s="111" t="str">
        <f>IF(COUNTBLANK(B124:J124)=9,"",IF(COUNTBLANK(B124:G124)&gt;0,"la ligne doit être entièrement complétée.",""))&amp;IF(AND(OR(E124=F124,F124=""),SUMPRODUCT(ISNUMBER(SEARCH({"@aphp";"@chu-lyon";"@ap-hm"},D124))*1)&lt;&gt;0)," Merci d'indiquer votre site d'exercice dans la colone F","")</f>
        <v/>
      </c>
    </row>
    <row r="125" spans="1:12" s="59" customFormat="1" ht="20.25" customHeight="1" x14ac:dyDescent="0.2">
      <c r="A125" s="127">
        <v>99</v>
      </c>
      <c r="B125" s="63"/>
      <c r="C125" s="62"/>
      <c r="D125" s="79"/>
      <c r="E125" s="62"/>
      <c r="F125" s="62"/>
      <c r="G125" s="63"/>
      <c r="H125" s="63"/>
      <c r="I125" s="63"/>
      <c r="J125" s="76"/>
      <c r="K125" s="77" t="str">
        <f t="shared" si="1"/>
        <v/>
      </c>
      <c r="L125" s="111" t="str">
        <f>IF(COUNTBLANK(B125:J125)=9,"",IF(COUNTBLANK(B125:G125)&gt;0,"la ligne doit être entièrement complétée.",""))&amp;IF(AND(OR(E125=F125,F125=""),SUMPRODUCT(ISNUMBER(SEARCH({"@aphp";"@chu-lyon";"@ap-hm"},D125))*1)&lt;&gt;0)," Merci d'indiquer votre site d'exercice dans la colone F","")</f>
        <v/>
      </c>
    </row>
    <row r="126" spans="1:12" s="59" customFormat="1" ht="20.25" customHeight="1" x14ac:dyDescent="0.2">
      <c r="A126" s="127">
        <v>100</v>
      </c>
      <c r="B126" s="63"/>
      <c r="C126" s="62"/>
      <c r="D126" s="79"/>
      <c r="E126" s="62"/>
      <c r="F126" s="62"/>
      <c r="G126" s="63"/>
      <c r="H126" s="63"/>
      <c r="I126" s="63"/>
      <c r="J126" s="76"/>
      <c r="K126" s="77" t="str">
        <f t="shared" si="1"/>
        <v/>
      </c>
      <c r="L126" s="111" t="str">
        <f>IF(COUNTBLANK(B126:J126)=9,"",IF(COUNTBLANK(B126:G126)&gt;0,"la ligne doit être entièrement complétée.",""))&amp;IF(AND(OR(E126=F126,F126=""),SUMPRODUCT(ISNUMBER(SEARCH({"@aphp";"@chu-lyon";"@ap-hm"},D126))*1)&lt;&gt;0)," Merci d'indiquer votre site d'exercice dans la colone F","")</f>
        <v/>
      </c>
    </row>
    <row r="127" spans="1:12" s="59" customFormat="1" ht="20.25" customHeight="1" x14ac:dyDescent="0.2">
      <c r="A127" s="127"/>
      <c r="B127" s="63"/>
      <c r="C127" s="62"/>
      <c r="D127" s="78"/>
      <c r="E127" s="62"/>
      <c r="F127" s="62"/>
      <c r="G127" s="63"/>
      <c r="H127" s="63"/>
      <c r="I127" s="63"/>
      <c r="J127" s="76"/>
      <c r="K127" s="77" t="str">
        <f t="shared" si="1"/>
        <v/>
      </c>
      <c r="L127" s="111" t="str">
        <f>IF(COUNTBLANK(B127:J127)=9,"",IF(COUNTBLANK(B127:G127)&gt;0,"la ligne doit être entièrement complétée.",""))&amp;IF(AND(OR(E127=F127,F127=""),SUMPRODUCT(ISNUMBER(SEARCH({"@aphp";"@chu-lyon";"@ap-hm"},D127))*1)&lt;&gt;0)," Merci d'indiquer votre site d'exercice dans la colone F","")</f>
        <v/>
      </c>
    </row>
    <row r="128" spans="1:12" s="5" customFormat="1" ht="20.25" customHeight="1" x14ac:dyDescent="0.25">
      <c r="A128" s="21" t="s">
        <v>43</v>
      </c>
      <c r="B128" s="21"/>
      <c r="C128" s="22" t="s">
        <v>44</v>
      </c>
      <c r="D128" s="23"/>
      <c r="E128" s="24"/>
      <c r="F128" s="23" t="s">
        <v>45</v>
      </c>
      <c r="G128" s="22"/>
      <c r="H128" s="22"/>
      <c r="I128" s="22"/>
      <c r="J128" s="22"/>
      <c r="K128" s="22"/>
      <c r="L128" s="106"/>
    </row>
  </sheetData>
  <mergeCells count="10">
    <mergeCell ref="G10:H10"/>
    <mergeCell ref="E10:F10"/>
    <mergeCell ref="B1:J1"/>
    <mergeCell ref="B3:J3"/>
    <mergeCell ref="G9:H9"/>
    <mergeCell ref="C7:H7"/>
    <mergeCell ref="C5:H5"/>
    <mergeCell ref="C6:H6"/>
    <mergeCell ref="C2:E2"/>
    <mergeCell ref="F2:J2"/>
  </mergeCells>
  <conditionalFormatting sqref="B22">
    <cfRule type="duplicateValues" dxfId="5" priority="8" stopIfTrue="1"/>
  </conditionalFormatting>
  <conditionalFormatting sqref="B42">
    <cfRule type="duplicateValues" dxfId="4" priority="6" stopIfTrue="1"/>
  </conditionalFormatting>
  <conditionalFormatting sqref="B1:B16 B92:B65536 B18:B90">
    <cfRule type="duplicateValues" dxfId="3" priority="5" stopIfTrue="1"/>
  </conditionalFormatting>
  <conditionalFormatting sqref="E22 E27:E127">
    <cfRule type="duplicateValues" dxfId="2" priority="4" stopIfTrue="1"/>
  </conditionalFormatting>
  <conditionalFormatting sqref="B91">
    <cfRule type="duplicateValues" dxfId="1" priority="3" stopIfTrue="1"/>
  </conditionalFormatting>
  <conditionalFormatting sqref="B17">
    <cfRule type="duplicateValues" dxfId="0" priority="1" stopIfTrue="1"/>
  </conditionalFormatting>
  <hyperlinks>
    <hyperlink ref="B3:F3" r:id="rId1" display="Un point de contact unique pour toute question sur le remplissage de cette matrice : dgos-innovarc@sante.gouv.fr"/>
    <hyperlink ref="D17" r:id="rId2"/>
    <hyperlink ref="D16" r:id="rId3"/>
  </hyperlinks>
  <printOptions horizontalCentered="1" verticalCentered="1" gridLines="1"/>
  <pageMargins left="0" right="0" top="0.74803149606299213" bottom="0.62992125984251968" header="0.51181102362204722" footer="0.51181102362204722"/>
  <pageSetup paperSize="8" scale="61" fitToHeight="0" orientation="landscape" r:id="rId4"/>
  <headerFooter alignWithMargins="0">
    <oddHeader>&amp;L&amp;F&amp;C&amp;"-,Gras"&amp;14&amp;K01+021 - &amp;A - &amp;R&amp;D</oddHeader>
    <oddFooter>&amp;R&amp;P/&amp;N</oddFooter>
  </headerFooter>
  <rowBreaks count="2" manualBreakCount="2">
    <brk id="35" max="10" man="1"/>
    <brk id="85" max="10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XFD2"/>
    </sheetView>
  </sheetViews>
  <sheetFormatPr baseColWidth="10" defaultRowHeight="15" x14ac:dyDescent="0.25"/>
  <cols>
    <col min="1" max="1" width="7.28515625" bestFit="1" customWidth="1"/>
    <col min="2" max="2" width="128.7109375" customWidth="1"/>
  </cols>
  <sheetData>
    <row r="1" spans="1:2" x14ac:dyDescent="0.25">
      <c r="B1" t="s">
        <v>82</v>
      </c>
    </row>
    <row r="2" spans="1:2" ht="30" x14ac:dyDescent="0.25">
      <c r="B2" s="152" t="s">
        <v>83</v>
      </c>
    </row>
    <row r="6" spans="1:2" s="154" customFormat="1" x14ac:dyDescent="0.25">
      <c r="A6" s="153" t="s">
        <v>80</v>
      </c>
      <c r="B6" s="15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8"/>
  <sheetViews>
    <sheetView zoomScale="80" zoomScaleNormal="80" workbookViewId="0">
      <selection activeCell="B18" sqref="B18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6" t="s">
        <v>23</v>
      </c>
      <c r="B1" s="33" t="str">
        <f>IF('AAP-DGOS_Centres'!C5="","",'AAP-DGOS_Centres'!C5)</f>
        <v/>
      </c>
    </row>
    <row r="2" spans="1:2" s="52" customFormat="1" ht="65.25" customHeight="1" x14ac:dyDescent="0.25">
      <c r="A2" s="36" t="s">
        <v>75</v>
      </c>
      <c r="B2" s="53" t="str">
        <f>IF('AAP-DGOS_Centres'!C6="","",'AAP-DGOS_Centres'!C6)</f>
        <v/>
      </c>
    </row>
    <row r="3" spans="1:2" ht="27.75" customHeight="1" x14ac:dyDescent="0.25">
      <c r="A3" s="34" t="s">
        <v>24</v>
      </c>
      <c r="B3" s="35" t="str">
        <f>IF('AAP-DGOS_Centres'!B22="","",PROPER('AAP-DGOS_Centres'!C22)&amp;" "&amp;UPPER('AAP-DGOS_Centres'!B22))</f>
        <v/>
      </c>
    </row>
    <row r="4" spans="1:2" ht="27.75" customHeight="1" x14ac:dyDescent="0.25">
      <c r="A4" s="34" t="s">
        <v>27</v>
      </c>
      <c r="B4" s="35" t="str">
        <f>IF('AAP-DGOS_Centres'!E22="","",'AAP-DGOS_Centres'!E22)</f>
        <v/>
      </c>
    </row>
    <row r="5" spans="1:2" ht="27.75" customHeight="1" x14ac:dyDescent="0.25">
      <c r="A5" s="12" t="s">
        <v>15</v>
      </c>
      <c r="B5" s="11" t="str">
        <f>IF('AAP-DGOS_Centres'!C9="","Renseigner_cellules_C9",'AAP-DGOS_Centres'!C9)</f>
        <v>Renseigner_cellules_C9</v>
      </c>
    </row>
    <row r="6" spans="1:2" ht="27.75" customHeight="1" x14ac:dyDescent="0.25">
      <c r="A6" s="15" t="s">
        <v>33</v>
      </c>
      <c r="B6" s="16" t="str">
        <f>IF(SUMIF('AAP-DGOS_Centres'!J22:J127,"&gt;0",'AAP-DGOS_Centres'!J22:J127)=0,"",SUMIF('AAP-DGOS_Centres'!J22:J127,"&gt;0",'AAP-DGOS_Centres'!J22:J127))</f>
        <v/>
      </c>
    </row>
    <row r="7" spans="1:2" ht="19.5" customHeight="1" x14ac:dyDescent="0.25">
      <c r="A7" s="15" t="s">
        <v>30</v>
      </c>
      <c r="B7" s="16" t="str">
        <f>IF(OR(B6="", B5="Renseigner_cellules_C9"), "", IF(B5&lt;&gt;B6,"erreurNP calculé","ok"))</f>
        <v/>
      </c>
    </row>
    <row r="8" spans="1:2" ht="27.75" customHeight="1" x14ac:dyDescent="0.25">
      <c r="A8" s="12" t="s">
        <v>28</v>
      </c>
      <c r="B8" s="11" t="str">
        <f>IF('AAP-DGOS_Centres'!C10="","Renseigner_Cellule_C10",'AAP-DGOS_Centres'!C10)</f>
        <v>Renseigner_Cellule_C10</v>
      </c>
    </row>
    <row r="9" spans="1:2" ht="27.75" customHeight="1" x14ac:dyDescent="0.25">
      <c r="A9" s="12" t="s">
        <v>54</v>
      </c>
      <c r="B9" s="11" t="str">
        <f>IF('AAP-DGOS_Centres'!C11="","Renseigner_cellules_C11",'AAP-DGOS_Centres'!C11)</f>
        <v>Renseigner_cellules_C11</v>
      </c>
    </row>
    <row r="10" spans="1:2" ht="27.75" customHeight="1" x14ac:dyDescent="0.25">
      <c r="A10" s="15" t="s">
        <v>56</v>
      </c>
      <c r="B10" s="16" t="str">
        <f>IF(COUNTA('AAP-DGOS_Centres'!B27:J127)=0,"Monocentrique","Multicentique")</f>
        <v>Monocentrique</v>
      </c>
    </row>
    <row r="11" spans="1:2" ht="27.75" customHeight="1" x14ac:dyDescent="0.25">
      <c r="A11" s="15" t="s">
        <v>32</v>
      </c>
      <c r="B11" s="16" t="str">
        <f>IF(COUNTA('AAP-DGOS_Centres'!B22:J22)=0,"Manque coordonnateur",COUNTIF('AAP-DGOS_Centres'!J22:J127,"&gt;0"))</f>
        <v>Manque coordonnateur</v>
      </c>
    </row>
    <row r="12" spans="1:2" ht="27.75" customHeight="1" x14ac:dyDescent="0.25">
      <c r="A12" s="15" t="s">
        <v>58</v>
      </c>
      <c r="B12" s="16" t="str">
        <f>IF(B11="Manque coordonnateur","Manque E_coordonnateur",1+'AAP-DGOS_Centres'!E24)</f>
        <v>Manque E_coordonnateur</v>
      </c>
    </row>
    <row r="13" spans="1:2" ht="19.5" customHeight="1" x14ac:dyDescent="0.25">
      <c r="A13" s="15" t="s">
        <v>31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29</v>
      </c>
      <c r="B14" s="93" t="str">
        <f>IF('AAP-DGOS_Centres'!G10="","", IF('AAP-DGOS_Centres'!G10="Renseigner cellules C*","Renseigner_cellules_C9 à C11", 'AAP-DGOS_Centres'!G10))</f>
        <v>Renseigner cellules C9 à C11 
[DUR et NC] ≠ 0</v>
      </c>
    </row>
    <row r="15" spans="1:2" ht="19.5" customHeight="1" x14ac:dyDescent="0.25">
      <c r="A15" s="17" t="s">
        <v>57</v>
      </c>
      <c r="B15" s="92" t="str">
        <f>IF(B6="","",IF(B8="Renseigner_Cellule_C10","",IF(B11=0,"",ROUND((B6/B8)/B11,2))))</f>
        <v/>
      </c>
    </row>
    <row r="16" spans="1:2" ht="19.5" customHeight="1" x14ac:dyDescent="0.25">
      <c r="A16" s="17" t="s">
        <v>34</v>
      </c>
      <c r="B16" s="16" t="str">
        <f>IF(B6="","",IF(B14&lt;&gt;B15,"erreur(NP/DUR)/NC","ok"))</f>
        <v/>
      </c>
    </row>
    <row r="17" spans="1:2" ht="48.75" customHeight="1" x14ac:dyDescent="0.25">
      <c r="A17" s="128" t="s">
        <v>77</v>
      </c>
      <c r="B17" s="147" t="str">
        <f>IF('AAP-DGOS_Centres'!B2=RappelData!B18,"","Il s'agit d'une trame antérieure. Veuillez utiliser la dernière version proposée.")</f>
        <v/>
      </c>
    </row>
    <row r="18" spans="1:2" ht="26.25" customHeight="1" x14ac:dyDescent="0.25">
      <c r="A18" s="128" t="s">
        <v>74</v>
      </c>
      <c r="B18" s="129" t="s">
        <v>76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AAP-DGOS_Centres</vt:lpstr>
      <vt:lpstr>FAQ</vt:lpstr>
      <vt:lpstr>RappelData</vt:lpstr>
      <vt:lpstr>'AAP-DGOS_Centres'!Impression_des_titres</vt:lpstr>
      <vt:lpstr>'AAP-DGOS_Centres'!Zone_d_impression</vt:lpstr>
      <vt:lpstr>RappelData!Zone_d_impression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2020-02-05T15:24:38Z</dcterms:created>
  <dcterms:modified xsi:type="dcterms:W3CDTF">2022-07-20T09:09:15Z</dcterms:modified>
</cp:coreProperties>
</file>