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7012671\Desktop\Dispositif de pilotage ARMEN vague 6\BDD bonnes pratiques Armen 1-6\BDD ARMEN VF\"/>
    </mc:Choice>
  </mc:AlternateContent>
  <bookViews>
    <workbookView xWindow="0" yWindow="456" windowWidth="28800" windowHeight="16416"/>
  </bookViews>
  <sheets>
    <sheet name="Présentation de la BDD" sheetId="8" r:id="rId1"/>
    <sheet name="Structuration de la BDD" sheetId="6" r:id="rId2"/>
    <sheet name="Classification des BPs" sheetId="9" r:id="rId3"/>
    <sheet name="Synthèse &amp; chiffres clefs " sheetId="2" r:id="rId4"/>
    <sheet name="Leviers ARMEN" sheetId="3" r:id="rId5"/>
  </sheets>
  <definedNames>
    <definedName name="_xlnm._FilterDatabase" localSheetId="4" hidden="1">'Leviers ARMEN'!$B$1:$C$175</definedName>
    <definedName name="code_evol_marché">#REF!</definedName>
    <definedName name="ComptaDepenses">#REF!</definedName>
    <definedName name="ComptaDepensesEstimees">#REF!</definedName>
    <definedName name="ConcateneCategorieSegment">#REF!</definedName>
    <definedName name="evol_marché">#REF!</definedName>
    <definedName name="Familles_d_achats">#REF!</definedName>
    <definedName name="_xlnm.Print_Titles" localSheetId="1">'Structuration de la BDD'!$2:$3</definedName>
    <definedName name="list_code_evol_marché">#REF!</definedName>
    <definedName name="List_Niveau_Concurrentiel">#REF!</definedName>
    <definedName name="List_Segment_achat">#REF!</definedName>
    <definedName name="Menu_ApproxQual">#REF!</definedName>
    <definedName name="Menu_ApproxQuant">#REF!</definedName>
    <definedName name="Menu_Date">#REF!</definedName>
    <definedName name="Menu_MethCalcul">#REF!</definedName>
    <definedName name="Menu_PerimVal">#REF!</definedName>
    <definedName name="Menu_PerimValidite">#REF!</definedName>
    <definedName name="Menu_TypeSource">#REF!</definedName>
    <definedName name="Ratio1">#REF!</definedName>
    <definedName name="Ratio2">#REF!</definedName>
    <definedName name="Ratio3">#REF!</definedName>
    <definedName name="Ratio4">#REF!</definedName>
    <definedName name="Ratio5">#REF!</definedName>
    <definedName name="Table_Cat_Homogen">#REF!</definedName>
    <definedName name="table_evol_marché">#REF!</definedName>
    <definedName name="tablecodecathomogenes">#REF!</definedName>
    <definedName name="_xlnm.Print_Area" localSheetId="1">'Structuration de la BDD'!$B$2:$I$30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2" l="1"/>
  <c r="F23" i="2"/>
  <c r="F22" i="2"/>
  <c r="F25" i="2" l="1"/>
  <c r="N762" i="9" l="1"/>
  <c r="N565" i="9"/>
  <c r="N539" i="9"/>
  <c r="N410" i="9"/>
  <c r="N337" i="9"/>
  <c r="N107" i="9"/>
  <c r="N52" i="9"/>
  <c r="E19" i="2" l="1"/>
  <c r="F18" i="2" s="1"/>
  <c r="N16" i="9"/>
  <c r="N54" i="9"/>
  <c r="K14" i="2"/>
  <c r="T922" i="9"/>
  <c r="T921" i="9"/>
  <c r="B27" i="2"/>
  <c r="F17" i="2" l="1"/>
  <c r="F19" i="2" s="1"/>
  <c r="N920" i="9"/>
  <c r="N919" i="9"/>
  <c r="N918" i="9"/>
  <c r="N915" i="9"/>
  <c r="N913" i="9"/>
  <c r="N912" i="9"/>
  <c r="N911" i="9"/>
  <c r="N910" i="9"/>
  <c r="N909" i="9"/>
  <c r="N908" i="9"/>
  <c r="N907" i="9"/>
  <c r="N906" i="9"/>
  <c r="N905" i="9"/>
  <c r="N843" i="9"/>
  <c r="N842" i="9"/>
  <c r="N838" i="9"/>
  <c r="N836" i="9"/>
  <c r="N835" i="9"/>
  <c r="N834" i="9"/>
  <c r="N833" i="9"/>
  <c r="N832" i="9"/>
  <c r="N821" i="9"/>
  <c r="N816" i="9"/>
  <c r="N814" i="9"/>
  <c r="N813" i="9"/>
  <c r="N812" i="9"/>
  <c r="N810" i="9"/>
  <c r="N771" i="9"/>
  <c r="N761" i="9"/>
  <c r="N758" i="9"/>
  <c r="N757" i="9"/>
  <c r="N754" i="9"/>
  <c r="N753" i="9"/>
  <c r="N752" i="9"/>
  <c r="N751" i="9"/>
  <c r="N748" i="9"/>
  <c r="N747" i="9"/>
  <c r="N743" i="9"/>
  <c r="N742" i="9"/>
  <c r="N723" i="9"/>
  <c r="N722" i="9"/>
  <c r="N720" i="9"/>
  <c r="N719" i="9"/>
  <c r="N718" i="9"/>
  <c r="N717" i="9"/>
  <c r="N716" i="9"/>
  <c r="N703" i="9"/>
  <c r="N702" i="9"/>
  <c r="N701" i="9"/>
  <c r="N700" i="9"/>
  <c r="N698" i="9"/>
  <c r="N697" i="9"/>
  <c r="N687" i="9"/>
  <c r="N686" i="9"/>
  <c r="N685" i="9"/>
  <c r="N684" i="9"/>
  <c r="N682" i="9"/>
  <c r="N681" i="9"/>
  <c r="N680" i="9"/>
  <c r="N679" i="9"/>
  <c r="N678" i="9"/>
  <c r="N677" i="9"/>
  <c r="N676" i="9"/>
  <c r="N675" i="9"/>
  <c r="N628" i="9"/>
  <c r="N627" i="9"/>
  <c r="N626" i="9"/>
  <c r="N625" i="9"/>
  <c r="N624" i="9"/>
  <c r="N623" i="9"/>
  <c r="N622" i="9"/>
  <c r="N621" i="9"/>
  <c r="N620" i="9"/>
  <c r="N619" i="9"/>
  <c r="N609" i="9"/>
  <c r="N607" i="9"/>
  <c r="N606" i="9"/>
  <c r="N605" i="9"/>
  <c r="N604" i="9"/>
  <c r="N598" i="9"/>
  <c r="N597" i="9"/>
  <c r="N594" i="9"/>
  <c r="N593" i="9"/>
  <c r="N592" i="9"/>
  <c r="N589" i="9"/>
  <c r="N588" i="9"/>
  <c r="N587" i="9"/>
  <c r="N586" i="9"/>
  <c r="N583" i="9"/>
  <c r="N579" i="9"/>
  <c r="N578" i="9"/>
  <c r="N577" i="9"/>
  <c r="N576" i="9"/>
  <c r="N575" i="9"/>
  <c r="N574" i="9"/>
  <c r="N573" i="9"/>
  <c r="N572" i="9"/>
  <c r="N571" i="9"/>
  <c r="N570" i="9"/>
  <c r="N569" i="9"/>
  <c r="N567" i="9"/>
  <c r="N566" i="9"/>
  <c r="N564" i="9"/>
  <c r="N563" i="9"/>
  <c r="N561" i="9"/>
  <c r="N560" i="9"/>
  <c r="N559" i="9"/>
  <c r="N558" i="9"/>
  <c r="N550" i="9"/>
  <c r="N549" i="9"/>
  <c r="N548" i="9"/>
  <c r="N546" i="9"/>
  <c r="N543" i="9"/>
  <c r="N541" i="9"/>
  <c r="N527" i="9"/>
  <c r="N526" i="9"/>
  <c r="N522" i="9"/>
  <c r="N520" i="9"/>
  <c r="N517" i="9"/>
  <c r="N516" i="9"/>
  <c r="N515" i="9"/>
  <c r="N514" i="9"/>
  <c r="N513" i="9"/>
  <c r="N512" i="9"/>
  <c r="N509" i="9"/>
  <c r="N508" i="9"/>
  <c r="N506" i="9"/>
  <c r="N503" i="9"/>
  <c r="N502" i="9"/>
  <c r="N501" i="9"/>
  <c r="N499" i="9"/>
  <c r="N498" i="9"/>
  <c r="N493" i="9"/>
  <c r="N491" i="9"/>
  <c r="N490" i="9"/>
  <c r="N488" i="9"/>
  <c r="N487" i="9"/>
  <c r="N484" i="9"/>
  <c r="N480" i="9"/>
  <c r="N479" i="9"/>
  <c r="N478" i="9"/>
  <c r="N476" i="9"/>
  <c r="N475" i="9"/>
  <c r="N473" i="9"/>
  <c r="N472" i="9"/>
  <c r="N470" i="9"/>
  <c r="N469" i="9"/>
  <c r="N468" i="9"/>
  <c r="N467" i="9"/>
  <c r="N466" i="9"/>
  <c r="N464" i="9"/>
  <c r="N462" i="9"/>
  <c r="N450" i="9"/>
  <c r="N447" i="9"/>
  <c r="N446" i="9"/>
  <c r="N445" i="9"/>
  <c r="N422" i="9"/>
  <c r="N421" i="9"/>
  <c r="N419" i="9"/>
  <c r="N417" i="9"/>
  <c r="N415" i="9"/>
  <c r="N409" i="9"/>
  <c r="N408" i="9"/>
  <c r="N407" i="9"/>
  <c r="N406" i="9"/>
  <c r="N405" i="9"/>
  <c r="N404" i="9"/>
  <c r="N403" i="9"/>
  <c r="N402" i="9"/>
  <c r="N401" i="9"/>
  <c r="N400" i="9"/>
  <c r="N398" i="9"/>
  <c r="N397" i="9"/>
  <c r="N396" i="9"/>
  <c r="N395" i="9"/>
  <c r="N394" i="9"/>
  <c r="N393" i="9"/>
  <c r="N392" i="9"/>
  <c r="N391" i="9"/>
  <c r="N390" i="9"/>
  <c r="N389" i="9"/>
  <c r="N388" i="9"/>
  <c r="N387" i="9"/>
  <c r="N386" i="9"/>
  <c r="N385" i="9"/>
  <c r="N384" i="9"/>
  <c r="N381" i="9"/>
  <c r="N380" i="9"/>
  <c r="N379" i="9"/>
  <c r="N378" i="9"/>
  <c r="N373" i="9"/>
  <c r="N371" i="9"/>
  <c r="N369" i="9"/>
  <c r="N367" i="9"/>
  <c r="N366" i="9"/>
  <c r="N365" i="9"/>
  <c r="N364" i="9"/>
  <c r="N363" i="9"/>
  <c r="N360" i="9"/>
  <c r="N359" i="9"/>
  <c r="N358" i="9"/>
  <c r="N357" i="9"/>
  <c r="N356" i="9"/>
  <c r="N355" i="9"/>
  <c r="N353" i="9"/>
  <c r="N352" i="9"/>
  <c r="N349" i="9"/>
  <c r="N345" i="9"/>
  <c r="N344" i="9"/>
  <c r="N343" i="9"/>
  <c r="N342" i="9"/>
  <c r="N341" i="9"/>
  <c r="N335" i="9"/>
  <c r="N334" i="9"/>
  <c r="N333" i="9"/>
  <c r="N326" i="9"/>
  <c r="N325" i="9"/>
  <c r="N323" i="9"/>
  <c r="N320" i="9"/>
  <c r="N319" i="9"/>
  <c r="N318" i="9"/>
  <c r="N317" i="9"/>
  <c r="N316" i="9"/>
  <c r="N315" i="9"/>
  <c r="N313" i="9"/>
  <c r="N310" i="9"/>
  <c r="N309" i="9"/>
  <c r="N308" i="9"/>
  <c r="N307" i="9"/>
  <c r="N306" i="9"/>
  <c r="N305" i="9"/>
  <c r="N304" i="9"/>
  <c r="N303" i="9"/>
  <c r="N302" i="9"/>
  <c r="N301" i="9"/>
  <c r="N300" i="9"/>
  <c r="N299" i="9"/>
  <c r="N297" i="9"/>
  <c r="N296" i="9"/>
  <c r="N294" i="9"/>
  <c r="N293" i="9"/>
  <c r="N292" i="9"/>
  <c r="N291" i="9"/>
  <c r="N290" i="9"/>
  <c r="N289" i="9"/>
  <c r="N288" i="9"/>
  <c r="N287" i="9"/>
  <c r="N286" i="9"/>
  <c r="N283" i="9"/>
  <c r="N282" i="9"/>
  <c r="N281" i="9"/>
  <c r="N280" i="9"/>
  <c r="N279" i="9"/>
  <c r="N278" i="9"/>
  <c r="N275" i="9"/>
  <c r="N274" i="9"/>
  <c r="N273" i="9"/>
  <c r="N272" i="9"/>
  <c r="N271" i="9"/>
  <c r="N270" i="9"/>
  <c r="N269" i="9"/>
  <c r="N268" i="9"/>
  <c r="N267" i="9"/>
  <c r="N266" i="9"/>
  <c r="N261" i="9"/>
  <c r="N257" i="9"/>
  <c r="N231" i="9"/>
  <c r="N230" i="9"/>
  <c r="N229" i="9"/>
  <c r="N228" i="9"/>
  <c r="N227" i="9"/>
  <c r="N226" i="9"/>
  <c r="N225" i="9"/>
  <c r="N224" i="9"/>
  <c r="N223" i="9"/>
  <c r="N222" i="9"/>
  <c r="N221" i="9"/>
  <c r="N220" i="9"/>
  <c r="N219" i="9"/>
  <c r="N218" i="9"/>
  <c r="N212" i="9"/>
  <c r="N209" i="9"/>
  <c r="N205" i="9"/>
  <c r="N204" i="9"/>
  <c r="N202" i="9"/>
  <c r="N200" i="9"/>
  <c r="N199" i="9"/>
  <c r="N198" i="9"/>
  <c r="N197" i="9"/>
  <c r="N196" i="9"/>
  <c r="N195" i="9"/>
  <c r="N193" i="9"/>
  <c r="N192" i="9"/>
  <c r="N191" i="9"/>
  <c r="N190" i="9"/>
  <c r="N189" i="9"/>
  <c r="N188" i="9"/>
  <c r="N187" i="9"/>
  <c r="N186" i="9"/>
  <c r="N185" i="9"/>
  <c r="N184" i="9"/>
  <c r="N177" i="9"/>
  <c r="N176" i="9"/>
  <c r="N175" i="9"/>
  <c r="N174" i="9"/>
  <c r="N173" i="9"/>
  <c r="N172" i="9"/>
  <c r="N171" i="9"/>
  <c r="N166" i="9"/>
  <c r="N164" i="9"/>
  <c r="N163" i="9"/>
  <c r="N162" i="9"/>
  <c r="N161" i="9"/>
  <c r="N160" i="9"/>
  <c r="N150" i="9"/>
  <c r="N149" i="9"/>
  <c r="N145" i="9"/>
  <c r="N144" i="9"/>
  <c r="N143" i="9"/>
  <c r="N142" i="9"/>
  <c r="N141" i="9"/>
  <c r="N137" i="9"/>
  <c r="N136" i="9"/>
  <c r="N134" i="9"/>
  <c r="N133" i="9"/>
  <c r="N132" i="9"/>
  <c r="N131" i="9"/>
  <c r="N130" i="9"/>
  <c r="N128" i="9"/>
  <c r="N127" i="9"/>
  <c r="N126" i="9"/>
  <c r="N121" i="9"/>
  <c r="N120" i="9"/>
  <c r="N110" i="9"/>
  <c r="N106" i="9"/>
  <c r="N105" i="9"/>
  <c r="N104" i="9"/>
  <c r="N103" i="9"/>
  <c r="N102" i="9"/>
  <c r="N101" i="9"/>
  <c r="N100" i="9"/>
  <c r="N99" i="9"/>
  <c r="N98" i="9"/>
  <c r="N97" i="9"/>
  <c r="N96" i="9"/>
  <c r="N95" i="9"/>
  <c r="N94" i="9"/>
  <c r="N93" i="9"/>
  <c r="N92" i="9"/>
  <c r="N91" i="9"/>
  <c r="N90" i="9"/>
  <c r="N89" i="9"/>
  <c r="N88" i="9"/>
  <c r="N73" i="9"/>
  <c r="N67" i="9"/>
  <c r="N65" i="9"/>
  <c r="N61" i="9"/>
  <c r="N60" i="9"/>
  <c r="N51" i="9"/>
  <c r="N50" i="9"/>
  <c r="N47" i="9"/>
  <c r="N45" i="9"/>
  <c r="N44" i="9"/>
  <c r="N40" i="9"/>
  <c r="N39" i="9"/>
  <c r="N37" i="9"/>
  <c r="N36" i="9"/>
  <c r="N35" i="9"/>
  <c r="N28" i="9"/>
  <c r="N25" i="9"/>
  <c r="N24" i="9"/>
  <c r="N23" i="9"/>
  <c r="N22" i="9"/>
  <c r="N20" i="9"/>
  <c r="N19" i="9"/>
  <c r="N18" i="9"/>
  <c r="N15" i="9"/>
  <c r="N14" i="9"/>
  <c r="N13" i="9"/>
  <c r="N12" i="9"/>
  <c r="N11" i="9"/>
  <c r="N10" i="9"/>
  <c r="N9" i="9"/>
  <c r="N7" i="9"/>
  <c r="N6" i="9"/>
  <c r="N5" i="9"/>
  <c r="N4" i="9"/>
  <c r="N3" i="9"/>
  <c r="N2" i="9"/>
  <c r="L12" i="2" l="1"/>
  <c r="L9" i="2"/>
  <c r="L7" i="2"/>
  <c r="L10" i="2"/>
  <c r="L8" i="2"/>
  <c r="L4" i="2"/>
  <c r="B9" i="2"/>
  <c r="C5" i="2" l="1"/>
  <c r="C8" i="2"/>
  <c r="C3" i="2"/>
  <c r="C7" i="2"/>
  <c r="C4" i="2"/>
  <c r="C9" i="2"/>
  <c r="C6" i="2"/>
</calcChain>
</file>

<file path=xl/sharedStrings.xml><?xml version="1.0" encoding="utf-8"?>
<sst xmlns="http://schemas.openxmlformats.org/spreadsheetml/2006/main" count="10678" uniqueCount="2489">
  <si>
    <t>Vague</t>
  </si>
  <si>
    <t>Vague 1</t>
  </si>
  <si>
    <t>Assurances</t>
  </si>
  <si>
    <t xml:space="preserve">Instaurer une démarche prévention sur les risques statutaires a permis au CH Le Vésinet de réaliser 30% de gains sur l’assurance risques statutaires </t>
  </si>
  <si>
    <t>Action de progrès</t>
  </si>
  <si>
    <t>La mutualisation des assurances flotte automobile a permis à UNIHA de réaliser 6% de gains tout en tenant compte des besoins de chaque établissement</t>
  </si>
  <si>
    <t xml:space="preserve">La clause d’ajustement tarifaire, à la baisse, inspirée de l’UGAP, permettrait d’obtenir jusqu’à 10% de gains sur l’assurance flotte automobile à l’avantage de l’assuré  </t>
  </si>
  <si>
    <t>La définition du juste besoin sur les dommages aux biens a permis au CH Loire-Vendée-Océan de réaliser 25% de gains, évitant ainsi la sur-assurance</t>
  </si>
  <si>
    <t>Juste besoin</t>
  </si>
  <si>
    <t>Blanchisserie</t>
  </si>
  <si>
    <t>Action sur un marché</t>
  </si>
  <si>
    <t>Consommables de laboratoire</t>
  </si>
  <si>
    <t>L’évaluation des pratiques professionnelles et le dialogue clinico-biologiste a entraîné la baisse du nombre de prescriptions de D-dimères et a généré un gain sur les achats de réactifs de 24%</t>
  </si>
  <si>
    <t>La prescription connectée au CH de Troyes permet de réaliser un gain de 5 à 10% sur les achats de systèmes de prélèvements, consommables, réactifs,…</t>
  </si>
  <si>
    <t>La consolidation des automates au CHRU de Montpellier a permis de générer un gain de plus de 26% sur les réactifs et consommables</t>
  </si>
  <si>
    <t>La consolidation sur un seul automate et le rattachement au groupement d’achat pour les réactifs d’allergie a engendré un gain de 13% sur trois ans pour le CH d’Avignon</t>
  </si>
  <si>
    <t>Décomposition du coût d’un examen automatisé : optimisation des plateaux techniques</t>
  </si>
  <si>
    <t>L’effet cumulé d’une mutualisation des examens entre établissements et l’adhésion à un groupement d’achats permet un gain annuel de 368 000€</t>
  </si>
  <si>
    <t>Une action forte de communication et de dialogue auprès des prescripteurs a permis de réduire le nombre de demandes d’examens de coprocultures au CH de Mulhouse</t>
  </si>
  <si>
    <t>Mobilier de soin</t>
  </si>
  <si>
    <t>L’analyse du juste besoin sur l’achat de lits en réanimation permettrait d’obtenir entre 20% et 40% de gains (benchmark d’ES et exemple du CHU de Nantes)</t>
  </si>
  <si>
    <t xml:space="preserve">Au CHU de Nice, la massification et la standardisation de lits a permis de réaliser 40 % de gains </t>
  </si>
  <si>
    <t xml:space="preserve">Au CH d’Avignon, le benchmark du prix des opérateurs nationaux a permis d’obtenir 30 % de gains </t>
  </si>
  <si>
    <t xml:space="preserve">Au CHU de Dijon, l’analyse des prescriptions sur les matelas thérapeutiques a permis d’opter pour la location de matelas préventifs pour un gain attendu de 20%  </t>
  </si>
  <si>
    <t xml:space="preserve">Au CH de Lens, l’identification d’une référente escarres a facilité la collaboration entre acheteurs et prescripteurs et généré 50% de gains sur 3 ans (soit environ 17% de gains par an)  </t>
  </si>
  <si>
    <t xml:space="preserve">Le CH d’Avignon a introduit des tranches tarifaires dans son cahier des charges en fonction du nombre de journées de location et a ainsi réalisé 15% de gains </t>
  </si>
  <si>
    <t xml:space="preserve">Le CHU d’Angers a retenu la gestion informatisée des commandes de matelas grâce à un logiciel d’e-procurement et réalisé 25% de gains </t>
  </si>
  <si>
    <t xml:space="preserve">Le CH de Belfort-Montbéliard a choisi une formule de location-entretien de longue durée pour ses matelas thérapeutiques et a ainsi réalisé 50% de gains  </t>
  </si>
  <si>
    <t xml:space="preserve">Le CH de Draguignan a souhaité limiter le parc d’équipements à gérer en substituant un fauteuil de repos multifonction à plusieurs autres coexistant dans les unités de soin, réalisant ainsi un gain de 20% </t>
  </si>
  <si>
    <t>Substitution</t>
  </si>
  <si>
    <t>Le CHU de Nice a repensé l’organisation de son approvisionnement des produits hôteliers en mettant en place le dispositif plein/vide.</t>
  </si>
  <si>
    <t>Le CHU de Dijon a amélioré le brancardage en facilitant les déplacements en lit.</t>
  </si>
  <si>
    <t>Dépenses immobilières</t>
  </si>
  <si>
    <t>La pratique de la négociation a permis au CHU de Grenoble de réaliser un gain moyen de 6 %</t>
  </si>
  <si>
    <t>Négociation</t>
  </si>
  <si>
    <t>La généralisation de la pratique de la négociation dans les procédures d’achats  a permis au CHU de Lyon de réaliser un gain moyen de 7,5%</t>
  </si>
  <si>
    <t>Au CH de Valenciennes, la systématisation de la négociation a permis un gain de 3.5%</t>
  </si>
  <si>
    <t>La standardisation des besoins de travaux, de fournitures, de prestations génère des économies substantielles.</t>
  </si>
  <si>
    <t xml:space="preserve">Aux CH de Longjumeau et Orsay, la mutualisation des marchés de maintenance et d’exploitation a permis un gain de 10% </t>
  </si>
  <si>
    <t xml:space="preserve">Au CHU de Lyon, l’intégration de la dimension achat dans la maîtrise d’ouvrage a permis un gain de 18% en 2011 </t>
  </si>
  <si>
    <t xml:space="preserve">Au CH de Valenciennes, l’utilisation d’une procédure de conception réalisation a permis un gain de 10% par rapport à une loi MOP </t>
  </si>
  <si>
    <t xml:space="preserve">Au CH d’Avignon, l’utilisation d’une procédure de conception réalisation a permis un gain de 21% par rapport à une loi MOP </t>
  </si>
  <si>
    <t xml:space="preserve">Au CH de Bourgoin - Jailleu, la structuration de la maîtrise d’ouvrage (Moa) a permis une limitation des avenants </t>
  </si>
  <si>
    <t>Au CLCC LEON BERARD A LYON, la meilleure définition des besoins a généré un gain de 39% sur l’achat de casaques chirurgicales stériles</t>
  </si>
  <si>
    <t xml:space="preserve">La suppression de l’utilisation de DM faussement sécuritaires à l’AP-HP a permis une économie de 380K€ </t>
  </si>
  <si>
    <t>Au CHU de Toulouse, la mise en place d’une stratégie d’utilisation des trocarts pour la coeliochirurgie a permis un gain de 25%</t>
  </si>
  <si>
    <t>La démarche du groupement Midi Pyrénées vise à harmoniser les pratiques, promouvoir le bon usage et rationaliser l’achat  ( gain de 5 % en 2 ans )</t>
  </si>
  <si>
    <t>Gain de 20.4% obtenu en 2009 au CHU de Lille en passant un contrat global équipement-maintenance-consommables de dialyse</t>
  </si>
  <si>
    <t>Dans la région Centre, l’introduction de capteurs d’oxymétrie de pouls « standards ou génériques » a permis un gain de 25%</t>
  </si>
  <si>
    <t>A l’AP-HP, la mise en concurrence des DM captifs de baies d’urodynamiques a permis un gain de 13%</t>
  </si>
  <si>
    <t>En 2010, le CHU de Lille a obtenu un gain de 37% sur les pansements thérapeutiques utilisant la technique de pression négative (TPN)</t>
  </si>
  <si>
    <t xml:space="preserve">Le CHRU de Nimes a obtenu une réduction des coûts de 37 %, dans le cadre d’un marché de fourniture de couvertures chauffantes à usage unique </t>
  </si>
  <si>
    <t>Le gain réalisé par les CHU de Bordeaux dans le cadre d’un achat groupé pour la fourniture de DM d’abord parentéral s’èlève à 9,1 %</t>
  </si>
  <si>
    <t>L’optimisation de leur approvisionnement a permis aux adhérents UNIHA de réaliser un gain de 5 % sur les DM d’incontinence</t>
  </si>
  <si>
    <t>En 2011, la réduction du nombre de références de réservoirs à urine a permis au CH de Montélimar un gain de 10%</t>
  </si>
  <si>
    <t>A Beauvais, le regroupement de contrats a permis un gain de 10%</t>
  </si>
  <si>
    <t>Entretien et réparations</t>
  </si>
  <si>
    <t>A l’AP-HP, la massification des procédures d’achat de contrats de maintenance a permis des économies allant jusqu’à 30% sur ce type de contrat</t>
  </si>
  <si>
    <t xml:space="preserve">Au CHU de Grenoble, la limitation du nombre de visites correctives a permis un gain de 8 %  </t>
  </si>
  <si>
    <t>Au CH de Vienne : la mise en concurrence de la maintenance d’une salle de radiologie permet une économie de 28 %</t>
  </si>
  <si>
    <t>Au CH de Saint Denis, la limitation du nombre d’éléments couverts sur un contrat tous risques a généré un gain de 26%</t>
  </si>
  <si>
    <t>Au CH de Douai, l’introduction de maintenance partagée a permis un gain de 20%</t>
  </si>
  <si>
    <t>L’internalisation de la maintenance aux HCL a permis un gain net de 50%</t>
  </si>
  <si>
    <t>Au CH de Martigues, le remplacement de l’impression film par l’impression papier en imagerie de coupe a permis un gain de 55%</t>
  </si>
  <si>
    <t>Imagerie en coupe</t>
  </si>
  <si>
    <t>Le remplacement de l’impression film par l’impression papier en imagerie de coupe permet des économies de l’ordre de 50%</t>
  </si>
  <si>
    <t>La mise en place d’IRMS « spécialisées » ou « dédiées » permet de générer des gains de l’ordre de 30%</t>
  </si>
  <si>
    <t xml:space="preserve">L’intégration dans la configuration de base d’options qui s’avèrent inutiles peut entrainer un surcoût allant jusqu’à 12% </t>
  </si>
  <si>
    <t xml:space="preserve">La mise en place d’un groupement de commande sur le territoire de santé de Montélimar a permis un gain de 15% </t>
  </si>
  <si>
    <t xml:space="preserve">Valoriser la reprise des équipements existants peut générer une économie allant jusqu’à 29% du prix d’acquisition </t>
  </si>
  <si>
    <t xml:space="preserve">A l’AP-HP la demande systématique d’une extension de garantie d’une année supplémentaire en option a permis un gain de 20% </t>
  </si>
  <si>
    <t xml:space="preserve">A l’AP-HM, une pondération identique de la valeur d’acquisition et du coût de maintenance a permis une économie de 12% </t>
  </si>
  <si>
    <t>La pondération à 50/50 entre valeur d’acquisition et de maintenance permet une économie d’environ 10 % sur l’année de contrat de maintenance</t>
  </si>
  <si>
    <t>La demande systématique d’une deuxième année de garantie permet une économie d’environ 15 % sur la première année du contrat de maintenance</t>
  </si>
  <si>
    <t>Valoriser la reprise des équipements existants en mettant en concurrence les repreneurs peut générer une économie de 10% sur le coût de possession</t>
  </si>
  <si>
    <t>Lors du renouvellement du marché régional , la massification des achats et la standardisation des produits du Groupement en région Rhônes Alpes génèrent 141 k€ de gain sur 2012</t>
  </si>
  <si>
    <t>Le choix de tenues unisexes aux fonctionnalités nécessaires et suffisantes permet de générer 30.15% de gain au CH de Chambéry</t>
  </si>
  <si>
    <t>La suppression des alèses textiles permet d’éviter une dépense de 62 946 € dans les hôpitaux du Léman Thonon</t>
  </si>
  <si>
    <t>La substitution des serviettes de table à usage unique à des serviettes textile permet d’économiser 6 596 € dans les hôpitaux du Léman Thonon</t>
  </si>
  <si>
    <t>La banalisation des tenues professionnelles a permis d’économiser près de 10k€/an au CH de Thonon</t>
  </si>
  <si>
    <t>La clause de révision de prix figurant au DCE du marché 2012 a permis une économie de 13.1% sur le lot de linge plat en région Rhônes Alpes</t>
  </si>
  <si>
    <t>La gestion en coût complet du parc de véhicules Etat a permis la réduction des dépenses annuelles de 30%</t>
  </si>
  <si>
    <t>Véhicules en coût complet</t>
  </si>
  <si>
    <t xml:space="preserve">L’acquisition à l’UGAP et la gestion en pool au CH de Drôme Nord a permis des gains de 15% sur les achats </t>
  </si>
  <si>
    <t>Une analyse du juste besoin a permis de diminuer le nombre de véhicules au CH de Montluçon de 13%</t>
  </si>
  <si>
    <t>La gestion en coût complet du parc de véhicules du CH Alpes Isère génère des gains potentiels de 30%</t>
  </si>
  <si>
    <t>La gestion en coût complet du parc de véhicules du C.H.R.U. de Montpellier a diminué de 15 % les dépenses annuelles</t>
  </si>
  <si>
    <t xml:space="preserve">La mise en place de l’autopartage à la ville de Paris a permis de diviser par 3 le nombre de véhicules </t>
  </si>
  <si>
    <t>L’externalisation de la gestion du parc de véhicules d’une grande entreprise publique a réduit de 20% les dépenses d’entretien</t>
  </si>
  <si>
    <t>Externalisation</t>
  </si>
  <si>
    <t>La réduction du nombre de véhicules et l’optimisation de l’utilisation au C.H.U. d’Amiens diminue les dépenses liées à la gestion de parc</t>
  </si>
  <si>
    <t>La gestion en coût complet et l’optimisation du parc de véhicules au C.H.U. de Strasbourg a diminué les dépenses annuelles de 26%</t>
  </si>
  <si>
    <t>Vague 2</t>
  </si>
  <si>
    <t>Alimentation</t>
  </si>
  <si>
    <t>Le gain réalisé par le centre hospitalier de Châlons-sur-Saône en adhérant au groupement régional d’achat est estimé à 7% du montant des achats alimentaires de cet établissement</t>
  </si>
  <si>
    <t>Le gain réalisé par le CH d’Aix-les-Bains en modifiant son offre alimentaire est estimé à 10% de sa dépense alimentaire</t>
  </si>
  <si>
    <t>Le CH de Chambéry a réalisé un gain de 160K€ en adaptant la production des plats</t>
  </si>
  <si>
    <t>Le CH Public du Cotentin (Cherbourg)  a opté pour une maximisation des cuissons de nuit basse température, ce qui a permis un gain de 6% sur l’achat de viandes fraiches</t>
  </si>
  <si>
    <t>l’APHP a opté pour l’unification des plans de menus en cas de restauration concédée, ce qui a permis une réduction des dépenses de 5%</t>
  </si>
  <si>
    <t>Le CHU de Grenoble a fait une économie de 80K€ sur ses dépenses alimentaires en encadrant les commandes de repas dans les unités de soins.</t>
  </si>
  <si>
    <t>Bon usage</t>
  </si>
  <si>
    <t xml:space="preserve">Les Hôpitaux du Léman ont réduit de 0,4 % leur dépense annuelle alimentaire en améliorant la prise de commande des repas (informatisation) et en recyclant au self le surplus de production </t>
  </si>
  <si>
    <t>Le gain réalisé par le centre hospitalier d’Annecy en encadrant mieux les commandes de collations (commandes nominatives sur le logiciel) est estimé à 50% de sa dépense de collations en un an, soit 10 000 €uros</t>
  </si>
  <si>
    <t>L’homogénéisation des dotations « petits déjeuners » et « épicerie » des services a engendré pour le CHU de Nice un gain de 6.5% sur un an, soit 250 000 €.</t>
  </si>
  <si>
    <t xml:space="preserve">Le GRAAL a réalisé une économie de 111 K€ en substituant des produits de Marque De Distributeur (MDD) à des produits de marque </t>
  </si>
  <si>
    <t>Le gain réalisé par le CH de Chambéry en encadrant les utilisations des produits diététiques est estimé à 23K€ en trois ans</t>
  </si>
  <si>
    <t>La resserrement du nombre de références sur un lot de viandes fraîches permet au Resah-idf un gain de 190K€</t>
  </si>
  <si>
    <t>Le choix du CH Montperrin (Aix-en-Provence) de passer un accord-cadre pour les fruits et légumes a permis un gain de 16,5K€ sur les achats de fruits et légumes</t>
  </si>
  <si>
    <t>L’AP-HP a opté pour la procédure de l’accord cadre pour deux marchés d’épicerie, ce qui a permis de faire baisser les dépenses d’épicerie de 11,7%</t>
  </si>
  <si>
    <t>L’AP-HP a opté pour les négociations pour les marchés stratégiques, ce qui a permis, pour le marché des viandes fraîches, une diminution des dépenses de 45K€</t>
  </si>
  <si>
    <t>Le Resah-idf a obtenu une économie de 16% en redéfinissant le choix des modalités de révision des prix sur un marché de fruits et légumes frais  : coût à la portion</t>
  </si>
  <si>
    <t>L’APHP  a optimisé l’allotissement du marché de compotes pour augmenter la concurrence, ce qui a permis une réduction de 16% des prix unitaires sur ce marché</t>
  </si>
  <si>
    <t xml:space="preserve">Le CH de Vienne a réalisé un gain de 12% en sous-traitant ses approvisionnements alimentaires et en y associant une mission d’assistance technique dans le cadre de l’ouverture de sa nouvelle cuisine centrale </t>
  </si>
  <si>
    <t>L’APHP a opté pour le juste dimensionnement des besoins RH sur chaque site de restauration concédée, ce qui a permis une baisse des dépenses du périmètre concédé concerné de 5%</t>
  </si>
  <si>
    <t>Le retour d’une cuisine concédée à une cuisine interne a permis un gain de 15% pour l’Assistance Publique-Hôpitaux de Marseille</t>
  </si>
  <si>
    <t>Le CHU de Toulouse a choisi de modifier son offre alimentaire et de sous-traiter la production de son plat cuisiné à l’industrie agro-alimentaire, avec un gain d’achat de 9% sur son coût complet alimentaire</t>
  </si>
  <si>
    <t>Energie</t>
  </si>
  <si>
    <t>Aux HCL, l’achat de gaz sur le marché libre a permis de faire 22% de gain</t>
  </si>
  <si>
    <t>Action sur les prix</t>
  </si>
  <si>
    <t>Au SIGEIF avec le Resah IdF, l’achat de gaz sur le marché libre a permis de faire 23% de gain</t>
  </si>
  <si>
    <t>L’achat d’électricité sur le marché libre a permis à UniHA d’économiser  5% sur ses dépenses n-1 – préparation 2016</t>
  </si>
  <si>
    <t>La valorisation des capacités de production d’électricité de l’hôpital Mécanisme « EJP », devenant « L’effacement » (AO RTE…) permet un gain moyen de 5% au CHU de Nantes et de Dijon</t>
  </si>
  <si>
    <t>Aux HCL, l’Optimisation des Tarifs et le Contrôles des Factures a permis de gagner 4% sur les dépenses d’électricité</t>
  </si>
  <si>
    <t>Aux HCL, la mise en place d’une Gestion Technique Centralisée a permis de faire une gain de 450K€</t>
  </si>
  <si>
    <t>Au CH d’Haguenau, la mise en place d’un variateur de vitesse sur CTA a permis un gain de 7%</t>
  </si>
  <si>
    <t>Au CH d’Haguenau, la mise en place de free-cooling sur les CTA de blocs opératoires a permis de faire un gain de 3%</t>
  </si>
  <si>
    <t>La mise en place et l’utilisation d’une GTC + bouquet de travaux associés permet des gains de 5 à 50% aux CHU de Rouen, Nice, CH Haguenau, HCL…</t>
  </si>
  <si>
    <t>L’adhésion de 20% des hôpitaux à l’UGAP pour l’achat de fioul a permis des gains de 5% sur le prix du fioul</t>
  </si>
  <si>
    <t>Equipements d'endoscopie</t>
  </si>
  <si>
    <t>La mise en place d’une offre en Centrale d’achat au Resah-IDF a permis d’obtenir des gains de 9% sur l’acquisition et de  5% sur la maintenance d’endoscopes</t>
  </si>
  <si>
    <t xml:space="preserve">Le centre hospitalier de Vichy a Intégré la reprise des anciens endoscopes lors de l’achat et obtenu une moins-value de 25K€ </t>
  </si>
  <si>
    <t>A l’AP-HP, l’introduction de câbles de lumière compatibles pour les endoscopes rigides a permis un gain de 44,5K€ annuel</t>
  </si>
  <si>
    <t>Le CH de Saint-Brieuc a réduit son coût de maintenance des vidéo-endoscopes de 17% en ayant recours à une société de tierce maintenance</t>
  </si>
  <si>
    <t>Le Centre Hospitalier Emile Roux du Puy-en-Velay a regroupé endoscopes et colonnes dans un même appel d’offres afin de réaliser un gain de 10%</t>
  </si>
  <si>
    <t>L’Achat d’enceintes de stockage des endoscopes thermosensibles au CH de Vichy a permis d’optimiser l’activité d’endoscopie et généré des gains de 10%</t>
  </si>
  <si>
    <t xml:space="preserve">La négociation d’un contrat de maintenance 5 à 7 ans sur le matériel de vidéo endoscopie dans un établissement PSPH </t>
  </si>
  <si>
    <t>Fournitures de bureau</t>
  </si>
  <si>
    <t xml:space="preserve">Au CH d’Annecy, la mutualisation (groupement de commandes/ lot unique / optimisation du BPU) des achats d’articles de bureau a permis de gagner 35 000€ </t>
  </si>
  <si>
    <t>L’Elargissement du BPU a permis au groupement de commandes d’UniHA de faire des gains de 787 500 € lors de sa 3ème campagne d’achat groupé</t>
  </si>
  <si>
    <t>La décentralisation de l’approvisionnement de Fournitures de bureau via la mise en place de budgets par service a permis de gagner 70 000€ au CH d’Annecy</t>
  </si>
  <si>
    <t>La décentralisation de l’approvisionnement de Fournitures de bureau via la carte Achat a permis un gain de 24% au CH Ste Anne</t>
  </si>
  <si>
    <t xml:space="preserve">La mise en place d’un plan de progrès avec son fournisseur Office DEPOT a permis au groupement de commandes du Resah-Idf de gagner 250 033 € </t>
  </si>
  <si>
    <t>Chez Orange, l’optimisation de la stratégie d’achats de Fournitures  de bureau a permis de faire un gain de 10M€</t>
  </si>
  <si>
    <t>La massification des séries d’imprimés a permis au CH d’Annecy un gain de 36 000€ sur les imprimés spéciaux (Dossier soin / Pochettes / Carnets / liasses)</t>
  </si>
  <si>
    <t>La standardisation du façonnage et de l’impression de pochettes a permis au CH de Pau de faire des économies de 13 500€</t>
  </si>
  <si>
    <t>Au CH de Chambéry la remise en concurrence ( redéfinition des besoins,..) des différents fournisseurs du  DMU a permis de gagner 15 000€</t>
  </si>
  <si>
    <t>Au CH de Perpignan, la mise en concurrence des différents fournisseurs d’imprimés a permis de gagner en moyenne 40 %</t>
  </si>
  <si>
    <t>La réinternalisation de la fabrication des imprimés a permis au CH d’Avignon de faire un gain de 18 500€</t>
  </si>
  <si>
    <t xml:space="preserve">A la Polyclinique de l’Atlantique, le financement du livret d’accueil par des partenaires a permis d’économiser 22 400€ sur le coût du livret d’accueil. </t>
  </si>
  <si>
    <t>Au CH de Fontainebleau, le passage du papier 80g au papier 75g puis du papier 75g au papier 70g a permis de faire 3% d’économies</t>
  </si>
  <si>
    <t xml:space="preserve">A la Polyclinique de l’Atlantique, la mise en place d’une politique de réduction de la consommation du papier a permis de gagner 15% </t>
  </si>
  <si>
    <t>Mutualisation des achats Papier à l’UGAP : Des gains de 10% dans le cas de la mise en place d’une convention de partenariat avec L’UGAP</t>
  </si>
  <si>
    <t>Gestion des déchets</t>
  </si>
  <si>
    <t>La mise en place d’un groupement de commande Régional Poitou-Charentes  DASRI a permis un gain de 344 000€</t>
  </si>
  <si>
    <t>Le groupement de commandes des Hôpitaux Lorrains pour le traitement des DASRI a permis une économie de 224 177€</t>
  </si>
  <si>
    <t>9 procédures locales pilotées par UniHA, groupement d’achat national, ont permis une économie de 1,6M€ sur le traitement des DASRI</t>
  </si>
  <si>
    <t>Au Resah Languedoc-Roussillon, le changement du mode de consultation dans le cadre du marché de collecte et traitement des DASRI  a permis de gagner 27% sur les DASRI</t>
  </si>
  <si>
    <t>Un changement d’allotissement au GREDHA Pays de Loire a permis un gain de 10%</t>
  </si>
  <si>
    <t>Le groupement des Bouches du Rhône modifie sa stratégie d’achat et réalise 17% de gains</t>
  </si>
  <si>
    <t xml:space="preserve">Au CH de VDR, la mis en place d’un audit externe sur les DAOM et les DASRI a permis un gain de 35% </t>
  </si>
  <si>
    <t>Au  CH d’Angoulême, la prise en charge du transport des DAOM jusqu’à l’incinérateur, par son Service Environnement a permis de gagner 22 %</t>
  </si>
  <si>
    <t>Au CHU de Nîmes, la prise en charge du transport des DASRI jusqu’à l’incinérateur, par les services logistiques internes a permis de gagner 342K€</t>
  </si>
  <si>
    <t>La réorganisation de la collecte des DAOM au CHRU de Montpellier a permis un gain de 221 590€</t>
  </si>
  <si>
    <t>L’optimisation du tri à la source et de l’emballage des DAS au CH du Mans a permis un gain de 30%</t>
  </si>
  <si>
    <t>L’Optimisation du tri des DASRI à la source au CHU de Nîmes, dans un service médico-technique a permis un gain de 36%</t>
  </si>
  <si>
    <t>Des actions de Sensibilisation, Formation et  Evaluation au CHU de Nice pour une Amélioration de la Gestion des Déchets a permis de gagner 25%</t>
  </si>
  <si>
    <t>Au CHU d’Angers, la valorisation de déchets assimilés aux ordures ménagères  a permis une diminution de 7% du tonnage</t>
  </si>
  <si>
    <t>Au CHU de Grenoble, la substitution de déchets assimilés aux ordures ménagères  a permis une diminution de 26% du tonnage en 5 ans</t>
  </si>
  <si>
    <t>La Réorganisation du tri à la source des DAOM au CHU de GRENOBLE a permis un gain de 16%</t>
  </si>
  <si>
    <t>Le Centre Hospitalier de Montperrin (13) réalise l’inventaire de toutes les filières d’élimination et améliore sa gestion des déchets</t>
  </si>
  <si>
    <t>L’optimisation du remplissage des bacs au CHU de Grenoble a permis un gain de 21K€</t>
  </si>
  <si>
    <t>Médicaments</t>
  </si>
  <si>
    <t>L’achat de médicaments via un groupement (UNIHA, Resah-idf, …) permet une économie de 10% à 40% sur les médicaments en concurrence – 275K€ pour le CHU de Nantes, 654K€ pour Argenteuil</t>
  </si>
  <si>
    <t>L’achat de médicaments en monopole via un groupement a permis au CH d’Argenteuil une économie de 5,6% soit 446K€</t>
  </si>
  <si>
    <t>L’anticipation d’une clause de résiliation de fin de monopole sur l’Irinotecan a permis au Resah-idf une économie de 77% soit  près de 1,8 M€</t>
  </si>
  <si>
    <t>La procédure de négociation d’escomptes a permis au CH de La Rochelle de réaliser un gain de 46K€ sur les achats concernés</t>
  </si>
  <si>
    <t>L’application du principe d’offre inacceptable a permis au Groupement Basse-Normandie  une économie de 143K€ sur l’héparine calcique</t>
  </si>
  <si>
    <t xml:space="preserve">Au CHU de Nice et au CH de Bayeux, l’achat de propofol générique a permis de dégager une économie de 48K€ soit 77% et maintenir la technique AIVOC </t>
  </si>
  <si>
    <t xml:space="preserve">Le Groupement Basse Normandie  a pu obtenir une économie de 58% (23 K€) sur les facteurs de croissance hématopoïétique (GCSF) et l’APHP 58% (920K€) sur l’EPO en exploitant la mise en concurrence avec les biosimilaires </t>
  </si>
  <si>
    <t>Au CH de Montluçon : le choix du recours à un biosimilaire pour les EPO utililisées en hémodialyse a permis une économie de  23K€ soit 35%</t>
  </si>
  <si>
    <t>Réduire les médicaments avec service médical rendu insuffisant a permis au CH de Douarnenez une économie de 0,5% des spécialités avec AMM hors GHS</t>
  </si>
  <si>
    <t xml:space="preserve">Au CH de Fréjus et au Resah-idf, pour les solutions de perfusion, le passage du conditionnement « poche » à « flacon souple » a permis une économie de l’ordre de 20% </t>
  </si>
  <si>
    <t xml:space="preserve">Au CH de Fréjus, l’alternative aux héparines « HBPM » dans la prise en charge des thromboses veineuses profondes (TVP) a permis de dégager une économie de 5% </t>
  </si>
  <si>
    <t>Au CHU de Nantes, la mise en concurrence et l’ouverture du marché des « Médicaments Dérivés du Sang » (MDS) a généré une économie de 400K€/an</t>
  </si>
  <si>
    <t xml:space="preserve">En ouvrant les Immunoglobulines intraveineuses (IGIV) à la concurrence, l’APHP a obtenu une économie de 845K€ soit 16,5% </t>
  </si>
  <si>
    <t>A l’Institut Sainte Catherine (Avignon), la rationalisation de l’utilisation du Lévofolinate a généré une économie de 33%</t>
  </si>
  <si>
    <t>En procédant à un remplacement du produit de contraste en coronarographie, le CH Antibes Juan-les-Pins obtient une économie annuelle de 6,9%</t>
  </si>
  <si>
    <t>En favorisant le paracétamol oral plutôt que le paracétamol intraveineux, le CH Avignon obtient une économie de 12% (également mis en œuvre en 2001 au CH d’Aulnay-sous-Bois)</t>
  </si>
  <si>
    <t>La rationalisation de l’usage des antibiotiques au CHU de Nancy et de Nice a permis de dégager une économie de 600K€ soit 30 % sur ces médicaments</t>
  </si>
  <si>
    <t>En attribuant  à un seul fournisseur l’approvisionnement en facteur anti-hémophilique VIII de type BHK , l’APHP et le Resah-idf ont obtenu une économie de 20%</t>
  </si>
  <si>
    <t>Au CH d’Aubagne, la mise en place d’une liste de médicaments inappropriés chez les personnes âgées permet une économie de 23% sur les médicaments concernés</t>
  </si>
  <si>
    <t>Nettoyage</t>
  </si>
  <si>
    <t xml:space="preserve">La mutualisation des besoins en prestations de nettoyage de deux établissements hospitaliers au travers de l’accord-cadre à obligation de résultat de l’UGAP a permis de générer une économie de 20% </t>
  </si>
  <si>
    <t xml:space="preserve">L’optimisation de l’allotissement issu d’un accord-cadre UNIHA pour le CHRU de Montpellier a généré une économie de 15% en 2010 </t>
  </si>
  <si>
    <t>L’optimisation de la durée du contrat de prestation de service a permis au CH d’Arras une économie de 4% sur le montant global.</t>
  </si>
  <si>
    <t xml:space="preserve">Le CHRU de Montpellier a réduit ses dépenses de nettoyage après travaux grâce à la mise en place d’un détergent/désinfectant à spectre large, réduisant ainsi le coût au m² nettoyé de 30 % </t>
  </si>
  <si>
    <t xml:space="preserve">L’introduction de la gestion des stocks déportés dans la maison de retraite d’Octeville (rattachée au CHPC) a permis une réduction des dépenses de produits d’entretien de 37% </t>
  </si>
  <si>
    <t xml:space="preserve">La suppression du monobrossage dans les circulations du site Pasteur du C.H.P.C. et le passage aux autolaveuses et disques de diamant a permis de dégager une économie de 51% </t>
  </si>
  <si>
    <t>Le CH de Roanne  et le CHRU de Strasbourg ont réduit leurs dépenses de désinfectants et de détergents de respectivement 56,5% et 78,5% en passant des dosettes aux centrales de dilution</t>
  </si>
  <si>
    <t xml:space="preserve">L’intégration des fonctions logistiques globales en amont dans les nouveaux projets – et le choix de sols en PVC a permis au CH de Douai de réaliser une économie de 30 % sur les dépenses de matériel et produits </t>
  </si>
  <si>
    <t xml:space="preserve">L’usage du nettoyage à la vapeur a permis au CH de Versailles de générer une économie de 55%  </t>
  </si>
  <si>
    <t xml:space="preserve">L’externalisation totale du CH Valenciennes a permis un gain de 45% sur l’achat de produits ainsi qu’une redistribution du temps agent  </t>
  </si>
  <si>
    <t>Petit matériel médico-chirurgical non stérile</t>
  </si>
  <si>
    <t>La mutualisation de l’achat d’électrodes par le GCS UNIHA a permis de réaliser des gains de 640K€ soit 26% sur le segment en vague 1 puis 7% en vague 2</t>
  </si>
  <si>
    <t>La mutualisation de l’achat de contenants DASRI par les hôpitaux lorrains  a généré un gain moyen de 15K€ soit 9% du volume traité</t>
  </si>
  <si>
    <t>Une analyse du juste besoin avec les utilisateurs associé à un travail avec les fournisseurs sur l’achat de manchons de compression séquentielle a permis au CHU de Nice de faire une économie de plus de 14K€ en 2012</t>
  </si>
  <si>
    <t>Un travail collaboratif acheteur-utilisateur a permis au CHU de Nice de faire une économie de près de 165K€ sur l’achat d’orthèses d’épaule en 2012</t>
  </si>
  <si>
    <t xml:space="preserve">La substitution de l’achat à la location pour la fournitures de pansements à pression négative a  permis au CH de Cannes un gain de 155 K€ annuel (même démarche au CHU de Limoges) </t>
  </si>
  <si>
    <t>Le changement de référence de filtres à traitement de l’eau et la substitution de gants nitrile aux gants latex au CHU de Limoges a permis des gains de 1000€ et 9900€</t>
  </si>
  <si>
    <t xml:space="preserve">La mise en place d’un guichet unique de centralisation des demandes à la Direction des achats du CH d’Avignon a permis un gain de 14,9% </t>
  </si>
  <si>
    <t>La mise en place d’un comité des achats associant acheteurs et utilisateurs a permis à l’APHM de faire un gain de 43K€ sur le papier thermosensible</t>
  </si>
  <si>
    <t>La mise en place d’un comité des achat s sur les électrodes a permis à l’APHM de faire un gain de 31K€ sur les électrodes</t>
  </si>
  <si>
    <t xml:space="preserve">Le passage de haricots à usage unique à des haricots réutilisables a permis à un service volontaire du CH de Draguignan de faire un gain de 35 K€ annuel </t>
  </si>
  <si>
    <t xml:space="preserve">La standardisation des collecteurs à aiguilles par une diminution des références au CH de Cannes a permis un gain de 15K€ annuel </t>
  </si>
  <si>
    <t xml:space="preserve">L’utilisation de containers cartons à UU à la place des fûts DASRI traditionnels  a permis au CH de Cannes un gain de plus de 5 K€ annuel </t>
  </si>
  <si>
    <t xml:space="preserve">Le mode d’allotissement et l’achat groupé de matériel et consommables de réchauffement à air pulsé a permis à l’APHP un gain de plus de plus de 400K€ </t>
  </si>
  <si>
    <t>Serveurs</t>
  </si>
  <si>
    <t xml:space="preserve">Se (re)grouper : des gains de 22% à 60% pour les adhérents Uniha </t>
  </si>
  <si>
    <t>Se (re)grouper : des coûts de virtualisation réduits de 32% au CHU de Nice</t>
  </si>
  <si>
    <t>Se (re)grouper : des coûts de maintenance réduits de 50% au CHU de Bordeaux</t>
  </si>
  <si>
    <t>Virtualiser les serveurs : 1,9 M€ pour les hôpitaux de la Région Centre</t>
  </si>
  <si>
    <t>Innovation</t>
  </si>
  <si>
    <t>Virtualiser les serveurs : le CH de Dreux économisera 30 000 €</t>
  </si>
  <si>
    <t>Standardiser : l’AP-HM constate un gain achat de 20%</t>
  </si>
  <si>
    <t xml:space="preserve">L’accord-cadre pour l’acquisition de serveurs multi-marques pour les 38 adhérents du GCS AMEITIC génère des gains de 25% à 65%  </t>
  </si>
  <si>
    <t>Assouplir les modes d’achat réduit les prix de l’UGAP de 1 à 2%/an tous les ans</t>
  </si>
  <si>
    <t>Solutions d'impression</t>
  </si>
  <si>
    <t xml:space="preserve">L’utilisation des génériques doit être systématique  : La preuve … une économie de 1M€ pour l’APHP via un « catalogue restreint » UGAP </t>
  </si>
  <si>
    <t>La dématérialisation de la commande au fournisseur a permis au ministère du travail d’obtenir une économie de 3,5%</t>
  </si>
  <si>
    <t>La rationalisation du parc d’impression en location du CH de Chaumont après audit externe a permis de générer une économie de 40K€</t>
  </si>
  <si>
    <t>Après dialogue compétitif performanciel visant à rationaliser son parc, le passage d’une solution propriétaire vers une solution de location-maintenance a permis au CH Laborit de Poitiers, à coûts de possession constants, de générer un gain d’achat de 24,5%</t>
  </si>
  <si>
    <t>Dématérialisation</t>
  </si>
  <si>
    <t>L’intégration de la fonction fax au sein de ses multifonctions a permis au CH Laborit de Poitiers d’enregistrer un gain de 25% sur le coût complet des impressions fax</t>
  </si>
  <si>
    <t>En maîtrisant les impressions en couleur, le CH d’Avignon a économisé plus de 27% sur les coûts copies</t>
  </si>
  <si>
    <t>La dématérialisation de la commande fournisseur permet à l’UGAP d’obtenir (et de répercuter sur ses prix) une économie de 3,5% sur les commandes en ligne</t>
  </si>
  <si>
    <t>En limitant la possibilité d’impression en couleur (paramétrage par défaut sur « Monochrome » + nécessité d’un code pour imprimer en couleur), le CH d’Avignon a économisé plus de 27% sur les coûts copies</t>
  </si>
  <si>
    <t>A périmètre d’achats constant sur les consommables, le Ministère de la Défense a réalisé une économie de 22% en s’adossant au marché mutualisé de l’UGAP plutôt qu’en achetant seul</t>
  </si>
  <si>
    <t xml:space="preserve">Le raisonnement en coût complet sur un appel d’offres sur les équipements de la stérilisation a fait économiser 63,3k€ au GCS CH de Pontivy
</t>
  </si>
  <si>
    <t xml:space="preserve">Vague 3 </t>
  </si>
  <si>
    <t>Vague 3</t>
  </si>
  <si>
    <t>Equipements logistiques</t>
  </si>
  <si>
    <t xml:space="preserve">Une négociation des prix sur une procédure MAPA de laveurs désinfecteurs a fait économiser 26k€ au CH d’Arles
</t>
  </si>
  <si>
    <t xml:space="preserve">La mise en concurrence sur le petit matériel de restauration a fait économiser  1,9k€ au CH de l’Estran
</t>
  </si>
  <si>
    <t xml:space="preserve">Une négociation des prix sur une procédure MAPA de chariots de remise en température a fait économiser 17k€ au CH de Dieppe
</t>
  </si>
  <si>
    <t xml:space="preserve">L’ouverture aux fournisseurs de l’agroalimentaire a fait économiser 79,6k€ au CHU de Brest
</t>
  </si>
  <si>
    <t>Les modifications de procédés au sein de la blanchisserie ont fait économiser 12,3k€ sur le gaz et l’électricité au CH public du Cotentin</t>
  </si>
  <si>
    <t>Les modifications de procédés au sein de la blanchisserie ont fait économiser 54 154€ au CHU de Brest</t>
  </si>
  <si>
    <t xml:space="preserve">Le plan de renouvellement des équipements , l’installation d’un échangeur sur les rejets et le passage au lavage à 40° a fait économiser 120k€ sur la facture de gaz de la blanchisserie du CHU d’ANGERS en 2012 </t>
  </si>
  <si>
    <t>Un plan de renouvellement complet des équipements a fait économiser 86k€ sur la facture d’eau et de gaz de la blanchisserie au CH Guillaume Régnier de Rennes entre 2008 et 2013</t>
  </si>
  <si>
    <t>Le passage des laveuses au tunnel de lavage a fait économiser 43k€ de consommation d’eau de blanchisserie au CHU de Nice</t>
  </si>
  <si>
    <t>L’achat d’équipements de dernière génération a fait économiser 36,6k€ l’eau et le gaz au CH de Saint Quentin</t>
  </si>
  <si>
    <t xml:space="preserve">La valorisation de matériels de blanchisserie a fait économiser 95k€ au CH de Saint-Denis
</t>
  </si>
  <si>
    <t xml:space="preserve">La réinternalisation de la maintenance Blanchisserie a fait économiser 35,7k€ aux Hôpitaux Drôme Nord
</t>
  </si>
  <si>
    <t xml:space="preserve">La mise en place d’une cuisine commune a fait économiser 83 339 euros au CH de Valence et 108,3k€ aux Hôpitaux Drôme Nord
</t>
  </si>
  <si>
    <t>Le gestion des stocks dans les services par le magasin au CH de Guingamp a  permis d’économiser 0,5 ETP d’aide soignants et 0,5 ETP d’infirmiers</t>
  </si>
  <si>
    <t>Simplification du processus achat nord</t>
  </si>
  <si>
    <t>La commande automatique des fournitures d’ateliers via le logiciel GEF (de Mc  KESSON) a permis à L’EPSM-AL de fluidifier leur gestion et diminuer les stocks</t>
  </si>
  <si>
    <t>La décentralisation des commandes, des livraisons et délégation de budgets de service sur les  fournitures de bureau, papier et consommables informatiques aux CH de Saint-Lô et Coutances pour un  temps dégagé de 0,5 ETP</t>
  </si>
  <si>
    <t>La dématérialisation des achats de réactifs de laboratoire au CH public du Cotentin optimise l’organisation tout en produisant des gains achat.</t>
  </si>
  <si>
    <t>La mise en place du logiciel Gstock pour gestion des produits du laboratoire au CH  de Guingamp a permis un gain de temps et une meilleure traçabilité des produits</t>
  </si>
  <si>
    <t>La dématérialisation de la demande des services aux CH de Saint-Lô et Coutances  a permis des économies de temps et de papier et a fluidifié le processus</t>
  </si>
  <si>
    <t>La mise en place d’une plateforme d’achat/approvisionnement dématérialisée a  permis au CH de Lens d’économiser 3 ETP tout en réalisant des économies</t>
  </si>
  <si>
    <t>La mise en place d’un guide de procédure interne pour les marchés MAPA à l’ EPSM-AL a permis un gain de temps de gestion et une réduction des délais de travaux</t>
  </si>
  <si>
    <t>La prise en compte des critères de développement durable dans les procédures d’appel d’offres</t>
  </si>
  <si>
    <t>L’utilisation du Logiciel Epicure pour l’ensemble des marchés de fournitures au CH  de Guingamp a permis de dégager un temps pharmacien important</t>
  </si>
  <si>
    <t>L’utilisation de la signature électronique dans le processus achat  à l’UGAP a  permis de renforcer la sécurité et la contrôle</t>
  </si>
  <si>
    <t>L’utilisation de l’accord cadre multi attributaire pour le marché des fruits et  légumes frais a permis au CH de Lannion a permis de mieux travailler l’analyse externe</t>
  </si>
  <si>
    <t>La mise en place de la carte achat au CH de Lannion a permis de libérer du temps  de gestion mais aussi de fluidifier le processus achat et responsabiliser les équipes</t>
  </si>
  <si>
    <t>La MEP d’un comité logistique a permis au CH de Guingamp de mieux définir son  besoin et de réduire son temps de rédaction du DCE en fluidifiant la communication</t>
  </si>
  <si>
    <t>En amont du lancement, la mise en place systématique d’une fiche de synthèse par marché a permis d’optimiser la stratégie d’achat au CH de Lens</t>
  </si>
  <si>
    <t>Le benchmarking et le sourcing  permettent de repenser le besoin et d’apprécier la marge de manœuvre disponible en termes de négociation</t>
  </si>
  <si>
    <t>La MEP d’un processus d’évaluation continue de l’exécution des marchés permet aux CH de Saint-Lô et Coutances d’engager des démarche de progrès avec les fournisseurs et d’acquérir des connaissances pour  les futurs marchés</t>
  </si>
  <si>
    <t>La mise en place de fiches A4 récapitulant les particularités d’un marché a permis  au CH de Lens de gagner du temps en passant les commandes et d’éviter les erreurs</t>
  </si>
  <si>
    <t>Le recours aux groupements d’achat et/ou à l’UGAP permet de simplifier le processus achat et donc rediriger du temps administratif vers des fonctions achat</t>
  </si>
  <si>
    <t xml:space="preserve">Le travail sur la stratégie achat menant au choix d’un coût forfait aux CH de  Saint-Lô et Coutances a permis un gain de temps important sur l’« approvisionnement » </t>
  </si>
  <si>
    <t>Le renforcement de l’analyse interne/externe et la MEP d’un stock déporté et aux  CH de Saint-Lô et Coutances ont permis de gagner un temps considérable</t>
  </si>
  <si>
    <t>Simplification du processus achat Sud</t>
  </si>
  <si>
    <t>Vague 4</t>
  </si>
  <si>
    <t>La mise en place d’un comité des acheteurs membres du GCS GAPM (Groupement Audois de Prestations Mutualisées Médico-Logistiques) a permis de structurer la démarche achat et d’harmoniser les pratiques</t>
  </si>
  <si>
    <t>La mise en place d’un outil d’analyse des besoins et d’étude de marché fournisseur a permis au CHU de Toulouse de faciliter l’élaboration de ses stratégies d’achat</t>
  </si>
  <si>
    <t>Le renforcement de la phase de définition du besoin associé au raisonnement en coût complet pour l’achat de couvertures chauffantes au CHU de Nice a permis un gain de temps considérable</t>
  </si>
  <si>
    <t>Au CHU de Poitiers, la mise en place d’un outil ergonomique de planification des procédures de marché a fluidifié l’organisation et dégagé du temps agent</t>
  </si>
  <si>
    <t>La formalisation des réponses fournisseurs dans une grille pré-formatée a permis au CH de Roanne un gain de temps de 30% pour l’acheteur</t>
  </si>
  <si>
    <t>Le passage à la notification électronique des marchés a permis un gain de temps, de consommables et de stocks pour le CHU de Poitiers</t>
  </si>
  <si>
    <t>une définition du besoin plus précise et une simplification de l’évaluation qualitative pour l’achat d’instrumentation chirurgicale au CHU de Nice a permis la réduction du nombre de lots de 60% et un gain de temps considérable pour l’analyse des offres</t>
  </si>
  <si>
    <t>L’accès informatisé et sécurisé pour la préparation de traitements nominatifs anticancéreux a permis au GAPM de Carcassone de mutualiser les compétences et de massifier la production</t>
  </si>
  <si>
    <t xml:space="preserve">La mise en place d’un approvisionnement des services en mode plein-vide au CHU de Nice a permis de réduire les stocks (180k€ annuel) et d’ajuster au mieux les livraisons </t>
  </si>
  <si>
    <t xml:space="preserve">La mise en place de la carte achat par les villes de Nice et de Sète a renforcé l’implication des utilisateurs, a permis la simplification des commandes et la baisse de leur coût de traitement </t>
  </si>
  <si>
    <t>Au CHU de Poitiers, la transmission dématérialisée des pièces justificatives du marché à la Trésorerie a permis un gain de temps, la réduction des consommations et la traçabilité des échanges</t>
  </si>
  <si>
    <t>Le CH Alpes-Léman a mis en place un outil de contrôle et de réalisation de suivi qualité des prestations nettoyage qui a permis de simplifier l’évaluation et d’optimiser la qualité des prestations</t>
  </si>
  <si>
    <t>La mise en place d’une plateforme dématérialisée sur l’ensemble du processus achat-approvisionnement au CHU de Montpellier a permis un gain en temps agent et une fiabilisation du processus</t>
  </si>
  <si>
    <t>L’optimisation de l’allotissement pour stimuler la concurrence sur l’achat d’implants cochléaires et de prothèses digestives fait économiser 30 K€ au CHU de Nantes</t>
  </si>
  <si>
    <t>DMI</t>
  </si>
  <si>
    <t>La combinaison d’un dialogue acheteur-prescripteur, d’une ouverture à la concurrence et de la mutualisation permet un gain de 13% au CH de Thiers</t>
  </si>
  <si>
    <t>Le CHU de Poitiers réalise un gain de 50 K€ par la standardisation et la rationalisation du nombre de références de ligatures et sutures</t>
  </si>
  <si>
    <t>La mutualisation de l’achat des sutures mécaniques permet au CHU de Strasbourg un gain de 83 k€ sur 2 ans</t>
  </si>
  <si>
    <t xml:space="preserve">La mutualisation et la professionnalisation des achats permettent une économie de 2 M€ à 21 établissements </t>
  </si>
  <si>
    <t>L’utilisation d’une clause d’indexation des remises sur le tarif de la LPPR permet au CHU de Caen un gain de 22 K€</t>
  </si>
  <si>
    <t>La contractualisation du remboursement des échecs de pose et des DMI dé-stérilisés permet au CH Avignon un gain de 40 K€</t>
  </si>
  <si>
    <t>Le passage d’une gestion en dépôt à une gestion en stock pour des sutures mécaniques a permis un gain de 153 K€ au CMC du Cèdre</t>
  </si>
  <si>
    <t>Le CHU de NANTES  a réalisé un gain de 62K€ en renégociant en cours de marché avec un de ses fournisseurs stratégiques</t>
  </si>
  <si>
    <t>Le recours à la chirurgie mini-invasive du rachis pour des troubles de la colonne génère des gains de 20% en moyenne sur la valorisation de l’activité</t>
  </si>
  <si>
    <t>La pratique de la tarification à l’acte ou à la procédure, en vogue auprès des cliniques, reste à évaluer finement</t>
  </si>
  <si>
    <t>L’adhésion à UniHA pour l’achat de bistouris et de consommables (thermofusion, ultrasons) permet un gain de 10% en moyenne</t>
  </si>
  <si>
    <t>Equipement de bloc opératoire</t>
  </si>
  <si>
    <t>L’utilisation de pinces réutilisables pour certaines procédures spécifiques de gynécologie a permis de générer un gain de 13 k€ au CHU de Rennes</t>
  </si>
  <si>
    <t>La mise en concurrence de la maintenance permet de générer un gain de  2 000€ aux Hôpitaux du Pays du Mont Blanc</t>
  </si>
  <si>
    <t>La mise en concurrence de la maintenance de l’instrumentation permet de générer un gain de 13 k€ au CH de PAU</t>
  </si>
  <si>
    <t>La rationalisation et la standardisation d’achat d’instrumentation font économiser 60 k€ au CH de Pau</t>
  </si>
  <si>
    <t xml:space="preserve">Le CHU de Strasbourg a optimisé la composition de ses boîtes d’instrumentation chirurgicale après mise en place d’un audit externe 
</t>
  </si>
  <si>
    <t>La négociation en MAPA menée au CH d’Argenteuil sur des tables d’opération et au CH d’Arles sur des colonnes de coelioscopie et a permis des gains respectifs de 15% et de 30%</t>
  </si>
  <si>
    <t>L’ouverture à la concurrence d’une partie des consommables de boîtes de cataracte a permis au CH de Pau un gain de 20%</t>
  </si>
  <si>
    <t>La définition du juste besoin après évaluation de l’existant a permis un gain de  28 k€ au CH de Pau sur l’achat de tables opératoires</t>
  </si>
  <si>
    <t>Au CHU de Rennes la mise en concurrence sur la totalité du parc existant lors de l’acquisition d’un appareil supplémentaire a permis un gain de 36% sur l’ensemble des consommables</t>
  </si>
  <si>
    <t>La veille sur les prix et offres promotionnelles permet une économie de  3 400€ par appareil</t>
  </si>
  <si>
    <t>La réduction du débit de gaz en anesthésie a permis un gain de 192 k€ au CHU de Lille</t>
  </si>
  <si>
    <t>Equipements de consultation</t>
  </si>
  <si>
    <t>Le raisonnement en coût complet pour l’achat d’un échographe génère un gain de 21 k€ au CH de Dinan</t>
  </si>
  <si>
    <t>Le recours à la mise à disposition de thermomètres tympaniques génère un gain de 8 k€ au CH d’Arles</t>
  </si>
  <si>
    <t>La coopération public/ privé pour l’acquisition d’un OCT permet une économie de 18 k€ au CH d’Arles</t>
  </si>
  <si>
    <t>La mutualisation inter-salles de sondes d’échographie génère une économie de 33 k€ au CH de Dinan</t>
  </si>
  <si>
    <t>L’achat d’éclairage LED pour les consultations a permis un gain de 8 k€ au CH du Centre de Bretagne</t>
  </si>
  <si>
    <t xml:space="preserve">La substitution de moniteurs multiparamètriques à des moniteurs  simples génère un gain de 640€ par appareil au CHU de Nice </t>
  </si>
  <si>
    <t>L’intégration de la reprise de matériel permet une économie de 11 k€ au CH du Centre Bretagne</t>
  </si>
  <si>
    <t>L’achat d’un laser de démonstration génère un gain de 12 k€ au CH de Martigues</t>
  </si>
  <si>
    <t>Stratégie d'achat</t>
  </si>
  <si>
    <t>Le bon dimensionnement des essais permet un gain de 9% au CH d’Arles avec la société GE</t>
  </si>
  <si>
    <t>Le regroupement des besoins en interne suivie d’une négociation, génère un gain de 1 000€ au CH de Cherbourg</t>
  </si>
  <si>
    <t xml:space="preserve">Le regroupement des contrats de maintenance lors du renouvellement du parc d’échographes génère un gain de 6 600€ au CH d’Arles </t>
  </si>
  <si>
    <t>L’atteinte d’une taille critique en interne associée à la négociation en MAPA pour l’achat de brancards aux urgences génère un gain de 9 k€ au CH de Dinan</t>
  </si>
  <si>
    <t>Pour l’achat d’unités d’examen de consultation d’ophtalmologie, l’optimisation de l’allotissement permet au CH d’Avignon d’atteindre une taille critique par famille de fournisseurs et de générer un gain de 14 k€</t>
  </si>
  <si>
    <t>La regroupement des achats des consultation ORL et gynécologie en MAPA couplée à la négociation a permis un gain de 20 k€ au CH d’Aix.</t>
  </si>
  <si>
    <t xml:space="preserve">Le partage des équipements de consultation de cardiologie avec des libéraux génère un gain de 12 k€ au CH d’Arles </t>
  </si>
  <si>
    <t>Le raisonnement en coûts complets couplé à la négociation pour l’achat de ventilateurs de transport fait économiser 6 600€ au CH Emile Roux du Puy en Velay</t>
  </si>
  <si>
    <t>L’acquisition d’un moniteur-défibrillateur de démonstration et fin de gamme pour un véhicule SMUR permet un gain de 10k€ au CHIC Castres-Mazamet</t>
  </si>
  <si>
    <t>La mise à disposition d’un échographe de cardiologie pendant 18 mois génère un gain de 40 k€ au CH de Martigues</t>
  </si>
  <si>
    <t>Le recours à de la location directe auprès du fournisseur pour l’acquisition d’un OCT haut de gamme innovant a permis un gain de 21,6 k€ au CHIC de Castres Mazamet</t>
  </si>
  <si>
    <t>Le passage à une maintenance sur site pour des lasers ophtalmiques a permis un gain de 800€ au CH d’Arles</t>
  </si>
  <si>
    <t xml:space="preserve">Le remplacement d’un contrat tous risques par une extension de garantie a permis un gain de 4 200€ au CH d’Arles </t>
  </si>
  <si>
    <t xml:space="preserve">L’achat en centrale d’achat pour le renouvellement du parc d’ECG a généré un gain de 170€ par appareil au CHU de Nice </t>
  </si>
  <si>
    <t>Le recours à l’UGAP pour l’achat de défibrillateurs a permis au CHU de Nice de générer un gain de 33 à 49%</t>
  </si>
  <si>
    <t xml:space="preserve">La mutualisation des achats d’échographes en ayant recours à une centrale d’achat génère un gain de 40 k€ au CH d’Arles </t>
  </si>
  <si>
    <t>La mutualisation des achats d’EEG auprès de l’UGAP fait économiser 2 500€ au CHU de Nîmes</t>
  </si>
  <si>
    <t>Fournitures d'atelier</t>
  </si>
  <si>
    <t xml:space="preserve">L’identification précise du besoin a permis d’obtenir des gains de 10 % sur le montant total des FA (90 K€) au CH Saint-Cyr au Mont d’or 
</t>
  </si>
  <si>
    <t xml:space="preserve">En confiant une partie importante de ses achats au Resah idf,  CH Mantes-la-Jolie a réalisé des gains de 30K€ soit 15% du périmètre confié
</t>
  </si>
  <si>
    <t xml:space="preserve">La centralisation des achats de fournitures d’atelier a permis à l’AP-HP 
de réaliser des gains de 600K€ pour la famille « éclairage »
</t>
  </si>
  <si>
    <t xml:space="preserve">L’optimisation des clauses de révision des prix à l’AP-HP a permis de réaliser des gains de 200 K€ en 2012
</t>
  </si>
  <si>
    <t xml:space="preserve">En standardisant les panneaux de douche achetés, le CH Pierre Loo a réalisé des gains de 7,4K€
</t>
  </si>
  <si>
    <t xml:space="preserve">La mise en place d’un référentiel des fournitures d’atelier a permis au CH de Montauban de réaliser des gains de 13,5% en moyenne
</t>
  </si>
  <si>
    <t xml:space="preserve">Une veille active sur l’innovation a permis au CH Pierre Loo d’acheter des lampes LED pour l’éclairage routier extérieur avec des gains de 61%
</t>
  </si>
  <si>
    <t xml:space="preserve">En internalisant les travaux de réfection de peinture pour deux chambres d’internalisation, le CH de Valence a réalisé un gain de 2,2K€
</t>
  </si>
  <si>
    <t xml:space="preserve">La mise en place d’un plan d’entretien à l’EPSM Quimper a permis de réaliser des gains de 25% par rapport à un achat au fil de l’eau
</t>
  </si>
  <si>
    <t>L’adhésion au Résah Ile-de-France sur l’Intérim paramédical a fait économiser 60K€ au CH de Saint-Anne</t>
  </si>
  <si>
    <t>Interim médical et non médical</t>
  </si>
  <si>
    <t>L’adhésion au groupement départemental de Haute-Savoie sur l’Intérim paramédical a fait économiser 65K€ aux Hôpitaux du Pays du Mont-Blanc</t>
  </si>
  <si>
    <t>L’adhésion à UNIHA sur l’intérim paramédical a permis au CHU de Nice de bénéficier d’un coefficient applicable au taux horaire en baisse de 3% sur une IDE débutante</t>
  </si>
  <si>
    <t>L’anticipation des variations d’activité a permis d’éviter le recours à l’intérim par une gestion partagée des ressources : gain 51K€ au CH de Douai</t>
  </si>
  <si>
    <t>Le recours à des contrats de clinicien aurait pu faire baisser de 25K€ les dépenses d’intérim : exemple du CH de Douai</t>
  </si>
  <si>
    <t>La négociation des coûts annexes associés à l’intérim médical  a fait économiser 45K€ au CH public du Cotentin</t>
  </si>
  <si>
    <t>La mise en place d’une coopération en réanimation entre les CH de Lens et d’Arras a fait économiser 206K€ sur les dépenses d’intérim médical au CH d’Arras</t>
  </si>
  <si>
    <t xml:space="preserve">La mise en place d’une permanence partagée de chirurgie vasculaire a permis de réaliser un gain total de 12% du coût de la permanence en évitant le recours à l’intérim aux CH de Douai et d’Arras </t>
  </si>
  <si>
    <t>Le choix d’une procédure d’achat basée sur un accord-cadre puis ses marchés subséquents a permis à l’AP-HP de réaliser des gains de 435k€</t>
  </si>
  <si>
    <t>PC en coût complet</t>
  </si>
  <si>
    <t>Le choix d’acheter une extension de garantie à 5 ans pour les PC a  permis au CHU de Montpellier de réaliser des gains de 10K€ en deux ans</t>
  </si>
  <si>
    <t xml:space="preserve">L’achat de licences MS Office adaptées à l’institut de formation  d’aides soignants a permis au CH de Redon de réaliser des gains de 80% </t>
  </si>
  <si>
    <t>Le choix d’une société spécialisée pour collecter les PC en vue du  recyclage a permis aux HCL d’économiser 100% des coûts de recyclage</t>
  </si>
  <si>
    <t>Le choix de migrer 10% de son parc informatique sous Linux a  permis à la Gendarmerie Nationale de réaliser des gains de 1,3M€</t>
  </si>
  <si>
    <t xml:space="preserve">L’adhésion à l’accord AGIH a permis aux adhérents de réaliser des  gains de l’ordre de 25% sur les logiciels concernés </t>
  </si>
  <si>
    <t>L’optimisation de la stratégie achat a permis aux adhérents UNIHA  de réaliser des gains de 20% sur l’ensemble des acquisitions PC/ écrans</t>
  </si>
  <si>
    <t xml:space="preserve">L’optimisation de l’administration avec une gestion de parc centralisée au CH de Redon a permis un gain de 75% </t>
  </si>
  <si>
    <t>Le bon dimensionnement en amont des prestations d’accompagnement certification ISO du service biomédical a fait économiser 15K€ au CH de Perpignan</t>
  </si>
  <si>
    <t xml:space="preserve">Prestations intellectuelles </t>
  </si>
  <si>
    <t>L’organisation d’un dialogue et d’une audition systématique avec les candidats avant la procédure de choix pour des audits logistiques a fait économiser 13K€ au CHRU de Brest</t>
  </si>
  <si>
    <t>La forfaitisation d’un marché d’AMO informatique a fait économiser  4,2K€ au CH de Montfavet</t>
  </si>
  <si>
    <t>La clause de non paiement complémentaire de l’AMO travaux en cas de prolongement du chantier a fait économiser 6,2K€ au CH de Montauban</t>
  </si>
  <si>
    <t>L’internalisation de l’AMO travaux a fait économiser 27,8K€ au CH de Montauban</t>
  </si>
  <si>
    <t>La mise en place de formations sur site a fait économiser 106K€ au CH de Béthune</t>
  </si>
  <si>
    <t>La mise en place de formations sur site a fait économiser 8K€ au CH de Montfavet</t>
  </si>
  <si>
    <t>La négociation sur une assistance à personne publique a fait économiser 15K€ au CH de Millau</t>
  </si>
  <si>
    <t>Mise en place d’un marché de prestation juridique au CH de Perpignan</t>
  </si>
  <si>
    <t>La mise en place d’un accord cadre sur les marchés travaux a fait économiser 5% du montant du marché d’AMO travaux au CH de Montfavet</t>
  </si>
  <si>
    <t>La mise en place de tranches conditionnelles sur un marché d’AMO informatique peut faire économiser 4,8K€ au CH de Montfavet</t>
  </si>
  <si>
    <t>La mise en place de formation pilote a fait économiser 20,3K€ au CH de Chauny</t>
  </si>
  <si>
    <t>La tarification au success fee sur un audit de recodage de l’activité externe a fait économiser 15K€ au CHIC (Quimper)</t>
  </si>
  <si>
    <t>La mutualisation de la formation via UNIHA a fait économiser 8,7K€ au CHU d’Angers</t>
  </si>
  <si>
    <t>Le contrôle des jours effectués sur un inventaire a fait économiser 5K€ au CH de Millau</t>
  </si>
  <si>
    <t>Achats innovants efficients</t>
  </si>
  <si>
    <t xml:space="preserve">L’utilisation d’un robot destiné au transport interne de poches de chimiothérapie a généré un gain de 9 000€ au CH de Beauvais
</t>
  </si>
  <si>
    <t xml:space="preserve">Le recours à la copie couleur faible a permis un gain de 20% au CHS Philippe Pinel
</t>
  </si>
  <si>
    <t xml:space="preserve">Le thermomètre infrarouge sans contact à l’hôpital Simone Veil a permis un gain de 27%
</t>
  </si>
  <si>
    <t xml:space="preserve">Le déshydrateur thermique de biodéchets devrait permettre d’obtenir un gain de 8 000€ au CH de Beauvais 
</t>
  </si>
  <si>
    <t xml:space="preserve">Le programme « Fast-Track » appliqué en chirurgie orthopédique prothétique (prothèse totale de hanche et de genou) devrait permettre un gain de 1,2 M€ à la Clinique de St-Etienne
</t>
  </si>
  <si>
    <t xml:space="preserve">La banalisation des DASRI par un traitement de micro-ondes au sein du groupe CAPIO devrait permettre une économie de 20%
</t>
  </si>
  <si>
    <t xml:space="preserve">Le logiciel d’adaptation des lecteurs de carte vitale en lecteurs multifonction permettrait un gain de 1 100€ pour 20 lecteurs
</t>
  </si>
  <si>
    <t xml:space="preserve">L’utilisation de bistouris électriques polyvalents avec thermofusion et ultrasons permettrait un gain de 100 000€ à l’AP-HP
</t>
  </si>
  <si>
    <t xml:space="preserve">Le système d'impression multifonction écologique au CH Saint-Calais devrait permettre 20% d’économie
</t>
  </si>
  <si>
    <t xml:space="preserve">L’utilisation d’ampoules à LED Liquide pour éclairage public extérieur avec vidéosurveillance permettrait un gain de 36 000€ sur une année
</t>
  </si>
  <si>
    <t xml:space="preserve">Le recours à la chaîne automatisée de cultures microbiologiques à l’AP-HP permettrait une économie annuelle de 100 000€
</t>
  </si>
  <si>
    <t xml:space="preserve">Le recours au traitement par ultrasons focalisés du cancer de la prostate (Focal One)  permettrait un gain de 500€/patient
</t>
  </si>
  <si>
    <t xml:space="preserve">La réduction des envois en recommandés au CH de Villefranche (Hôpital Nord Ouest) a permis une économie annuelle de 2 000€ </t>
  </si>
  <si>
    <t>La substitution des enveloppes navettes aux enveloppes standards personnalisées au CH des Pyrénées (EPSM Pau) a permis un gain de 50% sur les enveloppes internes</t>
  </si>
  <si>
    <t>Courrier et affranchissement en coût complet</t>
  </si>
  <si>
    <t>La reprise d’affranchissement  en cas d’incidents sur la machine à affranchir au CHU Nantes a procuré un gain moyen de 750€</t>
  </si>
  <si>
    <t>La mutualisation de la collecte et de l’envoi avec d’autres structures a permis au CHPC de Cherbourg 11% de gains sur l’affranchissement</t>
  </si>
  <si>
    <t>La rationalisation du nombre de machines à affranchir au CHU Nantes a entraîné 5 000€ d’économie</t>
  </si>
  <si>
    <t>La renégociation des contrats de machine à affranchir au CH de Villefranche (Hôpital Nord Ouest) a généré des gains de 25%</t>
  </si>
  <si>
    <t>La professionnalisation de la fonction vaguemestre au CHPC Cherbourg a entraîné des gains de productivité de 1%</t>
  </si>
  <si>
    <t>Le recours à la tarification éco pli au lieu du tarif prioritaire a généré des gains de 7% au CH de Sens</t>
  </si>
  <si>
    <t>L’homogénéisation des fournitures d’envoi au CH de Sens a permis des gains de 10% sur le coût des enveloppes</t>
  </si>
  <si>
    <t>Le recours à un prestataire externe pour le transport du courrier a généré des gains de 15% au CH de Lorient</t>
  </si>
  <si>
    <t>L’externalisation d’une partie de l’affranchissement au CHU Nantes a généré des gains de 9 300€ annuels</t>
  </si>
  <si>
    <t xml:space="preserve">La dématérialisation du circuit courrier à la CPAM du Havre a généré des gains de 220 000€   </t>
  </si>
  <si>
    <t>La rationalisation des points de collecte et du nombre de passages aux HCL a généré 20% de gains</t>
  </si>
  <si>
    <t>L’envoi groupé des courriers adressés au même destinataire au CHPC de Cherbourg a permis des gains de 20%</t>
  </si>
  <si>
    <t>La mise en place d’une politique courrier au CH des Pyrénées (EPSM de Pau)</t>
  </si>
  <si>
    <t>Le choix de l’investissement en propre pour le traitement par pression négative va permettre d’économiser 30k€ au CH du Puy en Velay et au CH de Châteauroux</t>
  </si>
  <si>
    <t>Le raisonnement en coût complet pour l’achat d’un arceau mobile de bloc fait économiser 45k€ au CH Joseph IMBERT d’Arles</t>
  </si>
  <si>
    <t>Equipements de médecine et d'imagerie hors coupe</t>
  </si>
  <si>
    <t>L’Intégration de la reprise des anciens moniteurs dans un AO génère un gain de 13k€ au CH Joseph IMBERT d’Arles sur le monitorage de réanimation</t>
  </si>
  <si>
    <t>La reprise de l’ancien matériel lors du renouvellement d’un mammographe a permis d’économiser 17k€ au CH de CHATEAUROUX</t>
  </si>
  <si>
    <t>La reprise de l’ancien matériel lors du renouvellement d’une salle de radiologie a permis d’économiser 12k€ au CH de CHATEAUROUX</t>
  </si>
  <si>
    <t>Vague 5</t>
  </si>
  <si>
    <t>Achats éco-responsables</t>
  </si>
  <si>
    <t>La Valorisation de la reprise d’un scanner permet au CH de Mende de générer 12% de recettes</t>
  </si>
  <si>
    <t>Le passage des laveuses au tunnel de lavage a fait économiser 43 K€ au CHU de Nice (Consommation eau + énergie)</t>
  </si>
  <si>
    <t xml:space="preserve">L’achat de nouveaux autoclaves au CHU de Rouen permet d’économiser 5 040 m3 d’eau et 19 K€ annuel </t>
  </si>
  <si>
    <t>Le déploiement de Mops de Lavage et de Dépoussiérage (Microfibres) à la Fondation St Jean de Dieu permet de réaliser des gains sur achat de 72%</t>
  </si>
  <si>
    <t>L’achat de plateaux de soins et réniformes à usage multiple au CHU de Dijon a permis de réaliser un gain annuel de 5 300 €</t>
  </si>
  <si>
    <t>La mise en œuvre d’une gestion optimisée des déchets au CH Les Murets permet un gain de 15,25% ainsi qu’une baisse des émissions de CO2 et des déchet incinérés</t>
  </si>
  <si>
    <t>Le tri et la valorisation des déchets organiques du CHRU de Lille permet un gain de 30 K€</t>
  </si>
  <si>
    <t>La mise en place de la collecte et du traitement des bio-déchets au sein de la Clinique des Augustines a permis un gain de 1 505 €</t>
  </si>
  <si>
    <t>Le recyclage des cartons et papiers de la Clinique des Augustines génère un gain annuel de 5 593 €</t>
  </si>
  <si>
    <t>La mise en place d’une convention pour la récupération et le recyclage des palettes au CHU de Nice génère 6 830 € de gains</t>
  </si>
  <si>
    <t>Le recyclage du linge usagé à la Blanchisserie du CHU de Nice permet de réaliser un gain de 1 960 € tout en supprimant la pollution atmosphérique</t>
  </si>
  <si>
    <t xml:space="preserve">La récupération et la valorisation du carton et des DEEE génère une économie de 12,6 K€ </t>
  </si>
  <si>
    <t>Le choix d’une société spécialisée pour collecter les PC et Imprimantes en vue de leur recyclage permettra au CHU de NICE  d’économiser 100% des coûts</t>
  </si>
  <si>
    <t>L’isolation des combles perdus à la MARPA de Bernaville génère une économie de 18% et une diminution d’émission de CO2 de 196 kg eq. CO2</t>
  </si>
  <si>
    <t>L’ouverture de Pasteur 2 / La fermeture de l’hôpital St ROCH CHU de Nice génère une économie de 300 K€ par an</t>
  </si>
  <si>
    <t>L’installation d’ampoules LED a permis au CH de Corbie de réaliser un gain financier de 18% sur sa facture énergétique</t>
  </si>
  <si>
    <t>L’installation de Leds dans la cour d’honneur génère un gain de 134 K</t>
  </si>
  <si>
    <t>Isolation des conduits de chauffage et ECS au CH Les Murets génère une économie de 70% sur sa facture énergétique</t>
  </si>
  <si>
    <t>Le remplacement d’une production d’eau glacée à l’Hôpital Claude HURIEZ permet de faire des économies de 15,2% sur sa facture énergétique</t>
  </si>
  <si>
    <t xml:space="preserve">La mise en place de la télérelève Eau génère 54,8 K€ d’économies au CHRU de Lille et réduit la consommation d’eau de 30% </t>
  </si>
  <si>
    <t>La rationalisation et le renouvellement de la flotte automobile en location longue durée permet au CHRU de Lille d’économiser 7,6 K€ par an</t>
  </si>
  <si>
    <t>La rationalisation du parc d’imprimantes au CHU de Nice génère des gains achats de 88%</t>
  </si>
  <si>
    <t xml:space="preserve">Grâce à la mise en place du parc d’impression mutualisé, la diminution de la consommation de papier A4 génère des gains de 21,7% au CHU de Nice </t>
  </si>
  <si>
    <t>L’optimisation d’une formation sur 2 jours au Centre Hospitalier de Mende génère des gains allant de 50 à 75%</t>
  </si>
  <si>
    <t>Le recours au e-learning au CH d'AMBOISE permet de faire des économies et de supprimer les frais de déplacement</t>
  </si>
  <si>
    <t>La mise en place d’un Accord cadre Fruits et Légumes pondéré par un coefficient selon l’origine des produits développe l’économie locale et diminue l’empreinte carbone à coût constant</t>
  </si>
  <si>
    <t>Le CHU de Nice réalise une économie de 10,5% par des commandes en camion plein</t>
  </si>
  <si>
    <t>La suppression de produits phytosanitaires et l’accroissement de l’autonomie en eau génère un gain de 65%</t>
  </si>
  <si>
    <t>Le renouvellement des automates de biochimie a permis au CH Joseph Imbert un gain financier de 19% avec une augmentation d’activité de 7%</t>
  </si>
  <si>
    <t xml:space="preserve">Le remplacement des équipements R22 au CHU de Nice lui permet de diminuer ses émissions de gaz à effet de serre de 61% </t>
  </si>
  <si>
    <t>Recyclage</t>
  </si>
  <si>
    <t>La mise en stock par un prestataire après mise en concurrence pour les orthèses et attelles au CHRU de Montpellier génère 61 K€ de gains</t>
  </si>
  <si>
    <t>Actualisation BP produits de santé</t>
  </si>
  <si>
    <t>La transition vers des miroirs dentaires non stériles après analyse du juste besoin au CHU de Caen génère des gains de 84%</t>
  </si>
  <si>
    <t>L’application de l’article 30 du CMP permet 6 à 8,5% de gains achat suite à négociation au CHU de Nancy</t>
  </si>
  <si>
    <t>Mise en place d’un marché de DMI (cardiologie) par le RESAH LR pour couvrir les besoins de la région Languedoc Roussillon</t>
  </si>
  <si>
    <t>La redéfinition de la composition des trousses opératoires au CHRU de Montpellier dégage un gain de 14% sur 500 K€</t>
  </si>
  <si>
    <t>Le passage au set instrumentation UU stérile des CUSTOM accouchement génère un gain de 1 500 € HT au CHU de Caen</t>
  </si>
  <si>
    <t>Le recours à un produit de substitution suite à une mauvaise utilisation des casaques stériles au CHRU de Montpellier permet des économies de 50%</t>
  </si>
  <si>
    <t>Le passage de l’achat de garrots UU à l’achat de garrots UM génère un gain annuel de 38 K€ au CHU de Caen</t>
  </si>
  <si>
    <t>L’acquisition de fraises re-stérilisables associée à un séquenceur de fraise diminue le coût d’utilisation de plus de 50% à terme sur le CHU de Nancy</t>
  </si>
  <si>
    <t>L’appropriation du bon usage des casaques chirurgicales permet au CHU de Rennes de faire 20% d’économies</t>
  </si>
  <si>
    <t>Une alternative à l’utilisation de câbles réutilisables en électrophysiologie génère un gain de 12,8 K€ au CHU de Rennes</t>
  </si>
  <si>
    <t>Le positionnement de l’utilisation de la TPN à usage unique par rapport à la TPN classique permet notamment un diminution de 50% du coût journalier de location ponctuelle au CH de Corbie</t>
  </si>
  <si>
    <t>La renégociation du contrat de maintenance des endoscopes rigides au CHRU de Montpellier génère des gains de 60 K€</t>
  </si>
  <si>
    <t>La mutualisation de colonne vidéo entre 2 disciplines permet un gain de 35 K€ et un accès à du matériel dernière génération au CHU de Nancy</t>
  </si>
  <si>
    <t xml:space="preserve">La connaissance de l’offre de marché a permis au CHU de Caen de réduire de 63% ses dépenses sur les patchs nicotiniques et de 11% ses dépenses sur les crèmes lidocaïnes </t>
  </si>
  <si>
    <t>La mise en place d’une armoire automatisée dans le service d’accueil d’urgence du CH de Château Thierry permettrait une réduction des stocks de 65% et un gain de temps pour les soignants</t>
  </si>
  <si>
    <t>L’appropriation du bon usage des produits pharmaceutiques permet une économie de 13 K€ sur le coût annuel de spécialités automatisables au CH de Verdun</t>
  </si>
  <si>
    <t>L’acquisition d’un automate de délivrance globale des médicaments au CHU de Nîmes permet un gain de 51%</t>
  </si>
  <si>
    <t>Le développement des relations et le suivi des prestations de l’EFS réalisées pour le CHU de Nantes a permis un gain de 300 K€</t>
  </si>
  <si>
    <t xml:space="preserve">La mise en place d’une politique de développement des biosimilaires en région Centre permet des gains de plus de 1 M€ </t>
  </si>
  <si>
    <t xml:space="preserve">L’optimisation des stratégies thérapeutiques permet au CHU de Caen  de diminuer son budget annuel de paracétamol de 26,6% </t>
  </si>
  <si>
    <t xml:space="preserve">L’optimisation des stratégies thérapeutiques liée à l’évolution de l’environnement réglementaire permet une diminution des dépenses au CHU de Nice (exemple de l’EPO en dialyse) </t>
  </si>
  <si>
    <t xml:space="preserve">Une démarche achat globale sur une séance de radiologie permet un gain de 10% au CH de Bayeux </t>
  </si>
  <si>
    <t xml:space="preserve">La mise en place d’une plateforme régionale de lecture commune (scanners) à plusieurs EPS a dégagé 15 K€ de gains achats au CH de Clermont </t>
  </si>
  <si>
    <t>Télé-interprétation et télé-expertise en Languedoc Roussillon génèrent des gains pour les demandeurs et des recettes pour le prestataire</t>
  </si>
  <si>
    <t>La collaboration territoriale Languedoc Roussillon pour le recours à la télé-transmission et au PACS a permis au CHRU de Montpellier d’économiser 164 k€</t>
  </si>
  <si>
    <t>La création d’un GCS exploitant un laboratoire unique multisite (via réorganisation concertée des laboratoires d’un CH et d’un établissement privé) a permis une économie nette de 730 k€</t>
  </si>
  <si>
    <t>La réorganisation des laboratoires de 3 établissements en 1 laboratoire unique multisite dans le cadre du GCS Groupement Hospitalier Est Francilien permet une efficience accrue de 4 M€ par an par rapport à 2010</t>
  </si>
  <si>
    <t>La réorganisation de l’anatomo-pathologie entre les CH Montreuil/GHI Le Raincy – Montfermeil via la fermeture d’une unité, et la concentration de l’activité sur un site a permis un bénéfice total de 247 k€</t>
  </si>
  <si>
    <t>La ré-internalisation et la mutualisation des prestations de collecte inter-établissements en Languedoc Roussillon permettent une économie de 115 K€</t>
  </si>
  <si>
    <t>La mise en place d’une convention de coopération sur la biologie en région Midi Pyrénées a permis la facturation des actes entre EPS à un prix inférieur à 0,27€/B</t>
  </si>
  <si>
    <t>Une collaboration cliniciens/biologistes/acheteurs pour une révision du parc des dispositifs de biologie délocalisée pour le dosage de l’hémoglobine au CHU de Nîmes a permis d’économiser 41k€</t>
  </si>
  <si>
    <t>La collaboration acheteur/biologiste pour une rédaction d’un AO complexe au plus près des conditions de réalisation des analyses au CHU de Nîmes a permis des gains de 21 k€</t>
  </si>
  <si>
    <t>Une coopération des pôles « Chirurgie » et « Biologie Pathologie » du CHU de Nîmes a permis une réduction des dépenses pour les groupages sanguins de 113k€</t>
  </si>
  <si>
    <t>La réduction des prescriptions redondantes d’électrophorèses des protéines avec paramétrage du SIL a permis au CHU de Nîmes des dépenses évitées de 2,5k€</t>
  </si>
  <si>
    <t>La réduction des prescriptions redondantes d’actes de biologie avec paramétrage des SIL a permis au CHRU de Montpellier des économies de 50k€ sur les réactifs</t>
  </si>
  <si>
    <t xml:space="preserve">La collaboration entre le Laboratoire et le contrôle de gestion du CHRU de Montpellier pour une valorisation/facturation exhaustive des prestations de biologie a permis une récupération de recettes de 350k€ </t>
  </si>
  <si>
    <t>La collaboration entre les consultations cliniques et les laboratoires du CHU de Nîmes pour le développement du centre de prélèvements a permis une augmentation des volumes d’actes et une hausse des recettes de 165k€</t>
  </si>
  <si>
    <t>La consolidation des besoins et la mutualisation des achats de métrologie via le Resah-IDF a généré des gains de 195k€ pour les établissements adhérents</t>
  </si>
  <si>
    <t>La comparaison systématique entre location/MAD/achat pour l’activité de Biologie Moléculaire/Immunologie au CHU de Bordeaux a généré 100k€ de gains</t>
  </si>
  <si>
    <t>La mutualisation des achats via le GIP Resah-IDF permet une économie sur l’achat de gazométrie pour le GH Est-francilien de 80k€</t>
  </si>
  <si>
    <t>Le contrôle et la négociation systématique des révisions des prix des marchés induit des gains achats au CH de Versailles de 20 K€ sur les marchés de biologie</t>
  </si>
  <si>
    <t>Biologie Examens Imagerie : BP de territoire</t>
  </si>
  <si>
    <t>Blanchisserie Restauration : BP de territoire</t>
  </si>
  <si>
    <t>Le regroupement des blanchisseries en BIH* permet une baisse de 20 à 30% de l’investissement et des effectifs pour un niveau de tonnage de produit équivalent</t>
  </si>
  <si>
    <t xml:space="preserve">Le regroupement en BIH* spécialisées du linge résident conduit à des gains de productivité de 76% </t>
  </si>
  <si>
    <t>Un groupement d’achat régional en région Basse Normandie pour la fourniture de produit lessiviel de blanchisserie a permis un gain budgétaire de 28% sur un an réparti entre les 5 adhérents au groupement</t>
  </si>
  <si>
    <t>La mise en place du concept du ‘tout séché’ au CHU de Poitiers a eu pour effet une augmentation de la capacité dans le cadre du GHT ainsi qu’une économie annuelle de 792 K€</t>
  </si>
  <si>
    <t>Le passage au concept du lit facile dans le CHR Mont de Marsan a généré une économie de 108 K€</t>
  </si>
  <si>
    <t>Le GH LE HAVRE conditionne ses productions sous atmosphère protectrice pour une offre alimentaire à la carte standardisée à destination des patients MCO et économise 33 K€ / an sur les achats  alimentaires</t>
  </si>
  <si>
    <t>Le CHU Limoges étudie le déploiement d’un menu type senior qui pourrait générer une économie de 6000 € / an pour 300 000 repas produits</t>
  </si>
  <si>
    <t>Le SILGOM : un cas de mutualisation des fonctions logistiques aboutie sur un territoire</t>
  </si>
  <si>
    <t>Le passage à la liaison froide génère un gain d’au moins 160 K€ au centre de SSR de l’Ugecam Colpo</t>
  </si>
  <si>
    <t>La reprise par le SILGOM d’une blanchisserie interne à un hôpital local et sa spécialisation sur le linge résident génère un gain de 150 K€ par an</t>
  </si>
  <si>
    <t>La création d’une cuisine interhospitalière au SILGOM génère un gain de 850 K€/an</t>
  </si>
  <si>
    <t>Le regroupement de cuisines hospitalières entre le CH de Lorient et l’EPSM de Caudan a permis  un gain de 6% du budget</t>
  </si>
  <si>
    <t>L’optimisation des transports de la plateforme logistique du GAPM permet une diminution des coûts de 20%</t>
  </si>
  <si>
    <t>La création d’un groupement régional d’achat, dans le secteur alimentaire (GARA), en logistique associée a permis un gain de 8,4% sur le segment des denrées alimentaires</t>
  </si>
  <si>
    <t>La location de Véhicules Poids Lourds pour la Blanchisserie du CH de Dax – Côte d’Argent génère des économies de 26 K€ sur 4 ans</t>
  </si>
  <si>
    <t xml:space="preserve">Le regroupement de la fonction linge au sein du GCS BIHL Sud a permis des gains de productivité de 37% associés à des améliorations fonctionnelles </t>
  </si>
  <si>
    <t xml:space="preserve">Une convention réciproque de dépannage établie entre le CHP du Cotentin et une blanchisserie industrielle a permis sur les 5 dernières années un gain budgétaire de 1,5 M€ </t>
  </si>
  <si>
    <t xml:space="preserve">L’externalisation partielle de la fonction blanchisserie de l’hôpital du Bassin de Thau (Sète) à la BIHOH de Béziers a permis une économie annuelle depuis 2011 de 300 k€ soit 20% du budget annuel du service  </t>
  </si>
  <si>
    <t>Optimisation des circuits d'approvisionnement et gestion des stocks</t>
  </si>
  <si>
    <t>Au CHRU de Lille, le suivi du taux de service de la plateforme logistique indique que 97% des demandes sont servies complètes et à date</t>
  </si>
  <si>
    <t>La mise en place d’incitations logistiques dans le cadre du groupement régional d’incontinence a permis aux adhérents Alsaciens un gain de plus de 10%</t>
  </si>
  <si>
    <t xml:space="preserve">Au CH de Roanne, l’harmonisation des pratiques par la réduction de références contribue à une meilleure gestion des stocks et génère un gain achat (Exemple: les gants UU non stériles)       </t>
  </si>
  <si>
    <t>La codification de l’ensemble des produits de stock et de hors stock permet à l’AP-HM de fiabiliser l’ensemble de la supply chain</t>
  </si>
  <si>
    <t>Les inventaires réguliers du magasin général de l’AP-HM ont permis de réduire de manière significative les écarts de gestion (boni/mali) tout en améliorant le taux de service</t>
  </si>
  <si>
    <t>La contractualisation des clauses logistiques avec les fournisseurs au CH de Valenciennes permet de faire un gain d’environ 5 % du montant des commandes (Marché incontinence adultes UNIHA)</t>
  </si>
  <si>
    <t>Le pilotage de la gestion des stocks par la mise en place d’indicateurs de surveillance a permis au Centre Hospitalier de Rouffach de réaliser un gain de 23 k€ sur la valeur de stock</t>
  </si>
  <si>
    <t>Le transfert de tâches logistiques au personnel non soignant au CH de Sens a permis un gain net de 65,6 K€</t>
  </si>
  <si>
    <t>Au CH de Sens, la livraison directe au service par le fournisseur a permis un gain net de 9 500€ sur les fournitures de bureau</t>
  </si>
  <si>
    <t xml:space="preserve">L’automatisation de la dispensation globale au CHU de Nancy a permis un redéploiement des préparateurs en pharmacie et une économie de stock tout en sécurisant le circuit du médicament  </t>
  </si>
  <si>
    <t>La mise en place d’un WMS a permis une réduction de la valeur de stock de 186 K€ tout en augmentant le nombre de produits en stock (APHM)</t>
  </si>
  <si>
    <t>L’adressage des emplacements au magasin au CH de Perpignan aura pour effet l’optimisation du temps agent couplée à une amélioration des conditions de travail</t>
  </si>
  <si>
    <t>La signature dématérialisée des bons de commandes permet à l’AP-HM de gagner du temps agents tout en assurant une traçabilité efficace de l’état de chaque commande ainsi que la possibilité de regrouper l’envoi de plusieurs commandes à un même fournisseur</t>
  </si>
  <si>
    <t>Au CH de Valenciennes, déléguer la gestion des approvisionnements du magasin général dans les unités de soins au personnel logistique a permis un gain de 0,3 ETP et une diminution de stocks des unités de soin de 50%</t>
  </si>
  <si>
    <t>Au CH de Valenciennes, la mise en place de la lecture des codes barres dans le magasin central pour les sorties de stock a fait gagner du temps agents et fiabilise la gestion des stocks</t>
  </si>
  <si>
    <t>Aux CH de Roanne et de Bayeux, la mise en place de catalogues de commandes pour les services permettra de mieux gérer les stocks par l’anticipation</t>
  </si>
  <si>
    <t>L’utilisation d’un transporteur automatique léger de Produits Sanguins Labiles mis en place au CHRU de Lille a permis le redéploiement de 9 ETP</t>
  </si>
  <si>
    <t>La nomination d’un référent logistique d’étage au CH de Bayeux va engendrer des gains de temps dans les services de soins et des gains financiers sur la gestion des stocks</t>
  </si>
  <si>
    <t>La mise en place d’une cartographie des risques permet à l’APHM de sécuriser l’ensemble du processus d’approvisionnement</t>
  </si>
  <si>
    <t>L’optimisation du matériel mobile de radiologie couplé à une upgrade de salle de radiologie a permis d’économiser au CH de Châteauroux 2 capteurs WIFI, soit  70k€</t>
  </si>
  <si>
    <t>L’opportunité d’une offre promotionnelle sur le monitorage a permis un gain de plus de 600k€ au CHU de Toulouse (23%)</t>
  </si>
  <si>
    <t>L’opportunité d’une offre promotionnelle sur la ventilation a permis un gain de plus de 190 K€ au CHU de Toulouse (22%)</t>
  </si>
  <si>
    <t>La disponibilité d’offres promotionnelles à l’UGAP, en partenariat avec les fournisseurs a permis de générer des gains de 15% à 25%</t>
  </si>
  <si>
    <t>Le stockage de gros volumes de moniteurs « standards » par l’UGAP a permis de réduire le prix d’achat pour les EPS de 32k€</t>
  </si>
  <si>
    <t>Le partage de risques liés à l’acquisition d’un nouvel équipement a fait économiser 10k€ au CH Joseph IMBERT d’Arles</t>
  </si>
  <si>
    <t xml:space="preserve">La revue du contrat pour la dosimétrie passive a fait économiser  8,6k€TTC au CH de Montauban </t>
  </si>
  <si>
    <t>La revue du contrat pour la dosimétrie passive a permis d’économiser  16k€TTC aux sites Cherbourg-Octeville et Valognes du CHPC</t>
  </si>
  <si>
    <t>La remise en concurrence pour la fourniture de tubes à rayons X a permis une économie de 151 K€ à l’AP-HP</t>
  </si>
  <si>
    <t>La négociation en MAPA menée au CH Centre Bretagne sur la centrale de traitement d’eau de dialyse a permis un gain de 34% sur 10 ans.</t>
  </si>
  <si>
    <t xml:space="preserve">La commande des accessoires chez des sociétés tierces, autre que le fournisseur de l’équipement engendre des gains de  10% à 70% pour la Mutualité </t>
  </si>
  <si>
    <t>L’achat de respirateurs de soins continus de démonstration à la Mutualité a généré un gain de 15%</t>
  </si>
  <si>
    <t>La mise en place de PCA de chevet au lieu de PCA fixe pour les patients « non mobiles » a généré une économie de 6k€ par pompe à la mutualité</t>
  </si>
  <si>
    <t>Le développement d’une négociation conjointe prescripteur-acheteur  lors de l’acquisition d’une Baie de cathétérisme avec son arceau génère un gain de 20 610€ au CH de Martigues</t>
  </si>
  <si>
    <t>Examens réalisés à l'extérieur</t>
  </si>
  <si>
    <t>L’évaluation des pratiques au CH de HAM a généré un gain de 23k€ sur les analyses de biologie externalisées</t>
  </si>
  <si>
    <t>Le recours à un système de télétransmission des clichés pour une consultation médicale spécialisée entre les HCL et le CH de Bourgoin a généré un gain de 2k€</t>
  </si>
  <si>
    <t xml:space="preserve">La réduction du nombre de sous-traitants logistiques au CH de Bourgoin entraine une économie de 9% </t>
  </si>
  <si>
    <t>La réinternalisation de certains examens de laboratoire a permis au CH de Roanne un gain de 20k€.</t>
  </si>
  <si>
    <t>La ré-internalisation de l’analyse de la tuberculose sur le sang au  laboratoire permet au CH de Bourg-en-Bresse un gain de 10k€ annuel</t>
  </si>
  <si>
    <t>La formation à l’éco-conduite des chauffeurs en charge des transports logistiques pour analyses de biologie extérieures au CH de Bourgoin a généré un gain de 7%</t>
  </si>
  <si>
    <t>La mutualisation des transports de biologie dans une logique de mutualisation des flux logistiques inter établissements a généré un gain de 42k€ au CH de Coutances</t>
  </si>
  <si>
    <t>La mise en place d’un GCS laboratoire par Saintonge permet un maintien de la réalisation des examens en interne et génère plus d’1M€ de gains</t>
  </si>
  <si>
    <t>La centralisation des demandes d’examens externes est un préambule indispensable à une gestion raisonnée des prestataires externes</t>
  </si>
  <si>
    <t>L’utilisation de l’article 30 du Code des Marchés Publics permet le recours à la négociation en procédure allégée</t>
  </si>
  <si>
    <t>Le recours à la dématérialisation est un gage d’efficacité, de traçabilité, un gain de temps et de papier qui accompagne la coordination centralisée des demandes!</t>
  </si>
  <si>
    <t>Le suivi continu de la qualité d’exécution des marchés est une démarche continue de gain achat pour le CH de Saint-Lô</t>
  </si>
  <si>
    <t xml:space="preserve">Aux HCL, l’intégration de la dimension achat dans la maitrise d’ouvrage a permis un gain de 18% en 2011 </t>
  </si>
  <si>
    <t>Investissements hospitaliers</t>
  </si>
  <si>
    <t>Aux HCL, l’intégration de la dimension achat dans la maitrise d’ouvrage a permis un gain de 12% à l’Hôpital Edouard Herriot</t>
  </si>
  <si>
    <t>Le recours à un ergonome ou à un logisticien pour définir la juste surface au juste coût au CH de Mulhouse permettrait des gains de 10%</t>
  </si>
  <si>
    <t>La systématisation de la négociation à la préfecture de la région Limousin a permis des gains de 17%</t>
  </si>
  <si>
    <t>La valorisation financière des certificats d’économie d’énergie (CEE) par les services de l’état en région Limousin et Aquitaine a permis des gains de 26% à 36%</t>
  </si>
  <si>
    <t>La suppression d’une partie de la Mission EXE (plan d’éxécution) a permis des gains de 1,5% au CHI Caux Vallée de Seine</t>
  </si>
  <si>
    <t xml:space="preserve">La standardisation des fournitures aux HCL a permis d’économiser 500K€ par rapport aux précédents marchés </t>
  </si>
  <si>
    <t xml:space="preserve">Favoriser l’équivalence thérapeutique en regroupant un certain nombre de DCI  pour privilégier les molécules inscrites dans le répertoire du générique  (GCP84- CH Avignon) </t>
  </si>
  <si>
    <t>Parcours de soin ville-hôpital</t>
  </si>
  <si>
    <t>Exemple de juste définition du besoin et d’optimisation de l’allotissement pour privilégier les molécules inscrites dans le répertoire (GCP84 - CH Avignon – PACA)</t>
  </si>
  <si>
    <t xml:space="preserve">L’utilisation des LAP au CH de Brignoles a permis une efficience dans la prescription et le bon usage du médicament
</t>
  </si>
  <si>
    <t xml:space="preserve">La mise en place de prescriptions type et une procédure de prise en charge en ville / hôpital par le réseau Lorsep de Lorraine a permis la diminution des coûts globaux de prise en charge de 40% mais avec un impact à la hausse pour les PHMEV
</t>
  </si>
  <si>
    <t>La 1ère vague de massification régionale a permis de réaliser des gains de 15 à 22% (UNISARAs, GCS HACOM, Groupement Bretagne)</t>
  </si>
  <si>
    <t>Produits d'incontinence</t>
  </si>
  <si>
    <t>L’allotissement unique pour les protections adulte portées a permis au groupement Bretagne de faire pleinement jouer la concurrence</t>
  </si>
  <si>
    <t>Le CHU de Dijon a réalisé des gains de 5% en supprimant les protections avec ceinture</t>
  </si>
  <si>
    <t>La maîtrise de l’organisation des tests dans le cadre des procédures d’appels d’offre a permis au GCS Centre de réaliser un gain indirect sur le changement de fournisseur</t>
  </si>
  <si>
    <t>La modification des pratiques logistiques en lien avec le fournisseur pour le groupement Pays de Loire a généré des gains de 10%</t>
  </si>
  <si>
    <t>L'analyse du juste besoin et la réflexion sur les pratiques professionnelles a conduit l’APHP à réduire considérablement le nombre de  références</t>
  </si>
  <si>
    <t>La mise en place d’un indicateur de performance et de suivi en établissements de santé et EHPAD a permis à UNISARAs de réaliser des gains de 5%</t>
  </si>
  <si>
    <t>Développer les rencontres annuelles des coordonnateurs régionaux de groupement d’achat</t>
  </si>
  <si>
    <t>Mettre en place des plateformes logistiques avec une taille critique suffisante</t>
  </si>
  <si>
    <t>Mener une réflexion approfondie sur les bonnes pratiques professionnelles pour le maintien de la CONTINENCE</t>
  </si>
  <si>
    <t>Logiciels</t>
  </si>
  <si>
    <t xml:space="preserve">Fourniture, mise en œuvre et maintenance d'un système Multimédia de services aux patients avec garanties de résultats pour les membres du GCS AMEITIC </t>
  </si>
  <si>
    <t>Acquisition d’un DPI (Dossier Patient Informatisé) pour 7 établissements</t>
  </si>
  <si>
    <t>Acquisition de licences VMWARE</t>
  </si>
  <si>
    <t xml:space="preserve">Maintien en condition opérationnelle des systèmes informatiques exploitant des produits de la société MICROSOFT avec option d’achat </t>
  </si>
  <si>
    <t>Acquisition, mise en œuvre et maintenance d'une solution de dossier patient informatisée</t>
  </si>
  <si>
    <t xml:space="preserve">Fourniture d’une solution de PACS </t>
  </si>
  <si>
    <t>La mise en place d’une solution automatisée pour la Distribution Journalière Individuelle Nominative de médicament au Centre Hospitalier de Bretagne Sud en lien avec le fournisseur a généré 14% de gains sur les dépenses de médicaments</t>
  </si>
  <si>
    <t>Relation achats industrie</t>
  </si>
  <si>
    <t>La collaboration étroite avec les industriels pendant toute la durée d’un projet de regroupement et d’automatisation d'une partie de la prise en charge du linge des résidents ont permis à 5 établissements Sud Manche de réaliser des gains de 400 k euros par an.</t>
  </si>
  <si>
    <t>L’optimisation des commandes avec un fournisseur de DM a permis aux HCL de diminuer le nombre de commandes de 40% (650 commandes/an)</t>
  </si>
  <si>
    <t>L’optimisation de la logistique en lien avec les fournisseurs a permis au CH de Thiers de diminuer de 26% ses commandes sur 5 laboratoires de médicaments (voir données en annexe)</t>
  </si>
  <si>
    <t>L’accompagnement au « bon usage » des produits de santé par le couple  fournisseur-ES appliqué aux Dispositifs Médicaux sécurisés (AP-HP, Lisieux, Thiers)</t>
  </si>
  <si>
    <t>La contractualisation avec le fournisseur d’essuie-mains sur le niveau de consommation et le budget a permis aux Hospices Civils de Lyon de réaliser des gains de 200 k€ par an (27%)</t>
  </si>
  <si>
    <t>Le CHU de Nancy a identifié la meilleure technique de sondage vésical en menant une étude multicritères avec le fournisseur B Braun Medical</t>
  </si>
  <si>
    <t xml:space="preserve">La mise en place d’une solution dématérialisée en partenariat avec le fournisseur pour la prise en charge des commandes au CHU de NANTES a permis de gagner  10% du temps de passation de commandes </t>
  </si>
  <si>
    <t>La mise en place d’une solution d’E-procurement pour la prise en charge des commandes au CHU de NANTES a permis de redéployer 0,6 ETP sur d’autres tâches</t>
  </si>
  <si>
    <t>La mise en œuvre de la dématérialisation des factures fournisseurs a permis à l’UGAP de dégager du temps agent sur d’autres activités</t>
  </si>
  <si>
    <t xml:space="preserve">La dématérialisation des factures permet aux établissements membres du groupement de commandes UNIHA PAD de réduire de 70% le nombre de litiges
</t>
  </si>
  <si>
    <t>La dématérialisation des factures a permis au CLC de Lyon d’économiser 1,5 ETP</t>
  </si>
  <si>
    <t>La mise en place d’indicateurs de performance partagés avec le fournisseur dans le cadre du déploiement d’une solution de biologie médicale innovante a permis au CHU de Nantes de réaliser des gains de 5%</t>
  </si>
  <si>
    <t>La mise en place d’un plan de progrès et de revues de contrat formalisées avec les fournisseurs a permis à l’UGAP de réaliser des gains indirects notables</t>
  </si>
  <si>
    <t>La mise en œuvre d’un extranet d’échange avec les fournisseurs par l’UGAP a permis de fiabiliser et centraliser les informations, et de renforcer l’évaluation fournisseurs</t>
  </si>
  <si>
    <t xml:space="preserve">La mise en place d’un plan de progrès avec son fournisseur de dispositifs à ultrason a permis au CHU de Nantes une meilleure maîtrise de la consommation de DM </t>
  </si>
  <si>
    <t>La mise en place d’une solution innovante (électrolyse de l’eau) dans le domaine du bionettoyage grâce à la veille fournisseur a généré des gains de 66% au CHU de Nantes</t>
  </si>
  <si>
    <t xml:space="preserve">La mise en concurrence en direct des fabricants d’imprimantes à permis à UniHA de réaliser un gain de 1,2 M€HT par an
</t>
  </si>
  <si>
    <t>L’élaboration d’une cartographie achat pour prioriser ses enjeux nécessite une approche fournisseur par segment</t>
  </si>
  <si>
    <t>Le CHU de Montpellier a fait des gains de 10% sur l’achat de dispositifs d’orthopédie et d’ostéosynthèse grâce à une veille active fournisseur en amont du marché</t>
  </si>
  <si>
    <t>La mise en place d’une facturation à la séance pour les activités d’hémodialyse a permis au CHU de Caen et au de réaliser des gains de 12,5%</t>
  </si>
  <si>
    <t xml:space="preserve">L’approche en coût complet pour l’achat de TPN a permis d’optimiser les dépenses de plus de 35%  </t>
  </si>
  <si>
    <t>L’allotissement géographique génère jusqu’à 225k€ sur les Fluides Médicaux en Lorraine</t>
  </si>
  <si>
    <t>La Facturation au coût patient au laboratoire du CH public du Cotentin contribue à un gain de 220 K€</t>
  </si>
  <si>
    <t>La mutualisation du CREDIT-BAIL par l’UGAP génère une économie de 1M€</t>
  </si>
  <si>
    <t xml:space="preserve"> Un Groupement achat entre hospitaliers et Extrahospitaliers mené par le SYDEV aboutit à 240k€ de gains</t>
  </si>
  <si>
    <t>L'instauration du référencement au Conseil Régional de Bourgogne</t>
  </si>
  <si>
    <t>Un benchmark technologique lié à une innovation médicale a permis un gain de 1M€</t>
  </si>
  <si>
    <t>Le Groupement de commandes gaz naturel piloté par le CH de Bergerac permet un gain de 11% de chiffre d’affaire</t>
  </si>
  <si>
    <t>Recourir à une structure de mutualisation pour gaz/électricité</t>
  </si>
  <si>
    <t>La plateforme de E-Procurement du CH Valenciennes a généré 60k€ de gains</t>
  </si>
  <si>
    <t>L'audition des candidats en AO ouvert permet 5% de gains pour le Groupement MEDIFLUIDES Lorraine</t>
  </si>
  <si>
    <t xml:space="preserve">Le dialogue compétitif pour l’acquisition d’un logiciel au CH St Amand a généré 25% d’économie </t>
  </si>
  <si>
    <t>Enchères électroniques inversées sur les DMS RESAH IDF génèrent 32% d’économie – C.H. Saint Denis</t>
  </si>
  <si>
    <t>Des accords-cadres sur les DMI font économiser 2,1M€ (RESAH IDF / CH St Denis)</t>
  </si>
  <si>
    <t>Le choix d’une Alternative à l’achat sur les bistouris électriques induit 600 K€ d’économie à l’AP-HP</t>
  </si>
  <si>
    <t>Le recours aux Avances sur prestations de travaux facilite l’accès aux marchés du CR de Bourgogne</t>
  </si>
  <si>
    <t>Les Clauses d’optimisation du coût global permettent jusqu’à 25% de gain sur les marchés du CH de Bergerac</t>
  </si>
  <si>
    <t>Une politique d’attractivité vis-à-vis des fournisseurs permet jusqu’à 5% de gains supplémentaires</t>
  </si>
  <si>
    <t>Le recours à un accord-cadre a permis d’améliorer la qualité des formations et un gain de 200k€ sur le CH de Béthune</t>
  </si>
  <si>
    <t xml:space="preserve">La Mise en œuvre d’un plan d’optimisation des fournitures de bureau entraine 6% d’économie en Basse-Normandie </t>
  </si>
  <si>
    <t>L'optimisation des consommations de fluides médicaux a généré un gain de 386K€ dans le groupe VEDICI</t>
  </si>
  <si>
    <t>L’Incitation tarifaire en fonction de l’optimisation logistique apporte jusqu’à 3% d’économie au CHU Nancy dans l’AO UniHa</t>
  </si>
  <si>
    <t xml:space="preserve">Des Commandes Dématérialisées des petits consommables induisent 200k€ d’économie au CHU de Nice </t>
  </si>
  <si>
    <t>Le Conseil Général de l’Aude estime un gain de  0,28 ETP  grâce à l’utilisation de la carte d’achat</t>
  </si>
  <si>
    <t>Le CH Sainte Anne utilise la carte d’achat avec un gain estimé à 1 ETP et une économie de 30 000 €/an.</t>
  </si>
  <si>
    <t>Le CH de Valenciennes a organisé une procédure de recouvrement d’avoirs d’un montant de 60 000€</t>
  </si>
  <si>
    <t>Le paiement au pourcentage sur les gains réalisés au CH du Cotentin produit 165 600 € d’économie</t>
  </si>
  <si>
    <t>La justification du bien fondé de certaines factures de transports sanitaires au CH de Salon a permis un gain de 22k€</t>
  </si>
  <si>
    <t>Transports sanitaires</t>
  </si>
  <si>
    <t>Le CHR de Metz-Thionville choisit la Délégation des "Facilities Management"</t>
  </si>
  <si>
    <t>La vérification de l’imputabilité des factures a permis un gain de 18,5% au CH de Saintonge</t>
  </si>
  <si>
    <t>Le renforcement du contrôle des liquidations / facturations a permis un gain de 10k€ au CHU de Clermont Ferrand</t>
  </si>
  <si>
    <t>L’amélioration de la pertinence des prescriptions de transports a permis un gain d’1,14M d’€ sur l’enveloppe de ville (5% de gains)</t>
  </si>
  <si>
    <t>La mise en place d’une gestion informatisée des demandes de transports a généré  300 k€ d’économies pour le CHU de Nantes</t>
  </si>
  <si>
    <t>L’utilisation d’une plateforme de régulation informatisée des transports sanitaires au CH de Salon a généré un gain de 24% des dépenses de transports secondaires non médicalisés</t>
  </si>
  <si>
    <t>La baisse du nombre de transports sanitaires pour des consultations en cours d’hospitalisation a généré un gain de 13K€ au CH de Cherbourg</t>
  </si>
  <si>
    <t>La mise en concurrence sur les transports secondaires paramédicalisés non à charge a permis un gain de 38% à l’AP-HP</t>
  </si>
  <si>
    <t>La mise en place d’une navette TPMR* entre 2 sites au CHU de Nîmes a généré 100 k€/ an d’économies réalisées – 2012</t>
  </si>
  <si>
    <t xml:space="preserve">La réinternalisation des transports de nuit par l’optimisation de moyens au CHU de Grenoble a généré 75k€ d’économie, soit un gain de 83% (2007) </t>
  </si>
  <si>
    <t>Une réorganisation des horaires des transports internes a engendré 20k€ de gains au CHU de Toulouse</t>
  </si>
  <si>
    <t>La mise en place de la facturation aux pôles au CHU de Dijon a engendré une optimisation de l’activité avec une DMS réduite</t>
  </si>
  <si>
    <t>La mise en place d’un AO sur les consommables d’archivage aux Hôpitaux du Bassin de Thau (HBT) a dégagé un gain achats de 3,1k€</t>
  </si>
  <si>
    <t>Archives</t>
  </si>
  <si>
    <t>En ne retenant que des formats de dossier et document standard, le CHU de Caen a généré 60k€ de gains achats</t>
  </si>
  <si>
    <t>Le CH de Vannes a adopté un support de dossier patient uniformisé pour tout l’établissement, générant un gain achats de 10k€</t>
  </si>
  <si>
    <t>Lors de la passation d’un AO d’externalisation des archives, le fait d’inclure la restitution des archives à l’issue du marché permet un gain de 23k€ au CH Beauvais</t>
  </si>
  <si>
    <t>Le CH Bassin de Thau a prévu de louer un local de stockage des dossiers médicaux, pour remplacer la prestation externalisée, ce qui générerait un gain de 25k€</t>
  </si>
  <si>
    <t>La mise en place d’un tableau de gestion a permis d’assainir les archives papier ou électronique au CHU de Caen en générant un gain de 9 846 €</t>
  </si>
  <si>
    <t>L’élimination annuelle des archives médicales périmées au CHU de Rouen et au CH Beauvais, a permis de libérer un espace de stockage, générant un gain en efficience de 57 673 €</t>
  </si>
  <si>
    <t>La valorisation des films radios contenus dans les archives médicales  périmées au CH de Beauvais et CHU de Rouen a permis d’enregistrer 40 760 € de recettes</t>
  </si>
  <si>
    <t xml:space="preserve">L’externalisation des archives médicales a permis un gain de     134 700 € aux Hôpitaux du Bassin de Thau </t>
  </si>
  <si>
    <t>L’externalisation partielle des archives du CHRU de Brest a permis un gain de 88k€</t>
  </si>
  <si>
    <t>Le CH Haute Côte-d’Or a centralisé ses archives médicales, administratives et médico-techniques, en générant des gains de productivité de 16 %</t>
  </si>
  <si>
    <t>La numérisation des anciens dossiers d’archives a permis un gain en efficience au CH de Haute Côte d’Or</t>
  </si>
  <si>
    <t>La communication des dossiers médicaux est facturée au patient, au CH Beauvais et CH de Haute Côte d’Or, représentant un gain cumulé de 7 827 €</t>
  </si>
  <si>
    <t>Le CH de Vannes a inclus le transport des archives dans ses circuits logistiques, permettant de dégager des gains de productivité de 15 %</t>
  </si>
  <si>
    <t>Au CHU  de Rouen, l’informatisation de la gestion des archives physiques a permis de dégager des gains de productivité de 5 %</t>
  </si>
  <si>
    <t>Le CHU de Caen a prévu la mise en place d’un archivage électronique qui génèrerait un retour sur investissements entre 8 et 10 ans</t>
  </si>
  <si>
    <t>Le choix d’une centralisation de la fonction achat au CHU de Nîmes  permet un positionnement dynamique par rapport aux prescripteurs</t>
  </si>
  <si>
    <t>Attractivité de la fonction achat</t>
  </si>
  <si>
    <t xml:space="preserve">La mise en place d’une organisation achat, d’un référentiel des compétences et d’une cartographie des ressources a permis le développement des compétences et la clarification des rôles dans un CH </t>
  </si>
  <si>
    <t>La mise en place d’une communication dynamique a permis d’accroitre la visibilité des achats au CHU de Nîmes, à l’APHP et au CH de Cherbourg</t>
  </si>
  <si>
    <t>La mise en place d’une charte déontologique de la fonction achats au CHU Nîmes permet une homogénéité des pratiques et une sécurisation des procédures</t>
  </si>
  <si>
    <t>La mise en place d’un dispositif de formation HA diplômante au CHRU de Lille permet d’accélérer la professionnalisation des agents hospitaliers</t>
  </si>
  <si>
    <t xml:space="preserve">Un dispositif de formation en partenariat avec l’ARS Basse-Normandie et l’ANFH a permis de former 9 agents au CH de Cherbourg </t>
  </si>
  <si>
    <t>La mise en place d’un accompagnement à la professionnalisation des acheteurs au CHU de Nantes a permis une évolution de carrières à plusieurs agents</t>
  </si>
  <si>
    <t>La mise en place d’une politique RH volontariste a permis de faciliter lien entre acheteur et autres fonctions au CHU de Rennes</t>
  </si>
  <si>
    <t>La direction générale des CHU de Rennes et de Brest ont fait le choix de faire participer la Direction des Achats au management stratégique de l’hôpital</t>
  </si>
  <si>
    <t xml:space="preserve">Créer un poste d’un assistant acheteur a permis aux acheteurs de l’APHM de se recentrer sur le cœur de métier
</t>
  </si>
  <si>
    <t>Le CHU de Rennes a combiné une politique de valorisation de la fonction d’acheteur et une politique de rémunération active</t>
  </si>
  <si>
    <t>La mise en place d’un contrôle de gestion achats à l’APHM et au CHU Nîmes a permis un meilleur pilotage de la fonction HA</t>
  </si>
  <si>
    <t>Au CH de Bligny, le lancement de la démarche PAA s’est accompagné d’une communication large lors d’un Staff Achats</t>
  </si>
  <si>
    <t>Misen en œuvre des PAA</t>
  </si>
  <si>
    <t xml:space="preserve">Un lancement en fan-PHARE au CH de Ham : pour que l’achat devienne l’affaire de tous  </t>
  </si>
  <si>
    <t xml:space="preserve">Au CHBA, le COPIL de lancement a mobilisé l’ensemble des acteurs de la fonction achat  </t>
  </si>
  <si>
    <t>Les centres hospitaliers de Coutances et de Saint Lô ont mis en œuvre un plan de communication pour initier le Plan d’Action Achats tant en interne qu’en externe</t>
  </si>
  <si>
    <t>Le CHU de Nice met régulièrement en place des formations méthodologiques qui ont pour effet d’augmenter sa performance achat lors de chacune des étapes du processus</t>
  </si>
  <si>
    <t>Le CHU de Nantes a réalisé la démarche de l’autodiagnostic ce qui a permis de mesurer la maturité achat et l’a réitérée confirmant la montée en compétence des acheteurs</t>
  </si>
  <si>
    <t>Le CHU-Hôpitaux de Rouen a établi une cartographie exhaustive des achats de l’établissement</t>
  </si>
  <si>
    <t>La mise en place d’un outil d’extraction automatisée permettant d’obtenir des données sur le suivi des échéances de marché par le CHU de Nantes a eu pour effet d’accroître la visibilité sur les différentes échéances et les dépenses engagées sur le montant initial du marché</t>
  </si>
  <si>
    <t>Le CHU de Nantes a défini les rôles entre acheteurs et prescripteurs sur chacune des étapes du processus achat  renforçant leur collaboration et compréhension commune</t>
  </si>
  <si>
    <t xml:space="preserve">Les centres hospitaliers de Coutances et de Saint Lô  ont  organisé  et modélisé  les extractions de données </t>
  </si>
  <si>
    <t>Au CHBA, l’analyse de la fiabilité des données a été facilitée en se rapprochant du contrôle de gestion</t>
  </si>
  <si>
    <t xml:space="preserve">Pour l’élaboration de sa cartographie des flux logistiques, le CHPC a mis en place des visites sur le terrain mobilisant l’ensemble des acteurs du processus </t>
  </si>
  <si>
    <t>Le GHR Mulhouse Sud Alsace illustre par son expérience l’importance de rencontrer l’ensemble des parties prenantes lors du premier PAA</t>
  </si>
  <si>
    <t>L’organisation d’une revue des dossiers d’achats majeurs au sein du CHU de Nantes offre une meilleure visibilité sur l’activité achat de l’établissement et est bénéfique à l’ensemble des acteurs du PAA</t>
  </si>
  <si>
    <t xml:space="preserve">Le CHU de Nice offre un exemple d’application de la loi de Pareto et de la matrice de criticité type Kraljic (utilisation d’index de risque type rupture, concurrence sur le marché) </t>
  </si>
  <si>
    <t>Au CH de Brive, les remues méninges dans le cadre du PAL ont mobilisées plus de 30 personnes lors de 4 ateliers thématiques</t>
  </si>
  <si>
    <t>Au CH de Villefranche-sur-Saône, pour préparer les remue-méninges, des classements fournisseurs / produits ont été mis en œuvre</t>
  </si>
  <si>
    <t>Mise en œuvre du PAA au centre hospitalier de Ham: le corps médical montre la voie!</t>
  </si>
  <si>
    <t>Au CHIPS un temps important a été consacré au chiffrage et à sa validation avec les acteurs clés du projet</t>
  </si>
  <si>
    <t>L'optimisation de la matrice enjeux efforts par une cartographie des risques achat constitue une solution pour hiérarchiser les actions et/ou segments relevant d'un même domaine d'achat en fonction de leur niveau de criticité mise en œuvre par le CH des Pyrénées</t>
  </si>
  <si>
    <t>Aux centres hospitaliers de Coutances et de Saint Lô, la dimension « portée stratégique » rentre dans la priorisation des actions à inscrire au PAA</t>
  </si>
  <si>
    <t>Au CH de Brive, l’utilisation de matrice enjeux effort a permis de se focaliser sur les bonnes pratiques à approfondir en priorité</t>
  </si>
  <si>
    <t>La présentation de l’ensemble des pistes identifiées lors du COPIL au sein du GHR Mulhouse Sud Alsace a permis de réunir les acteurs du PAA autour d’un projet commun</t>
  </si>
  <si>
    <t>La validation et la communication du calendrier par le COPIL avec travail en amont acheteur/ prescripteur au GHR Mulhouse Sud Alsace a facilité la priorisation des actions du PAA</t>
  </si>
  <si>
    <t>La CHT Rance Emeraude a souhaité faire la distinction entre les actions de l’établissement et celles de dimension territoriale (CHT)</t>
  </si>
  <si>
    <t>L’établissement d’une fiche projet achat pour les actions avec potentiel de gains importants au CHU de Nice a facilité la mise en œuvre du PAA</t>
  </si>
  <si>
    <t>Les centres hospitaliers de Coutances et de Saint Lô valorisent les résultats obtenus et communiquent auprès de l’ensemble des acteurs</t>
  </si>
  <si>
    <t>Le CH des Pyrénées a décliné les objectifs de gains achat PAA en indicateurs Performance achat logistique dans les contrats de pôle</t>
  </si>
  <si>
    <t>Le recours à un prestataire spécialisé dans le financement publicitaire a permis au CHP du Cotentin de financer un véhicule de transport de personnels et d’analyses de laboratoires d’un montant de 18K€</t>
  </si>
  <si>
    <t>Recettes de l'hôpital et levier financier</t>
  </si>
  <si>
    <t>Le recours au mécénat a permis le financement de deux robots (12k€) au CHI Caux Vallée de Seine</t>
  </si>
  <si>
    <t>La signature d’une convention avec le FIPHFP a permis le financement d’équipements à destination du personnel en situation de handicap au CHP Cotentin à hauteur de 410 K€</t>
  </si>
  <si>
    <t>Le financement des travaux d’isolation des combles au CH Bayeux par un grand groupe privé dans le cadre de la taxe « pollueur-payeur » en échange de certificat d’économie d’énergie a permis un gain de 69k€</t>
  </si>
  <si>
    <t>La gestion en interne de location de logements a permis au CH d’Avignon de générer des recettes de l’ordre de 50k€</t>
  </si>
  <si>
    <t>Le GH de la Région de Mulhouse et Sud Alsace a obtenu un gain de 100k€ à partir d’un nouveau mode de calcul de la redevance sur les distributeurs automatiques</t>
  </si>
  <si>
    <t>Le CH d’Aix en Provence a opté pour la pratique du stationnement payant afin de résoudre des problématiques de parkings saturés et généré 700k€ de recettes</t>
  </si>
  <si>
    <t>L’activation des escomptes pour l’achat de médicaments à l’Assistance Publique des Hôpitaux de Paris a générée 1,4M€ de gains budgétaires</t>
  </si>
  <si>
    <t>L’utilisation de la carte achat par l’EPSM Lille Métropole a permis d’importants gains sur le processus achat-approvisionnement</t>
  </si>
  <si>
    <t>L’analyse de plusieurs modes d’acquisition pour le renouvellement d’un scanner au CH de Brignoles a permis de générer des économies de 98k€</t>
  </si>
  <si>
    <t>Téléphonie</t>
  </si>
  <si>
    <t>La téléphonie par Internet a permis 48K€ d’économie dans un établissement multi-sites (40 sites)</t>
  </si>
  <si>
    <t>La téléphonie en IP au CH de Montfavet à Avignon a généré un gain de 5% sur les dépenses en téléphonie</t>
  </si>
  <si>
    <t>Recourir à une AMO a permis au CH de Saint-Vaury de réaliser 33 % de gains lors de la mise en concurrence des opérateurs téléphoniques</t>
  </si>
  <si>
    <t xml:space="preserve">La massification de la téléphonie mobile permet de réaliser 25% d’économie en moyenne (massification ½) </t>
  </si>
  <si>
    <t>Le résultat du dernier appel d’offre groupé UNIHA permet aux adhérents de faire un gain jusqu’à 70% sur la téléphonie fixe par rapport à un achat isolé (massification 2/2)</t>
  </si>
  <si>
    <t xml:space="preserve">Téléphonie Mobile  - Une analyse en coût complet au CHRU Brest balaye les idées reçues sur les téléphones subventionnés </t>
  </si>
  <si>
    <t>Recourir à un opérateur unique pour la téléphonie fixe et mobile permet au CH de Gaillac de réaliser un gain de 53%</t>
  </si>
  <si>
    <t>Le recourt à un logiciel de contrôle des factures à permis de les réduire de 16% dans un CH, un Laboratoire et un Groupe médico-social</t>
  </si>
  <si>
    <t>La gestion des flottes de Téléphonie Mobile permet des gains de productivité et une meilleure sécurisation des transmissions de données</t>
  </si>
  <si>
    <t>Le couplage de la Téléphonie sur IP, de l’informatique et de la télévision au CH de Castres</t>
  </si>
  <si>
    <t>Un allotissement facilitant la mise en œuvre de la convergence entre téléphonie fixe et mobile a permis des gains de 20 à 48% pour les adhérents du Resah IDF</t>
  </si>
  <si>
    <t>Vague 6</t>
  </si>
  <si>
    <t>La mise en place des biosimilaires doit se poursuivre, avec un assouplissement des règles et une implication de toutes les parties</t>
  </si>
  <si>
    <t>En mettant en concurrence princeps et biosimilaires, le GAPSA a obtenu un gain sur achat de plus de 60% sur le trastuzumab intraveineux</t>
  </si>
  <si>
    <t>En actualisant sa stratégie d'achat des biosimilaires selon l'évolution du marché, le GAPSA a généré un gain de 92 % avec un impact fort sur les PHEV</t>
  </si>
  <si>
    <t>Le bon usage et l’harmonisation de pratiques</t>
  </si>
  <si>
    <t>Une politique achat régionale en Centre Val de Loire sur les facteurs anti hémophiliques (FAH) a entrainé 1 million d'euros de gains sur achat</t>
  </si>
  <si>
    <t>En mettant en concurrence les facteurs VIII recombinants, le CHU de Rennes a pu réaliser un gain sur achat d’environ 760 k€</t>
  </si>
  <si>
    <t>En supprimant la surqualité des solutions de rinçage, le CH de Redon a généré un gain de 75 %</t>
  </si>
  <si>
    <t>En procédant à une mise en concurrence pour des dispositifs médicaux implantables, le CHRU de Nancy a généré un gain de 240 k€</t>
  </si>
  <si>
    <t xml:space="preserve">Les ruptures d’approvisionnement : point de situation </t>
  </si>
  <si>
    <t xml:space="preserve">Propositions du groupe de travail concernant la problématique des ruptures d’approvisionnement </t>
  </si>
  <si>
    <t>Le temps épargné par les adhérents du groupement de commandes Garonne lors de ruptures d'approvisionnement en médicaments est de 100h par rupture</t>
  </si>
  <si>
    <t>Gestion centralisée des ruptures d’approvisionnement en dispositifs médicaux, temps épargné et efficience globale</t>
  </si>
  <si>
    <t>L’activation de l’escompte au Groupement de Commandes Pharmaceutiques de Vaucluse et au CH d’Argenteuil a généré 80 k€ de gains</t>
  </si>
  <si>
    <t>La prise en compte de remises logistiques dans un marché a permis au Groupement de Commandes Pharmaceutiques de Vaucluse de générer un gain de 14 k€</t>
  </si>
  <si>
    <t>Gains obtenus suite à la mise en place de l’EDI au Centre Hospitalier d’Avignon</t>
  </si>
  <si>
    <t>Rotation des stocks de produits dédiés aux situations sanitaires exceptionnelles au CHU de Rennes</t>
  </si>
  <si>
    <t>Suite à la mise en place d’une clause de résiliation anticipée de marché, le GCS achats du centre a maintenu sa performance achat en épargnant des ressources RH liées à la gestion des ruptures d’approvisionnement</t>
  </si>
  <si>
    <t>En instaurant une clause relative à un remboursement partiel en cas de baisse du tarif de responsabilité, un opérateur d’achat a pu générer 200 k€ de gains</t>
  </si>
  <si>
    <t xml:space="preserve">Mise à disposition longue durée (MAD) ou location ponctuelle-patient des appareils : gain dans le cas du traitement par pression négative (TPN) </t>
  </si>
  <si>
    <t>Un marché entre le CHU de Rouen et un fournisseur de dispositifs médicaux implantables a permet de réaliser des gains et d’optimiser les processus médicaux</t>
  </si>
  <si>
    <t>La formation par le fournisseur des changes complets pour une meilleure utilisation et maîtrise des produits au CH du Cotentin, limite à la consommation</t>
  </si>
  <si>
    <t>La mise en place d’une révision régulière des dotations de DMS au CH de Beauvais permet un gain de 7%</t>
  </si>
  <si>
    <t>Le rangement du magasin et la mise en place de suivi des stocks permet une baisse des consommations</t>
  </si>
  <si>
    <t>L’achat de gants en vinyle de meilleure qualité a permis un gain de 5 k€ à la  Clinique de l’Estrée</t>
  </si>
  <si>
    <t>Le changement du produit décapant a permis un gain de 4,5 k€ au_x000B_ GHI Le Raincy Montfermeil (pour 10 000 M² décapés)</t>
  </si>
  <si>
    <t>La mise en place d’éclairages Led avec détecteurs de présence, en fonction de
l’utilisation des locaux, permet de diminuer les consommations–dispositif des CEE</t>
  </si>
  <si>
    <t>La mise en place d’une démarche de lutte contre le gaspillage alimentaire au Centre hospitalier d’Avignon permet des gains économiques et de temps</t>
  </si>
  <si>
    <t xml:space="preserve">La mise en place d’une politique de lutte contre le gaspillage alimentaire à l’EPSM
 Georges Daumézon </t>
  </si>
  <si>
    <t>Le recrutement d’un responsable des achats et consommations médicales permet d’améliorer des process organisationnels, gagner du temps et limiter les consommations</t>
  </si>
  <si>
    <t>La mise en place d’un Contrôle de Gestion Achat pour identifier et limiter les sources de surcoût et optimiser les recettes</t>
  </si>
  <si>
    <t>La sensibilisation aux produits à fort effet prix et recommandations de bon usage par le contrôle de Gestion Achat de l’AP-HP</t>
  </si>
  <si>
    <t xml:space="preserve">L’utilisation de pansement hydro cellulaires anti escarres en complément du protocole de prévention à l’échelle d’un GHT </t>
  </si>
  <si>
    <t>Maintenance multimarques d'un parc de dispositifs médicaux</t>
  </si>
  <si>
    <t>L’acquisition en commun entre EPSM et médico-social, d’un robot pharmaceutique de déconditionnement en doses unitaires de médicaments</t>
  </si>
  <si>
    <t>La mise en place d’une COMEDIMS de territoire au GHT Bretagne occidentale a permis de rationaliser le livret thérapeutique et d’harmoniser les pratiques</t>
  </si>
  <si>
    <t>Le Centre Hospitalier de Rouen a développé un suivi particulier des consommations de médicaments et DM pour sensibiliser les prescripteurs à l’enjeu financier de maîtriser ces dépenses de Titre 2</t>
  </si>
  <si>
    <t>Achat en coût complet</t>
  </si>
  <si>
    <t xml:space="preserve">Achat ou location : un comparatif nécessaire pour arbitrer sa stratégie et favoriser une approche en coût complet </t>
  </si>
  <si>
    <t xml:space="preserve">La prise en compte de tous les déterminants du prix : comparaison entre achat en propre et location </t>
  </si>
  <si>
    <t>L’évaluation médico-économique : une pratique utilisée au CH de Mantes-la-Jolie avant le rachat d’équipements</t>
  </si>
  <si>
    <t>La prise en compte lors de l’achat de la valeur des équipements en prévision de leur revente</t>
  </si>
  <si>
    <t>L’achat d’automates de gaz du sang avec un système de supervision des automates par l’AP-HP : l’accroissement du périmètre d’achat comme vecteur de concurrence</t>
  </si>
  <si>
    <t xml:space="preserve">Le CHRU de Nancy a rationnalisé son parc de moniteurs SPO2 pédiatriques pour limiter sa consommation de capteurs </t>
  </si>
  <si>
    <t xml:space="preserve">La Gestion Optimisée du Parc d’Imagerie (GOPI) des Hospices Civils de Lyon permet de renouveler un parc vieillissant à iso-coût en contractualisant sur 12 ans avec un fournisseur unique </t>
  </si>
  <si>
    <t>La prévention des problèmes d’allergie des patients et du personnel par l’achat de gants sans latex
par le CH de Valenciennes</t>
  </si>
  <si>
    <t>Le CHU de Rouen a opté pour un marché de performance pour optimiser son activité de cardiologie interventionnelle sur le volet dépenses et recettes</t>
  </si>
  <si>
    <t xml:space="preserve">Au CHU de Caen, la mise en place d’un coût à la séance de dialyse a conduit à une réduction spectaculaire des dépenses </t>
  </si>
  <si>
    <t>La mise en place en place des budgets délégués par pôle et la livraison on desk pour les fournitures de bureau (hors papier) a permis de réduire de 21 % les dépenses du Nouvel Hôpital de Navarre</t>
  </si>
  <si>
    <t>La prise en compte des taxes environnementales dans le choix de l’achat de draps par la 
blanchisserie interhospitalière Loire Sud a permis de diminuer sensiblement le montant des dépenses</t>
  </si>
  <si>
    <t>Retravailler l’allotissement pour stimuler la concurrence : l’exemple des DASRI avec 
le groupement 84 coordonné par le CH d’Avignon</t>
  </si>
  <si>
    <t>Le CH de Draguignan a réduit son budget d’incontinence grâce à un contrat de performance</t>
  </si>
  <si>
    <t>L’achat de PC en coût complet : la vague Armen 3 avait permis d’identifier 8 bonnes pratiques d’achat en coût complet de PC qui doivent être généralisées</t>
  </si>
  <si>
    <t>Le coût d’impression à la page au CH de Dunkerque a permis de gagner du temps agent</t>
  </si>
  <si>
    <t>Le CHRU de Nancy a opté pour la dématérialisation des bulletins de salaire, générant des gains logistiques et de temps en coût complet</t>
  </si>
  <si>
    <t>La réorganisation des laboratoires autour d’un plateau technique automatisé au CHRU de Nancy 
source d’efficience et de rentabilité</t>
  </si>
  <si>
    <t xml:space="preserve">La mise en place d’un plateau technique unique d’analyses et biologie délocalisée sur des sites périphériques au groupement hospitalier UNYON    </t>
  </si>
  <si>
    <t>Modifier le modèle économique pour réaliser des gains : l’exemple de la facturation en coût 
paramètre prescrit rendu en biologie</t>
  </si>
  <si>
    <t>La réalisation de dosage d’exploration de l’hémostase au bloc a un impact direct sur la qualité de la gestion des produits sanguins et des dépenses liées</t>
  </si>
  <si>
    <t>Au-delà d’un certain nombre de véhicules, la location longue durée est plus avantageuse que l’achat</t>
  </si>
  <si>
    <t>Etude du besoin en description fonctionnelle pour une gestion de parc d’échographie sur le GHR Mulhouse – Sud Alsace a permis de générer des gains de 200k€ sur 1.5M€ en TCO / 7ans</t>
  </si>
  <si>
    <t>Au RESAH, une description fonctionnelle pour l’achat de gants non stériles a permis d’anticiper les évolutions technologiques de matières et d’éviter des augmentations prévisionnelles des coûts associés à l'approvisionnement en latex</t>
  </si>
  <si>
    <t xml:space="preserve">Une gestion en mode projet de l’étape de définition du besoin a permis de réaliser un cahier des charges optimisé sur le marché de traitement du linge au CHU de CAEN </t>
  </si>
  <si>
    <t>Au GHT Léman – Mont Blanc, la mise en place d'une Fiche d'Expression du Besoin (FEB), permet une meilleure définition des achats à mettre en œuvre</t>
  </si>
  <si>
    <t>Au RESAH, la formalisation des retours d’expérience sur le segment des produits d'entretien, intégré au département Hôtellerie, permet de réaliser des cahiers des charges qui évoluent constamment en accord avec les besoins des hôpitaux</t>
  </si>
  <si>
    <t>La mise en place d’une "fiche de démarche contractuelle" au GHT Sud-Drôme-Ardèche a permis d’alimenter les stratégies et de tracer leurs différentes étapes</t>
  </si>
  <si>
    <t>Depuis 2014, l’UGECAM Rhône-Alpes impose aux fournisseurs des livrables de suivi de marché permettant d'intégrer le retour des marchés passés aux projets d'achat</t>
  </si>
  <si>
    <t>Stratégie d’analyse et de maîtrise du risque fournisseur pour la modernisation et l’adaptation du réseau de distribution électrique Haute Tension / Basse Tension du CHU de Lille</t>
  </si>
  <si>
    <t>Autour d’un achat à enjeu fort (renouvellement 7 équipements lourds d’imagerie) en opérateur de mutualisation, le GHT 95/92 a mobilisé tous les leviers de dialogue acheteur – prescripteur, sourcing, et organisé la négociation permettant de dégager des gains achats importants</t>
  </si>
  <si>
    <t>Un dialogue acheteur-prescripteur renforcé a permis au Centre hospitalier de Dunkerque d’éviter une dépense de 70K€ lors du renouvellement de ses générateurs de dialyse</t>
  </si>
  <si>
    <t>Pour promouvoir et garantir les dimensions de la compétence achats, le Conseil Régional IdF a mis en place un responsable  « méthodes et processus »</t>
  </si>
  <si>
    <t>Autour d’un achat local à enjeu fort (nouveau marché de transports patients du GHT dans le contexte de la mise en œuvre de l’article 80), gain achat important lié à un sourcing approfondi</t>
  </si>
  <si>
    <t>Le GHT Grand Paris Nord Est a défini les étapes et la formalisation de sa stratégie achat en mode projet dans le cadre de la convergence marchés</t>
  </si>
  <si>
    <t>Grâce à l’utilisation croisée de techniques achat spécifiques, le Centre hospitalier de Dunkerque a optimisé ses dépenses de location de matelas thérapeutiques de 37 %</t>
  </si>
  <si>
    <t>Les régions ont mis en place un groupe achats structuré par thématique, intégrant la centrale d’achat Epsilon, et permettant notamment la réalisation de benchmarks</t>
  </si>
  <si>
    <t xml:space="preserve">Pour soutenir son projet stratégique, le GCS UniHA a mis en place une politique RH visant à acquérir, fidéliser et motiver les compétences d'acheteurs métier dans les filières d'achat déployées </t>
  </si>
  <si>
    <t>La mise en place d’une formation achat certifiante, commune aux acheteurs du GHT 13 Hôpitaux de Provence vise à donner une culture et une base méthodologique communes</t>
  </si>
  <si>
    <t>Au sein du groupe EIFFAGE, la formation des acheteurs à la maitrise et à la pratique de l’usage de la méthode des « Leviers d’Influences » a développé le dialogue acheteur-prescripteur</t>
  </si>
  <si>
    <t>Le GHT Sud Drôme Ardèche a développé un plan de formation pour la cellule HA qui permet  la professionnalisation des ressources mises à disposition</t>
  </si>
  <si>
    <t>Le GHT Sud Drôme Ardèche réalise de manière autonome une cartographie simple des achats</t>
  </si>
  <si>
    <t>Le GHT Grand Paris Nord Est réalise via le contrôle de gestion des achats des cartographies en vue d’alimenter les priorités de la Direction des achats</t>
  </si>
  <si>
    <t>La création d’un outil automatisé de suivi des marchés par le data manager au CHU de Toulouse permet d’alimenter automatiquement les données de cartographie achat</t>
  </si>
  <si>
    <t>Au pôle d’intérêt commun ACHAT de l’AP-HP, la formalisation de documents outillant le processus achat dans le cadre d’un SMQ (Système de Management de la Qualité) assure une qualité méthodologique dans l’optique d’un achat performant</t>
  </si>
  <si>
    <t>Au pôle d’intérêt commun ACHAT de l’AP-HP, le process d’analyse des offres permet de révéler la meilleure offre tout en respectant l’équité de traitement des candidats</t>
  </si>
  <si>
    <t>Au CH de Valenciennes, la revue de performance et de progrès fournisseur sur les automates de biochimie a permis de redéfinir le besoin et les pratiques et de générer 11% de gains</t>
  </si>
  <si>
    <t>Au CH de Valenciennes, le travail approfondi sur la définition fonctionnelle du besoin et le sourcing à l’international des chariots motorisés a permis de diminuer les coûts de 50%</t>
  </si>
  <si>
    <t>Au CH de Douai, un gain de 30% a été réalisé sur un achat d’investissement en mobilier d’aménagement d’une salle physiologique de naissance en activant le levier du sourcing international </t>
  </si>
  <si>
    <t>La mise en place de RFA / BFA sur les marchés avec intéressement à destination des établissements bénéficiaires du marché a permis d'améliorer le recours au marché mutualisé</t>
  </si>
  <si>
    <t>Convergence des marchés des GHT</t>
  </si>
  <si>
    <t>L’animation d’une démarche de convergence par les départements achat du GHT du Hainaut-Cambrésis a permis d’assurer la continuité des marchés et la couverture des nouveaux besoins</t>
  </si>
  <si>
    <t>L’organisation de la convergence au sein du GHT 72 a permis d’assurer la continuité contractuelle et la sécurité des procédures, de faire converger les pratiques et d’harmoniser certains besoins</t>
  </si>
  <si>
    <t>La planification des procédures au sein du GHT de la Loire a permis de prioriser les marchés à faire converger et de lisser la charge des acheteurs</t>
  </si>
  <si>
    <t>La construction d’un tableau des marchés du GHT Psychiatrie Nord Pas-de-Calais a permis d’organiser de recenser les contrats existants et de mieux planifier la démarche de convergence </t>
  </si>
  <si>
    <t>La numérotation commune  des marchés pour les membres du GHT Lille Métropole Flandre Intérieure</t>
  </si>
  <si>
    <t xml:space="preserve">Le GHT du Vaucluse a encadré la remontée des besoins pour préparer efficacement la convergence </t>
  </si>
  <si>
    <t>La mutualisation via l’UGAP et la DAE des marchés de consommables scientifiques des opérateurs de l’Etat a permis d’harmoniser les pratiques et a généré un gain total de 32%</t>
  </si>
  <si>
    <t>Le GHT 84 a harmonisé son processus d’achat d’équipements biomédicaux en recourant aux opérateurs nationaux.</t>
  </si>
  <si>
    <t>L’utilisation d’avenants de prolongation et la non reconduction de contrats a permis d’aligner les dates de fin de marché dans le cadre de l’élaboration d’un marché d’assurances GHT</t>
  </si>
  <si>
    <t>Utilisation des dates d'entrée différée sur les  travaux d’entretien de petites et grosses réparations au sein du GHT Lille Métropole Flandre Intérieure</t>
  </si>
  <si>
    <t xml:space="preserve">Convergence et optimisation des marchés de maintenance des installations thermiques et climatisation par le pôle PPRAPDD de l’UGECAM Hauts-de-France </t>
  </si>
  <si>
    <t>La convergence des marchés au service du projet médical partagé du GHT d’Armor via un marché d’analyses externalisées de biologie</t>
  </si>
  <si>
    <t>La convergence des équipements d’imagerie au sein du Groupement Hospitalier Brocéliande Atlantique</t>
  </si>
  <si>
    <t>La mise en place d’une Direction de la programmation et de la performance achat au sein de la Métropole Aix Marseille Provence a permis de structurer la démarche de convergence</t>
  </si>
  <si>
    <t>Le GHT Mont Saint Michel organise des retours d’expérience sur ses marchés stratégiques pour évaluer la pertinence de ses procédures convergentes</t>
  </si>
  <si>
    <t>Opportunité et dynamique de convergence d’une Direction Biomédicale de Territoire au sein du GHT Saône et Loire Bresse-Morvan</t>
  </si>
  <si>
    <t>Coopération hospitalière de territoire logistiques et médico-techniques</t>
  </si>
  <si>
    <t>Acquisition de trois modalités d’imagerie pour un gain d’achat d’environ 20 %</t>
  </si>
  <si>
    <t>Mise en commun d’une ressource biomédicale pour les établissements partie du GHT pour un gain de 380K€</t>
  </si>
  <si>
    <t xml:space="preserve">Production des repas du CH de Cosne par le CHS Pierre Lôo permettant d’améliorer la qualité du service de restauration </t>
  </si>
  <si>
    <t>La création d’un GCS exploitant un laboratoire unique multisite (via réorganisation concertée des laboratoires d’un CH et d’un établissement privé) a permis une économie nette de 730K€</t>
  </si>
  <si>
    <t>La réorganisation des laboratoires de 3 établissements en 1 laboratoire unique multisite dans le cadre du GCS Groupement Hospitalier Est Francilien a permis un gain de 4M€</t>
  </si>
  <si>
    <t>La réorganisation de l’anatomo-pathologie entre les CH Montreuil / GHI le Raincy – Montfermeil via la fermeture d’une unité, et la concentration de l’activité sur un site a permis un gain de 247K€</t>
  </si>
  <si>
    <t xml:space="preserve">Mise en place d’une cellule de régulation des transports patients au sein du GHT Sud Bretagne </t>
  </si>
  <si>
    <t>Le GCS 47 construit une nouvelle BIH dimensionnée pour prendre en charge vingt Tonnes de linge tout en adoptant une nouvelle approche du traitement du linge « dit tout séché »</t>
  </si>
  <si>
    <t xml:space="preserve">La refonte des régions administratives et l’optimisation du périmètre des groupements de commande régionaux </t>
  </si>
  <si>
    <t>Archivage centralisé des images d’imagerie médicale sur le PACS de territoire</t>
  </si>
  <si>
    <t xml:space="preserve">Regroupement des autorisations de PUI au sein du GHT Sud Bretagne en une seule PUI de territoire </t>
  </si>
  <si>
    <t>L’externalisation de la fonction archives étendue au GHT Y aurait pu générer du gain</t>
  </si>
  <si>
    <t>La création d’une direction des opérations et de la performance (DOP) au CHU de Rouen pour améliorer l’accompagnement des projets</t>
  </si>
  <si>
    <t>La nomination d’un responsable des systèmes d’information et d’organisation (RSIO) unique sur le GHT de la Nièvre a permis de structurer la filière informatique de territoire</t>
  </si>
  <si>
    <t>Service d’ACQ (Amélioration Continue de la Qualité) dans les directions logistiques et achats des hôpitaux québécois</t>
  </si>
  <si>
    <t>GHT et optimisation des moyens logistiques : La création des GHT relance les réflexions sur la création de plateforme logistique et de PUI de territoire</t>
  </si>
  <si>
    <t>Création d’un GCS Magasin général sur le GHU Paris Psy Neuroscience</t>
  </si>
  <si>
    <t>Appel d’offre logistique commun entre le CHU de Montréal et le centre universitaire de santé McGill</t>
  </si>
  <si>
    <t>Création d’une plateforme logistique commune entre plusieurs établissements au Pays-bas : ZorgService XL</t>
  </si>
  <si>
    <t>La plateforme logistique Log@ritme de l’Institut Catalan de la Santé</t>
  </si>
  <si>
    <t>Sur certains secteurs logistiques, les opportuntés de coopérations territoriales ont été peu exploitées alors que des pistes de gains existent</t>
  </si>
  <si>
    <t>Recentrage des achats sur leur cœur de métier (make or buy)</t>
  </si>
  <si>
    <t>Externalisation de la blanchisserie à un GCS par le CHU de Saint-Etienne</t>
  </si>
  <si>
    <t>Mise en place du concept du ‘tout séché’ au CHU de Poitiers (augmentation capacité, économie annuelle de 792 K€)</t>
  </si>
  <si>
    <t>Recentrage des transports routiers lourds au CHRU de Montpellier pour un gain de 600K€</t>
  </si>
  <si>
    <t>Externalisation de la fonction restauration pour 3 établissements de santé (SSR) de l’UGECAM ALSACE pour un gain de 440K€</t>
  </si>
  <si>
    <t>Externalisation du service hôtelier en salle à manger pour le SSR du Val Rosay de l’UGECAM RHONE ALPES pour un gain de 95K€</t>
  </si>
  <si>
    <t>Externalisation de la restauration du GHT Val Rhône Santé (2006-2007)</t>
  </si>
  <si>
    <t>Retour d’une cuisine concédée à une cuisine interne pour un gain de 15% à l’APHM (1982-2013)</t>
  </si>
  <si>
    <t>Structuration du service nettoyage et maintien en interne de la prestation entretien des locaux au CH de Chambéry</t>
  </si>
  <si>
    <t>Externalisation de la fonction nettoyage au CH Saint-Jean de Dieu</t>
  </si>
  <si>
    <t>Le recours aux ESAT et EA en intégration dans la chaîne de valeur ou dans l’externalisation</t>
  </si>
  <si>
    <t xml:space="preserve">Mise en place d’une prestation externalisée de stérilisation intramuros au CH de Troyes pour un gain de 400K€ </t>
  </si>
  <si>
    <t>Externalisation du traitement du courrier au CHU d’Amiens pour une économie de 464K€</t>
  </si>
  <si>
    <t>Organisation de la fonction achats dans les GHT de moins de 6 établissements</t>
  </si>
  <si>
    <t>Organisation de la fonction achat dans les GHT de 6 établissements et plus </t>
  </si>
  <si>
    <t>Le GHT Léman-Mont-Blanc se dote d’un processus différencié selon l’importance stratégique des dossiers achats</t>
  </si>
  <si>
    <t>Le GHT Sud Lorraine fusionne l’organigramme et le processus achat en un organigramme fonctionnel pour une meilleure visibilité</t>
  </si>
  <si>
    <t>Le GHT Léman Mont-Blanc a réalisé un organigramme nominatif, hiérarchique et fonctionnel</t>
  </si>
  <si>
    <t>La métropole Aix-Marseille-Provence met en place une cellule de programmation pour piloter ses achats</t>
  </si>
  <si>
    <t>Le GHT Léman Mont-Blanc utilise un SI achat en mode gestion de projet pour piloter ses achats</t>
  </si>
  <si>
    <t>Le GHT Aisne Nord Haute Somme utilise une fiche action achat pour piloter ses projets</t>
  </si>
  <si>
    <t>Le GHT d'Armor établit un positionnement clair du référent achat pour structurer son organisation et ajuste son processus pour la communication lors de la préparation des marchés</t>
  </si>
  <si>
    <t xml:space="preserve">L’UGAP a développé la mise en place d’une Cellule juridique centralisée </t>
  </si>
  <si>
    <t>Le GHT Yvelines Sud met en place une cellule des marchés centralisée</t>
  </si>
  <si>
    <t>Un tableau de bord d’indicateurs de la fonction achat en commun au niveau GHT qui favorise l’objectif d’harmonisation des pratiques et la convergence vers un référentiel unique</t>
  </si>
  <si>
    <t>La mise en place d’entretiens de synchronisation a permis au GHT Sud Lorraine d’assurer  une meilleure coordination des dossiers d’achat entre les filières</t>
  </si>
  <si>
    <t>L’AP-HP a instauré un COPIL de la commande publique pour améliorer les pratiques achats</t>
  </si>
  <si>
    <t>Le comité achat, un temps institutionnel et un temps d’échanges référents achats-acheteurs</t>
  </si>
  <si>
    <t>Le GHT Hainaut Cambrésis a mis en place des réunions de suivi des marchés</t>
  </si>
  <si>
    <t>Création d’une politique achat au GHT Sud Lorraine</t>
  </si>
  <si>
    <t>La revue de projet achat, une « instance participative », facteur de progrès pour tous les acteurs de l’achat au GHT Rouen Cœur de Seine</t>
  </si>
  <si>
    <t>Le GHT Léman Mont-Blanc a spécialisé les acheteurs sur des familles d’achat et a créé un support de communication</t>
  </si>
  <si>
    <t>L’Entretien prospectif de filière permet aux acheteurs du GHT Sud Lorraine d’améliorer la prise en charge de leur portefeuille achat</t>
  </si>
  <si>
    <t>Groupe de travail thématique : les prescripteurs techniques autour d’un acheteur pour homogénéiser les pratiques</t>
  </si>
  <si>
    <t>Groupes de travail thématiques comme organe de planification, priorisation et pour mieux se connaître au GHT Cévennes-Gard-Camargue</t>
  </si>
  <si>
    <t>La Newsletter achat de GHT, un vecteur de communication qui contribue à l’acculturation achat  en interne et valorise la fonction achat en interne et en externe</t>
  </si>
  <si>
    <t>Le GHT Aisne Nord Haute Somme met en place un Extranet pour mieux communiquer</t>
  </si>
  <si>
    <t>Le GHT 78 SUD et le GHT Lorraine Nord mettent en place une plateforme d’échanges dédié à l’achat</t>
  </si>
  <si>
    <t>LE GHT Sud Lorraine développe le réseau social d’entreprise pour une meilleure cohésion autour de l’information</t>
  </si>
  <si>
    <t>UniHA utilise des fiches marchés pour synthétiser les marchés et avoir une vue d’ensemble</t>
  </si>
  <si>
    <t>Transformation des fiches marchés UniHA par le GHT Sud Lorraine pour une diffusion d’informations homogène</t>
  </si>
  <si>
    <t>La rédaction d’un RACI très précis permet au GHT Sud Lorraine de fixer le rôle et les attentes de chacun</t>
  </si>
  <si>
    <t>Le GHT Sud Lorraine rédige une charte déontologie applicable aux achats et publie la liste des pratiques achat à risque</t>
  </si>
  <si>
    <t>Une commission externe est chargée de donner un avis sur les marchés stratégiques de l’AP-HP</t>
  </si>
  <si>
    <t>Création d’un référentiel achat mieux communiquer et valoriser au GHT Aisne Nord Haute Somme</t>
  </si>
  <si>
    <t>L’AP-HP a mise en place un guide de bonnes pratiques des achats</t>
  </si>
  <si>
    <t>Le GHT Sud Lorraine installe un processus de validation des certificats exclusivités en vue d’un MNSC pour améliorer la sécurité juridique</t>
  </si>
  <si>
    <t>Pratique du Sourcing / traçabilité sourcing par l’UGAP</t>
  </si>
  <si>
    <t>Le GHT Hainaut Cambrésis a mis en place de fiches navettes permettant la traçabilité aux différentes étapes du processus achat</t>
  </si>
  <si>
    <t>Le GHT Rouen Cœur de Seine a mis en place un séminaire achat – un vecteur de cohésion des acheteurs et des référents achats sur des objectifs partagés</t>
  </si>
  <si>
    <t>Le Resah appuie la professionnalisation de ses acheteurs à travers un plan de formation</t>
  </si>
  <si>
    <t>UniHa a intégré des assistants achat au sein des filières</t>
  </si>
  <si>
    <t>Le cadre de santé achat : une interface essentiel entre la direction achat et la direction des soins</t>
  </si>
  <si>
    <t>Le GHT des Pyrénées Ariégeoises a favorisé l’intégration directe de la pharmacie au sein de la fonction achat</t>
  </si>
  <si>
    <t>Le GHT Plaine de France a mis en place des référents achats et techniques fonctionnels</t>
  </si>
  <si>
    <t>Le GHT Grand-Paris Nord-Est a mis en place des départements d’achat</t>
  </si>
  <si>
    <t>Le GHT du Tarn Revélois a réalisé un diagnostic RH afin de construire un organigramme harmonisé et une sémantique commune</t>
  </si>
  <si>
    <t>Le GHT Hauts-de-Seine a utilisé une cartographie des ressources achat existantes nécessaire pour structurer son organisation</t>
  </si>
  <si>
    <t>Le GHT Val de Marne Est a mis en place un plan de formation dédié à la fonction achat de GHT</t>
  </si>
  <si>
    <t>Le GHT Val de Marne Est a structuré une cellule juridique unique sécurisante et efficiente</t>
  </si>
  <si>
    <t>Le GHT de la Sarthe a mis en place un système de double contrôle des achats sur délégation de signature (+ de 6 EPS mais applicable)</t>
  </si>
  <si>
    <t>Le GHT Nord-Ouest Val d’Oise a organisé l’articulation entre le contrôle de gestion achat et la direction des finances</t>
  </si>
  <si>
    <t>Le GHT Nord-Ouest Val d’Oise a permis l’accès aux données des GEF de l’ensemble des EPS du GHT</t>
  </si>
  <si>
    <t>Un GHT a utilisé le contrôleur de gestion achat pour l’analyse d’un marché et la définition de la stratégie (exemple des transports sanitaires)</t>
  </si>
  <si>
    <t>Le GHT Grand Paris Nord Est utilise le contrôle de gestion achat pour la sécurisation juridique des achats et la valorisation des activités de la direction achat</t>
  </si>
  <si>
    <t>Le GHT du Loir et Cher a mis en place et obtenu la certification ISO 9001 de la fonction achat</t>
  </si>
  <si>
    <t>Le GHT du Loir et Cher a mis en place une évaluation hebdomadaire des fournisseurs sensibles</t>
  </si>
  <si>
    <t>Le GHT psychiatrique Nord-Pas-de-Calais a mis en place des outils de partage d’information efficaces et pédagogiques</t>
  </si>
  <si>
    <t xml:space="preserve"> Le GHT du Loir et Cher a organisé des séminaires/journées de réflexion sur la mise en place de la fonction achat avec tous les prescripteurs techniques</t>
  </si>
  <si>
    <t>Le GHT Grand Paris Nord-Est organise des comités de coordination des achats par filière d’achat</t>
  </si>
  <si>
    <t>Le GHT Psychiatrique Nord – Pas-de-Calais a mis en place un outil collaboratif de travail et de visio-conférence</t>
  </si>
  <si>
    <t>Le GHT du Douaisis a acquis et utilise un SIHA dédié permettant d’améliorer l’efficience de la fonction achat</t>
  </si>
  <si>
    <t>Marchés efficients de GHT et bonnes pratiques d’élaboration du PAAT</t>
  </si>
  <si>
    <t xml:space="preserve">Le GHT Sud-Lorraine a formalisé un accord cadre  multi-attributaires travaux de rénovation </t>
  </si>
  <si>
    <t>Le GHT Île-de-France Sud a formalisé un marché déchets</t>
  </si>
  <si>
    <t>Le GHT de la Loire a passé un marché de tierce maintenance des échographes</t>
  </si>
  <si>
    <t>Le GHT de l’Artois a passé un marché d’analyses microbiologiques</t>
  </si>
  <si>
    <t>Le GHT du Var a renouvelé ses équipements d’imagerie</t>
  </si>
  <si>
    <t>Le GHT de la Loire a mis en place une convergence des achats de médicaments</t>
  </si>
  <si>
    <t>Le GHT Champagne a développé un impératif de convergence de marchés de médicaments</t>
  </si>
  <si>
    <t>Le GHT Allier-Puy-de-Dôme a eu recours à l’assistance maitrise d’ouvrage pour la passation de marchés d’assurances</t>
  </si>
  <si>
    <t xml:space="preserve">Le GHT Union Hospitalière de Cornouailles s’est associé avec un ESPIC en vue de massifier les achats d’un territoire </t>
  </si>
  <si>
    <t>L’AP-HP a mis en œuvre l’escompte et des remises sur chiffre d’affaire</t>
  </si>
  <si>
    <t>Le GHT 94 Nord a mis en place un MAPA de maintenance du parc informatique</t>
  </si>
  <si>
    <t>Le GHT 94 Ouest a mis en place un accord-cadre pour des marchés de travaux bâtiments</t>
  </si>
  <si>
    <t xml:space="preserve">Le GHT Lot-et-Garonne a mis en place une veille fournisseur en cours de marché sur les médicaments : une action sur les prix. </t>
  </si>
  <si>
    <t>Le GHT Lot-et-Garonne a réalisé une veille du marché sur les fins de brevets des opérateurs/laboratoires et les produits de substitution/génériques</t>
  </si>
  <si>
    <t xml:space="preserve">Le GHT Alliance de Gironde a recours aux centrales d’achat pour une action sur les prix </t>
  </si>
  <si>
    <t>Un projet d’ouverture du centre de biologie du Nivernais, entité unique basée sur deux établissements du GHT de la Nièvre, aux autres établissements du GHT est en cours</t>
  </si>
  <si>
    <t xml:space="preserve">  Vague 1</t>
  </si>
  <si>
    <t>Vagues</t>
  </si>
  <si>
    <t xml:space="preserve">  Vague 2</t>
  </si>
  <si>
    <t xml:space="preserve">  Vague 3</t>
  </si>
  <si>
    <t xml:space="preserve">  Vague 4</t>
  </si>
  <si>
    <t xml:space="preserve">  Vague 5</t>
  </si>
  <si>
    <t xml:space="preserve">  Vague 6</t>
  </si>
  <si>
    <t>Total</t>
  </si>
  <si>
    <t>Nombre BP</t>
  </si>
  <si>
    <t>%</t>
  </si>
  <si>
    <t>20 à 48%</t>
  </si>
  <si>
    <t>Les vecteurs d’utilisation par l’acheteur du coût complet dans ses procédures d’achat par une activation en amont du dialogue acheteur / prescripteur</t>
  </si>
  <si>
    <t>22 à 60%</t>
  </si>
  <si>
    <t>5 à 10%</t>
  </si>
  <si>
    <t>Levier trame PAAT</t>
  </si>
  <si>
    <t xml:space="preserve">Standardisation </t>
  </si>
  <si>
    <t>Action logistique</t>
  </si>
  <si>
    <t>Levier financier</t>
  </si>
  <si>
    <t>Mutualisation via un opérateur externe</t>
  </si>
  <si>
    <t>Convergence des marchés au niveau du GHT (projet commun)</t>
  </si>
  <si>
    <t>Levier trame PAAT2</t>
  </si>
  <si>
    <t>Domaine d'achat</t>
  </si>
  <si>
    <t>Famille d'achat</t>
  </si>
  <si>
    <t>Catégorie d'achat</t>
  </si>
  <si>
    <t>PRESTATIONS GENERALES</t>
  </si>
  <si>
    <t>ASSURANCES</t>
  </si>
  <si>
    <t>Prestations AMO</t>
  </si>
  <si>
    <t>Assurance Responsabilité civile</t>
  </si>
  <si>
    <t>Assurance Véhicules</t>
  </si>
  <si>
    <t>Assurance Dommages aux Biens</t>
  </si>
  <si>
    <t>Levier ARMEN</t>
  </si>
  <si>
    <t>Biosimilaires</t>
  </si>
  <si>
    <t>Gestion des stocks</t>
  </si>
  <si>
    <t>Optimisation commandes</t>
  </si>
  <si>
    <t>Organisation</t>
  </si>
  <si>
    <t>Sourcing</t>
  </si>
  <si>
    <t>organisation</t>
  </si>
  <si>
    <t>Stimulation de la concurrence</t>
  </si>
  <si>
    <t xml:space="preserve">Veille </t>
  </si>
  <si>
    <t>Action sur les quantités</t>
  </si>
  <si>
    <t>Optimiation des pratiques</t>
  </si>
  <si>
    <t>Recours à une AMO</t>
  </si>
  <si>
    <t>Réinternalisation</t>
  </si>
  <si>
    <t>Massification interne</t>
  </si>
  <si>
    <t>Plan de progrès</t>
  </si>
  <si>
    <t>Reprise des équipements</t>
  </si>
  <si>
    <t>Mise à disposition</t>
  </si>
  <si>
    <t>Optimisation du processus achat</t>
  </si>
  <si>
    <t>Coopération inter-établissements</t>
  </si>
  <si>
    <t>Procédure</t>
  </si>
  <si>
    <t>Formation</t>
  </si>
  <si>
    <t>Tarification</t>
  </si>
  <si>
    <t>Amélioration des pratiques</t>
  </si>
  <si>
    <t>Suivi exécution</t>
  </si>
  <si>
    <t>La mise en place d’un acheteur projet immobilier au CHU de Nîmes a permis de générer des gains de 2.27 M€ fonctionnement en mode projet</t>
  </si>
  <si>
    <t>Equivalence thérapeutique</t>
  </si>
  <si>
    <t>Génériques</t>
  </si>
  <si>
    <t>PHEV</t>
  </si>
  <si>
    <t>Réduction des références</t>
  </si>
  <si>
    <t>Plateformes logistiques</t>
  </si>
  <si>
    <t>DJIN</t>
  </si>
  <si>
    <t>Contractualisation fournisseur</t>
  </si>
  <si>
    <t>Démtérialisation</t>
  </si>
  <si>
    <t>e-procurement</t>
  </si>
  <si>
    <t>Revue de contrat</t>
  </si>
  <si>
    <t>Veille</t>
  </si>
  <si>
    <t>Référencement</t>
  </si>
  <si>
    <t>Benchmark</t>
  </si>
  <si>
    <t>Optimisation du processus logistique</t>
  </si>
  <si>
    <t>Enchères électroniques</t>
  </si>
  <si>
    <t>Avances</t>
  </si>
  <si>
    <t>Carte achat</t>
  </si>
  <si>
    <t>Achat durable</t>
  </si>
  <si>
    <t>Diminution des références</t>
  </si>
  <si>
    <t>Armoire automatisée</t>
  </si>
  <si>
    <t>Plateforme régionale</t>
  </si>
  <si>
    <t>Télé-médecine</t>
  </si>
  <si>
    <t>GCS</t>
  </si>
  <si>
    <t>Révision de prix</t>
  </si>
  <si>
    <t>Inventaire</t>
  </si>
  <si>
    <t>Livraison directe</t>
  </si>
  <si>
    <t>NETTOYAGE</t>
  </si>
  <si>
    <t xml:space="preserve">Petits matériels et consommables ( microfibre </t>
  </si>
  <si>
    <t>PRESTATION</t>
  </si>
  <si>
    <t>EQUIPEMENTS</t>
  </si>
  <si>
    <t>PRESTATIONS RH</t>
  </si>
  <si>
    <t>FORMATION Transverses Tous publics</t>
  </si>
  <si>
    <t>GESTION DU COURRIER</t>
  </si>
  <si>
    <t>AFFRANCHISSEMENT</t>
  </si>
  <si>
    <t>Equipements ( Achat ou Location)</t>
  </si>
  <si>
    <t xml:space="preserve">Prestation externalisée de la mise sous pli </t>
  </si>
  <si>
    <t>HOTELLERIE</t>
  </si>
  <si>
    <t>BLANCHISSERIE</t>
  </si>
  <si>
    <t>LINGE</t>
  </si>
  <si>
    <t>DECHETS</t>
  </si>
  <si>
    <t>Segment d'achat</t>
  </si>
  <si>
    <t>prestation</t>
  </si>
  <si>
    <t>DASRI</t>
  </si>
  <si>
    <t>DAOM et filières valorisées</t>
  </si>
  <si>
    <t xml:space="preserve">Sacs poubelles, conditionnements déchets et autres </t>
  </si>
  <si>
    <t>Consommables</t>
  </si>
  <si>
    <t>RESTAURATION</t>
  </si>
  <si>
    <t>Denrées alimentaires</t>
  </si>
  <si>
    <t>EQUIPEMENTS et FOURNITURES GENERALES</t>
  </si>
  <si>
    <t xml:space="preserve">Fournitures de bureau </t>
  </si>
  <si>
    <t>Papier et cartons</t>
  </si>
  <si>
    <t>BIOMEDICAL</t>
  </si>
  <si>
    <t>EQUIPEMENT</t>
  </si>
  <si>
    <t>ENDOSCOPIE</t>
  </si>
  <si>
    <t>INCISION COAGULATION</t>
  </si>
  <si>
    <t>CONSOMMABLES, REACTIFS, ACCESSOIRES</t>
  </si>
  <si>
    <t>MAINTENANCE</t>
  </si>
  <si>
    <t>TABLES D'OPERATION</t>
  </si>
  <si>
    <t>ANESTHESIE</t>
  </si>
  <si>
    <t>IMAGERIE PAR ULTRASONS</t>
  </si>
  <si>
    <t>MONITORAGE</t>
  </si>
  <si>
    <t>EQUIPEMENT et MAINTENANCE</t>
  </si>
  <si>
    <t>LABORATOIRES</t>
  </si>
  <si>
    <t>prestations</t>
  </si>
  <si>
    <t>blanchisserie externalisée</t>
  </si>
  <si>
    <t>lessiviel</t>
  </si>
  <si>
    <t>EQUIPEMENTS GENERAUX</t>
  </si>
  <si>
    <t>Equipements pour environnement soins et patients</t>
  </si>
  <si>
    <t>Mobilier de chambre pour hospitalisation MCO, de soins aigus, de réa, pédiatrique et psychiatrique</t>
  </si>
  <si>
    <t>Supports thérapeutiques, statiques et aérosuspensions</t>
  </si>
  <si>
    <t>Travaux, fournitures et prestations techniques et énergies</t>
  </si>
  <si>
    <t>Travaux d'infrastructure</t>
  </si>
  <si>
    <t>Maintenance Equipements Géneraux</t>
  </si>
  <si>
    <t>DISPOSITIFS MEDICAUX</t>
  </si>
  <si>
    <t>SOIN</t>
  </si>
  <si>
    <t>ABORD CHIRURGICAL</t>
  </si>
  <si>
    <t>COELIOCHIRURGIE VIDEOCHIRURGIE</t>
  </si>
  <si>
    <t>SANG CIRCULATION SANGUINE</t>
  </si>
  <si>
    <t>TRAITEMENT DU SANG</t>
  </si>
  <si>
    <t>HEMODIALYSE</t>
  </si>
  <si>
    <t>CICATRISATION ET PROTECTION DES PLAIES</t>
  </si>
  <si>
    <t>PANSEMENT SECONDAIRE</t>
  </si>
  <si>
    <t>IMAGERIE</t>
  </si>
  <si>
    <t>Maintenance partagée</t>
  </si>
  <si>
    <t>Visites correctives</t>
  </si>
  <si>
    <t>IRM spécialisées</t>
  </si>
  <si>
    <t>TRANSPORTS &amp; VEHICULES</t>
  </si>
  <si>
    <t>Autopartage</t>
  </si>
  <si>
    <t>Equipements et matériels de transport</t>
  </si>
  <si>
    <t>Informatique</t>
  </si>
  <si>
    <t>Système d'impression</t>
  </si>
  <si>
    <t>Energie de réseaux</t>
  </si>
  <si>
    <t>Gaz naturel</t>
  </si>
  <si>
    <t>Electricité</t>
  </si>
  <si>
    <t>Produits pétroliers et dérivés</t>
  </si>
  <si>
    <t>Fuel de chauffage</t>
  </si>
  <si>
    <t>Serveurs (Tour, rack, modulaire, hyper convergé, ….)</t>
  </si>
  <si>
    <t>Acquisition en exploitation et investissement</t>
  </si>
  <si>
    <t>Stratégie fournisseurs</t>
  </si>
  <si>
    <t>MEDICAMENTS</t>
  </si>
  <si>
    <t>Monopole</t>
  </si>
  <si>
    <t>Concurrence</t>
  </si>
  <si>
    <t>Escomptes</t>
  </si>
  <si>
    <t>Offre inacceptable</t>
  </si>
  <si>
    <t>Service médical rendu</t>
  </si>
  <si>
    <t>SANG ET ORGANES HEMATOPOIETIQUES</t>
  </si>
  <si>
    <t>SUBSTITUTS DU SANG ET SOLUTIONS DE PERFUSION</t>
  </si>
  <si>
    <t xml:space="preserve">SANG ET DERIVES  </t>
  </si>
  <si>
    <t>ANTIINFECTIEUX GENERAUX A USAGE SYSTEMIQUE</t>
  </si>
  <si>
    <t>IMMUNSERUMS ET IMMUNOGLOBULINES</t>
  </si>
  <si>
    <t xml:space="preserve">IMMUNOGLOBULINES  </t>
  </si>
  <si>
    <t>DIVERS</t>
  </si>
  <si>
    <t>PRODUITS DE CONTRASTE</t>
  </si>
  <si>
    <t>antibiotiques</t>
  </si>
  <si>
    <t>STERILISATION PAR LES GAZ</t>
  </si>
  <si>
    <t>Equipements restauration</t>
  </si>
  <si>
    <t>Equipements blanchisserie</t>
  </si>
  <si>
    <t>Restauration</t>
  </si>
  <si>
    <t xml:space="preserve">Fournitures et matériel pour Ateliers </t>
  </si>
  <si>
    <t>Fournitures pour Ateliers</t>
  </si>
  <si>
    <t>Délégation de budgets</t>
  </si>
  <si>
    <t>Signature électronique</t>
  </si>
  <si>
    <t>Exécution marchés</t>
  </si>
  <si>
    <t>Fiches marchés</t>
  </si>
  <si>
    <t>Analyse des besoins</t>
  </si>
  <si>
    <t>Planification</t>
  </si>
  <si>
    <t>Réponses forunisseurs</t>
  </si>
  <si>
    <t>Notification électronique</t>
  </si>
  <si>
    <t>Pièces justificatives</t>
  </si>
  <si>
    <t>INTERIM</t>
  </si>
  <si>
    <t>Interim Para Médical</t>
  </si>
  <si>
    <t>Interim Médical</t>
  </si>
  <si>
    <t>Poste de travail - Moyen d'Accès SI</t>
  </si>
  <si>
    <t xml:space="preserve">Maintenance </t>
  </si>
  <si>
    <t>ACHATS INFORMATIQUES EN COUT COMPLET</t>
  </si>
  <si>
    <t>ACHATS SPECIFIQUES</t>
  </si>
  <si>
    <t>PRESTATIONS INTELLECTUELLES (HORS TRAVAUX)</t>
  </si>
  <si>
    <t>Conseils, audits et certifications, recodage,…</t>
  </si>
  <si>
    <t>Prestations juridiques</t>
  </si>
  <si>
    <t>Architecture et ingénierie Travaux</t>
  </si>
  <si>
    <t>Prestations de service</t>
  </si>
  <si>
    <t xml:space="preserve">Assistance maitrise ouvrage Travaux </t>
  </si>
  <si>
    <t>Prestations de services autres que maintenance</t>
  </si>
  <si>
    <t>Analyses externalisées</t>
  </si>
  <si>
    <t>ENVIRONNEMENT DU PATIENT</t>
  </si>
  <si>
    <t>PRESTATIONS MEDICALES</t>
  </si>
  <si>
    <t>Eco-conduite</t>
  </si>
  <si>
    <t>AMO</t>
  </si>
  <si>
    <t>Suppression alèses</t>
  </si>
  <si>
    <t>Banalisation vêtements</t>
  </si>
  <si>
    <t>Révision prix</t>
  </si>
  <si>
    <t>Prescription connectée</t>
  </si>
  <si>
    <t>Consolidation automates</t>
  </si>
  <si>
    <t>Acheteur projet</t>
  </si>
  <si>
    <t>Prestations de service associées aux énergies</t>
  </si>
  <si>
    <t>Factures</t>
  </si>
  <si>
    <t>Prescriptions transport</t>
  </si>
  <si>
    <t>Transports de biens &amp; Transports de personnes</t>
  </si>
  <si>
    <t>Transports de biens</t>
  </si>
  <si>
    <t>Biodéchets</t>
  </si>
  <si>
    <t>Lecteurs carte vitale</t>
  </si>
  <si>
    <t>MULTISPECIALITE</t>
  </si>
  <si>
    <t>Autres moteurs</t>
  </si>
  <si>
    <t>Conditionnement unitaire</t>
  </si>
  <si>
    <t>Incontinence adulte et infantile</t>
  </si>
  <si>
    <t>HYGIENE</t>
  </si>
  <si>
    <t>Linge</t>
  </si>
  <si>
    <t>Contractualisation fournsseur</t>
  </si>
  <si>
    <t>Produits absorbants et essuyage (essuis-mains, papier toilettes...)</t>
  </si>
  <si>
    <t>Cartographie achats</t>
  </si>
  <si>
    <t>SUPPLEANCE RENALE</t>
  </si>
  <si>
    <t>GAZ ET FLUIDES MEDICAUX</t>
  </si>
  <si>
    <t>AUTRES MOTEURS</t>
  </si>
  <si>
    <t>SERVICES FINANCIERS</t>
  </si>
  <si>
    <t>Recouvrement</t>
  </si>
  <si>
    <t>INSTRUMENTATION</t>
  </si>
  <si>
    <t>ACHATS BIOMEDICAUX EN COUT COMPLET</t>
  </si>
  <si>
    <t>ELEMENTS ET PRODUITS DU CORPS HUMAIN</t>
  </si>
  <si>
    <t>PRODUITS SANGUINS LABILES</t>
  </si>
  <si>
    <t>WMS</t>
  </si>
  <si>
    <t>Codes barre</t>
  </si>
  <si>
    <t>Catalogues de commande</t>
  </si>
  <si>
    <t>Référent logistique</t>
  </si>
  <si>
    <t>GESTION DOCUMENTAIRE</t>
  </si>
  <si>
    <t>Archivage</t>
  </si>
  <si>
    <t>Dossier</t>
  </si>
  <si>
    <t>Dossier patient</t>
  </si>
  <si>
    <t>Archives médicales</t>
  </si>
  <si>
    <t>Recettes</t>
  </si>
  <si>
    <t>Centralisation</t>
  </si>
  <si>
    <t>Numérisation</t>
  </si>
  <si>
    <t>Communication</t>
  </si>
  <si>
    <t>Dossier médical</t>
  </si>
  <si>
    <t>Transport</t>
  </si>
  <si>
    <t>Réseaux</t>
  </si>
  <si>
    <t>Système de Téléphonie</t>
  </si>
  <si>
    <t>Charte</t>
  </si>
  <si>
    <t>Politique RH</t>
  </si>
  <si>
    <t>Positionnement stratégique</t>
  </si>
  <si>
    <t>Contrôle de gestion</t>
  </si>
  <si>
    <t>PAA</t>
  </si>
  <si>
    <t>Lancement</t>
  </si>
  <si>
    <t>Autodiagnostic</t>
  </si>
  <si>
    <t>Requêtes</t>
  </si>
  <si>
    <t>Cartographie logistique</t>
  </si>
  <si>
    <t>Méthodologie</t>
  </si>
  <si>
    <t>Revue de dossiers</t>
  </si>
  <si>
    <t>Outils achat</t>
  </si>
  <si>
    <t>Remue-méninges</t>
  </si>
  <si>
    <t>Chiffrage</t>
  </si>
  <si>
    <t>Matrice enjeux-efforts</t>
  </si>
  <si>
    <t>Priorisation</t>
  </si>
  <si>
    <t>Certificats d'énergie</t>
  </si>
  <si>
    <t>Location de logements</t>
  </si>
  <si>
    <t>Redevance</t>
  </si>
  <si>
    <t>PRESTATIONS COMMERCIALES</t>
  </si>
  <si>
    <t>PRESTATIONS COMMERCIALES DIVERSES</t>
  </si>
  <si>
    <t>Parking payant</t>
  </si>
  <si>
    <t>Mode de Financement</t>
  </si>
  <si>
    <t>Téléphonie mobile</t>
  </si>
  <si>
    <t>Téléphonie fixe</t>
  </si>
  <si>
    <t>Allotissement</t>
  </si>
  <si>
    <t>Actualisation des Bonnes Pratiques de médicaments et DM</t>
  </si>
  <si>
    <t>Les actions achat ciblées sur la maîtrise des consommations</t>
  </si>
  <si>
    <t>Bonnes pratiques d’achat en coût complet</t>
  </si>
  <si>
    <t>Techniques métier de l'acheteur amont</t>
  </si>
  <si>
    <t>Familles d'achat</t>
  </si>
  <si>
    <t>Bonnes pratiques</t>
  </si>
  <si>
    <t>Domaines d'achat</t>
  </si>
  <si>
    <t xml:space="preserve">Leviers trames PAAT </t>
  </si>
  <si>
    <t>Leviers trames PAAT 2</t>
  </si>
  <si>
    <t>Leviers ARMEN 2/mot-clé</t>
  </si>
  <si>
    <t>Nombre d'items utilisés</t>
  </si>
  <si>
    <t>Location</t>
  </si>
  <si>
    <t>Référent</t>
  </si>
  <si>
    <t>Tranches</t>
  </si>
  <si>
    <t>Plein/vide</t>
  </si>
  <si>
    <t xml:space="preserve">casaques </t>
  </si>
  <si>
    <t>Cuisson basse température</t>
  </si>
  <si>
    <t>Offre alimentaire</t>
  </si>
  <si>
    <t>Menus</t>
  </si>
  <si>
    <t>Commandes</t>
  </si>
  <si>
    <t>Diététique</t>
  </si>
  <si>
    <t>Leviers ARMEN 1</t>
  </si>
  <si>
    <t>Garantie</t>
  </si>
  <si>
    <t>Pondération</t>
  </si>
  <si>
    <t>Tenues uni-sexes</t>
  </si>
  <si>
    <t>Tierce maintenance</t>
  </si>
  <si>
    <t>Budget par services</t>
  </si>
  <si>
    <t>Durée</t>
  </si>
  <si>
    <t>EQUIPEMENTS ET FOURNITURES GENERALES</t>
  </si>
  <si>
    <t>INFORMATIQUE</t>
  </si>
  <si>
    <t>Gain professionalisation</t>
  </si>
  <si>
    <t>Gain processus achat</t>
  </si>
  <si>
    <t>Gain processus appro</t>
  </si>
  <si>
    <t xml:space="preserve">La contractualisation d’une baisse du parc automobile moyennant un renouvellement partiel </t>
  </si>
  <si>
    <t>Gains organisationnel</t>
  </si>
  <si>
    <t>Intitulé</t>
  </si>
  <si>
    <t>Nature du gain</t>
  </si>
  <si>
    <t>Gain quantifiable en € issu d'une action achat intégrée au PAAT</t>
  </si>
  <si>
    <t>Gains organisation achat</t>
  </si>
  <si>
    <t>Gain organisationnel non achat (organisation des soins, médicale, technique,…)</t>
  </si>
  <si>
    <t>Gain lié à l'organisation de la fonction achat</t>
  </si>
  <si>
    <t>Gain lié au processus achat</t>
  </si>
  <si>
    <t>Gain lié au processus d'approvisionnement (commande, liquidation, facturation, gestion des stocks, livraison, supply chain,…)</t>
  </si>
  <si>
    <t>Gain liée à une action RH, de formation, de recrutement, de positionnement des acheteurs, d'attractivité de la fonction achat,…</t>
  </si>
  <si>
    <t xml:space="preserve">L’optimisation du parc de véhicules roulant dédié aux flux logistiques – pertinence des consommations de moyens </t>
  </si>
  <si>
    <t>En réalisant une étude de risque sur sa fonction achat, le GHT met en œuvre un plan d’action pour sécuriser ses achats</t>
  </si>
  <si>
    <t>Gains organisationnels</t>
  </si>
  <si>
    <t>Leviers ARMEN 2</t>
  </si>
  <si>
    <t>EDI</t>
  </si>
  <si>
    <t>Remises logistiques</t>
  </si>
  <si>
    <t>Ruptures</t>
  </si>
  <si>
    <t>Clause tarif de responsabilité</t>
  </si>
  <si>
    <t>TPN</t>
  </si>
  <si>
    <t>Dotations</t>
  </si>
  <si>
    <t>Parc de véhicules</t>
  </si>
  <si>
    <t>Gaspillage alimentaire</t>
  </si>
  <si>
    <t>Robot pharmaceutique</t>
  </si>
  <si>
    <t xml:space="preserve"> Escarres</t>
  </si>
  <si>
    <t>COMEDIMS</t>
  </si>
  <si>
    <t>Nombre</t>
  </si>
  <si>
    <t>TOTAL</t>
  </si>
  <si>
    <t>Moniteurs SPO2</t>
  </si>
  <si>
    <t>GOPI</t>
  </si>
  <si>
    <t>Gants latex</t>
  </si>
  <si>
    <t>Marché de performance</t>
  </si>
  <si>
    <t>Livraison on desk</t>
  </si>
  <si>
    <t>Equipements de blanchisserie</t>
  </si>
  <si>
    <t>La déstandardisation de l’offre alimentaire permet entre autre aux EHPAD de diminuer la dénutrition et les pertes alimentaires</t>
  </si>
  <si>
    <t>La redéfinition en coût complet de la fonction restauration du CHU de Toulouse a permis des gains qualitatifs et quantitatifs</t>
  </si>
  <si>
    <t>HYGIENE - PROTECTION</t>
  </si>
  <si>
    <t>HABILLAGE</t>
  </si>
  <si>
    <t>GANT</t>
  </si>
  <si>
    <t>PC</t>
  </si>
  <si>
    <t>Bloc opératoire</t>
  </si>
  <si>
    <t>La cartographie du hors-marché et son analyse a permis à plusieurs GHT de mieux se conformer à la contrainte de computation des besoins et d’améliorer la couverture de leurs marchés</t>
  </si>
  <si>
    <t>Mise en place d’un marché de prestation de maintenance sur l’endoscopie souple entre les GHT 7, 10 et 11</t>
  </si>
  <si>
    <t>Technique d'achat</t>
  </si>
  <si>
    <t>Fiche contractuelle</t>
  </si>
  <si>
    <t>Dialogue acheteur-prescripteur</t>
  </si>
  <si>
    <t>Revue de performance</t>
  </si>
  <si>
    <t>Hors marché</t>
  </si>
  <si>
    <t>Numérotation marchés</t>
  </si>
  <si>
    <t>Harmonisation des pratiques achat</t>
  </si>
  <si>
    <t>Coopération public-privé</t>
  </si>
  <si>
    <t>BIH</t>
  </si>
  <si>
    <t>PUI</t>
  </si>
  <si>
    <t>ESAT</t>
  </si>
  <si>
    <t xml:space="preserve">MEDICAMENTS </t>
  </si>
  <si>
    <t>DOP</t>
  </si>
  <si>
    <t>tout séché</t>
  </si>
  <si>
    <t>Stérilisation</t>
  </si>
  <si>
    <t xml:space="preserve">Organigramme </t>
  </si>
  <si>
    <t>Pilotage</t>
  </si>
  <si>
    <t>SI achat</t>
  </si>
  <si>
    <t>Ficha action achat</t>
  </si>
  <si>
    <t>Référent achat</t>
  </si>
  <si>
    <t>Cellule juridique</t>
  </si>
  <si>
    <t>Indicateurs</t>
  </si>
  <si>
    <t>Copil</t>
  </si>
  <si>
    <t>Comité achat</t>
  </si>
  <si>
    <t>Politique achat</t>
  </si>
  <si>
    <t>Revue de projets</t>
  </si>
  <si>
    <t>Extranet</t>
  </si>
  <si>
    <t>Fiches marché</t>
  </si>
  <si>
    <t>RACI</t>
  </si>
  <si>
    <t>Guide</t>
  </si>
  <si>
    <t>Sécurisation juridique</t>
  </si>
  <si>
    <t>Fiches navettes</t>
  </si>
  <si>
    <t>Séminaire achat</t>
  </si>
  <si>
    <t>La fonction achat du GHT Aisne Nord Haute Somme organise sa montée en compétences</t>
  </si>
  <si>
    <t>Assistants achat</t>
  </si>
  <si>
    <t>Cadres de santé</t>
  </si>
  <si>
    <t>Pharmacie</t>
  </si>
  <si>
    <t>Départments achat</t>
  </si>
  <si>
    <t>Diagnostic RH</t>
  </si>
  <si>
    <t>Cartographie ressources</t>
  </si>
  <si>
    <t>Délégations de signature</t>
  </si>
  <si>
    <t>GEF</t>
  </si>
  <si>
    <t>Certification ISO</t>
  </si>
  <si>
    <t>Gestion fournisseurs</t>
  </si>
  <si>
    <t>Partage d'information</t>
  </si>
  <si>
    <t>AC GHT</t>
  </si>
  <si>
    <t>Le GHT Rhône Nord-Beaujolais-Dombes a mis en œuvre une massification des achats de molécules onéreuses avec recettes T2A et les équipements biomédicaux</t>
  </si>
  <si>
    <t>Entretien et maintenance bâtiment</t>
  </si>
  <si>
    <t>GENERATEUR / MONITEUR INDIVIDUEL D'HEMODIALYSE</t>
  </si>
  <si>
    <t>Entretien et Maintenance Electricité courants forts</t>
  </si>
  <si>
    <t>MONITEURS DE SPO2</t>
  </si>
  <si>
    <t>Vagues 1 à 6</t>
  </si>
  <si>
    <t>Nombre d'occurrences</t>
  </si>
  <si>
    <t>Action PAAT O/N</t>
  </si>
  <si>
    <t>O</t>
  </si>
  <si>
    <t>Vagues 1 à 6 BP par Familles d'achat</t>
  </si>
  <si>
    <t>Types de gains et répartition</t>
  </si>
  <si>
    <t>N</t>
  </si>
  <si>
    <t xml:space="preserve">La formation à l'éco-conduite, comme vecteur de réduction de la consommation de carburant </t>
  </si>
  <si>
    <t>L’équipement des véhicules par un module leur permettant de rouler à l’E85, réduit les couts de carburant</t>
  </si>
  <si>
    <t>L’équipement des véhicules par un dispositif permettant d’optimiser l’utilisation de la flotte automobile</t>
  </si>
  <si>
    <t>Le CH de Valenciennes a décliné autour de la mise en place de prestations d’optimisation du codage un dialogue "acheteur - prescripteur" et construit sa stratégie de négociation</t>
  </si>
  <si>
    <t>BP ARMEN</t>
  </si>
  <si>
    <t>Eligible PAAT</t>
  </si>
  <si>
    <t>Non éligible PAAT</t>
  </si>
  <si>
    <t>jusqu'à 15%</t>
  </si>
  <si>
    <t>35% et 77%</t>
  </si>
  <si>
    <t>10 à 15%</t>
  </si>
  <si>
    <t>7,18 € /Tonne</t>
  </si>
  <si>
    <t>La mise en place d’une coopération territoriale de stérilisation publique-privé entre le CH de Montreuil et la maternité des Lilas</t>
  </si>
  <si>
    <t xml:space="preserve"> </t>
  </si>
  <si>
    <t>20 à 25%</t>
  </si>
  <si>
    <t>30 à 35%</t>
  </si>
  <si>
    <t>Numéro de la bonne pratique</t>
  </si>
  <si>
    <t>Les statines: une pénétration des génériques déjà bien en place en région Centre</t>
  </si>
  <si>
    <t>Le développement d’un logiciel d’admission des patients aux urgences du CH de Brignoles a permis une optimisation des PHEV</t>
  </si>
  <si>
    <t>Standardisation des pratiques de l’insulinothérapie par pompe</t>
  </si>
  <si>
    <t xml:space="preserve">La protocolisation de l’aide à la prescription de pansement en Basse Normandie permet de limiter les surcoûts de prise en charge en ville </t>
  </si>
  <si>
    <t>La PUI de l’Union sanitaire et sociale Aude-PO a réalisé un cadrage de la prestation de service en oxygénothérapie en sortie d’hospitalisation avec un effet probable sur les PHMEV</t>
  </si>
  <si>
    <t>Le conditionnement unitaire des formes orales solides source d’économies</t>
  </si>
  <si>
    <t>Adapter l’achat à son coût d’usage : acheter autrement pour améliorer l’efficience</t>
  </si>
  <si>
    <t>Utiliser un logigramme d’aide à la prise de décision « make or buy »</t>
  </si>
  <si>
    <t>Suivre les 6 étapes clefs pour réussir la mise en œuvre d’un projet d’externalisation ou d’internalisation</t>
  </si>
  <si>
    <t>100 heures</t>
  </si>
  <si>
    <t>Structuration de la Base de données ARMEN</t>
  </si>
  <si>
    <t>Chauqe ligne de la base de données correspond à une bonne pratique ARMEN</t>
  </si>
  <si>
    <t>Les bonnes pratiques sont listées de la vague 1 à la vague 6, par ordre chronologique des vagues mais sans hiérarchisation au sein des vagues ni au sein de chaque thématique</t>
  </si>
  <si>
    <r>
      <t>Colonne A</t>
    </r>
    <r>
      <rPr>
        <sz val="10"/>
        <rFont val="Arial"/>
        <family val="2"/>
      </rPr>
      <t xml:space="preserve">  </t>
    </r>
  </si>
  <si>
    <t>Colonne B</t>
  </si>
  <si>
    <r>
      <t xml:space="preserve">Cette colonne précise le </t>
    </r>
    <r>
      <rPr>
        <b/>
        <sz val="10"/>
        <rFont val="Arial"/>
        <family val="2"/>
      </rPr>
      <t>numéro de la bonne pratique</t>
    </r>
    <r>
      <rPr>
        <sz val="10"/>
        <rFont val="Arial"/>
        <family val="2"/>
      </rPr>
      <t xml:space="preserve"> ARMEN. Ce numéro sera celui retenu dans les futurs systèmes d'information achat pour identifier chacune des bonnes pratiques.</t>
    </r>
  </si>
  <si>
    <r>
      <t xml:space="preserve">Cette colonne précise la </t>
    </r>
    <r>
      <rPr>
        <b/>
        <sz val="10"/>
        <rFont val="Arial"/>
        <family val="2"/>
      </rPr>
      <t>vague ARMEN correspondant à la bonne pratique</t>
    </r>
    <r>
      <rPr>
        <sz val="10"/>
        <rFont val="Arial"/>
        <family val="2"/>
      </rPr>
      <t>. Les bonnes pratiques sont listées par ordre croissant des vagues, de la vague 1 à la vague 6</t>
    </r>
  </si>
  <si>
    <t>Colonne C</t>
  </si>
  <si>
    <r>
      <t xml:space="preserve">La base de données ARMEN recense l'ensemble des bonnes pratiques identifiées par les 60 groupes ARMEN lors des 6 vagues ARMEN. Elle est structurée selon un principe de d'énumération de chaque bonne pratique en ligne et de catégorisation de chaque bonne pratique en colonne selon 22 caractéristiques ou niveaux desriptifs.
L'onglet </t>
    </r>
    <r>
      <rPr>
        <b/>
        <sz val="10"/>
        <rFont val="Arial"/>
        <family val="2"/>
      </rPr>
      <t>"Classification des BP"</t>
    </r>
    <r>
      <rPr>
        <sz val="10"/>
        <rFont val="Arial"/>
        <family val="2"/>
      </rPr>
      <t xml:space="preserve"> ou onglet 3, est l'onglet de recensement des 915 bonnes pratiques ARMEN.
</t>
    </r>
  </si>
  <si>
    <r>
      <t xml:space="preserve">Cette colonne précise </t>
    </r>
    <r>
      <rPr>
        <b/>
        <sz val="10"/>
        <rFont val="Arial"/>
        <family val="2"/>
      </rPr>
      <t>le segment ou la thématique correspondant à la bonne pratique</t>
    </r>
    <r>
      <rPr>
        <sz val="10"/>
        <rFont val="Arial"/>
        <family val="2"/>
      </rPr>
      <t>. Il y a 60 segments ou thématiques; à raison de 10 segments ou thématiques par vague</t>
    </r>
  </si>
  <si>
    <t>Principe de classification de la base de données</t>
  </si>
  <si>
    <r>
      <t xml:space="preserve">Colonne D  </t>
    </r>
    <r>
      <rPr>
        <sz val="10"/>
        <color theme="0"/>
        <rFont val="Arial"/>
        <family val="2"/>
      </rPr>
      <t xml:space="preserve">  </t>
    </r>
  </si>
  <si>
    <r>
      <t xml:space="preserve">Colonne E </t>
    </r>
    <r>
      <rPr>
        <sz val="10"/>
        <color theme="0"/>
        <rFont val="Arial"/>
        <family val="2"/>
      </rPr>
      <t xml:space="preserve">  </t>
    </r>
  </si>
  <si>
    <r>
      <t xml:space="preserve">Colonne F </t>
    </r>
    <r>
      <rPr>
        <sz val="10"/>
        <color theme="0"/>
        <rFont val="Arial"/>
        <family val="2"/>
      </rPr>
      <t xml:space="preserve">  </t>
    </r>
  </si>
  <si>
    <r>
      <t xml:space="preserve">Colonne G </t>
    </r>
    <r>
      <rPr>
        <sz val="10"/>
        <color theme="0"/>
        <rFont val="Arial"/>
        <family val="2"/>
      </rPr>
      <t xml:space="preserve">  </t>
    </r>
  </si>
  <si>
    <r>
      <t>Cette colonne précise le</t>
    </r>
    <r>
      <rPr>
        <b/>
        <sz val="10"/>
        <rFont val="Arial"/>
        <family val="2"/>
      </rPr>
      <t xml:space="preserve"> domaine d'achat auquel correspond la bonne pratique ARMEN.</t>
    </r>
    <r>
      <rPr>
        <sz val="10"/>
        <rFont val="Arial"/>
        <family val="2"/>
      </rPr>
      <t xml:space="preserve"> Le domaine d'achat est une sudivision de la famille d'achat.</t>
    </r>
  </si>
  <si>
    <r>
      <t>Cette colonne précise la</t>
    </r>
    <r>
      <rPr>
        <b/>
        <sz val="10"/>
        <rFont val="Arial"/>
        <family val="2"/>
      </rPr>
      <t xml:space="preserve"> famille d'achat à laquelle correspond la bonne pratique ARMEN considérée</t>
    </r>
    <r>
      <rPr>
        <sz val="10"/>
        <rFont val="Arial"/>
        <family val="2"/>
      </rPr>
      <t>. C'est le niveau de consolidation le plus élevé de la nomenclature achat.</t>
    </r>
  </si>
  <si>
    <r>
      <t xml:space="preserve">Cette colonne précise la </t>
    </r>
    <r>
      <rPr>
        <b/>
        <sz val="10"/>
        <rFont val="Arial"/>
        <family val="2"/>
      </rPr>
      <t>catégorie d'achat à laquelle correspond la bonne pratique ARMEN</t>
    </r>
    <r>
      <rPr>
        <sz val="10"/>
        <rFont val="Arial"/>
        <family val="2"/>
      </rPr>
      <t>. La catégorie d'achat est une sudivision du domaine d'achat.</t>
    </r>
  </si>
  <si>
    <r>
      <t xml:space="preserve">Cette colonne précise le </t>
    </r>
    <r>
      <rPr>
        <b/>
        <sz val="10"/>
        <rFont val="Arial"/>
        <family val="2"/>
      </rPr>
      <t>segment d'achat auquel correspond la bonne pratique ARMEN</t>
    </r>
    <r>
      <rPr>
        <sz val="10"/>
        <rFont val="Arial"/>
        <family val="2"/>
      </rPr>
      <t>. Le segment d'achat est une sudivision de la catégorie d'achat.</t>
    </r>
  </si>
  <si>
    <t>Colonne H</t>
  </si>
  <si>
    <r>
      <t xml:space="preserve">Cette colonne précise </t>
    </r>
    <r>
      <rPr>
        <b/>
        <sz val="10"/>
        <rFont val="Arial"/>
        <family val="2"/>
      </rPr>
      <t xml:space="preserve">l'intitulé de la bonne pratique ARMEN </t>
    </r>
    <r>
      <rPr>
        <sz val="10"/>
        <rFont val="Arial"/>
        <family val="2"/>
      </rPr>
      <t>tel qu'il est formùulé dans le dossier ARMEN.</t>
    </r>
  </si>
  <si>
    <t xml:space="preserve">   Colonnes D à G : catégorisation des bonnes pratiques selon les 4 niveaux de la nomenclature achat de la DGOS</t>
  </si>
  <si>
    <r>
      <t>Colonne K</t>
    </r>
    <r>
      <rPr>
        <sz val="10"/>
        <color theme="0"/>
        <rFont val="Arial"/>
        <family val="2"/>
      </rPr>
      <t xml:space="preserve">  </t>
    </r>
  </si>
  <si>
    <r>
      <t xml:space="preserve">Colonne L </t>
    </r>
    <r>
      <rPr>
        <sz val="10"/>
        <color theme="0"/>
        <rFont val="Arial"/>
        <family val="2"/>
      </rPr>
      <t xml:space="preserve">  </t>
    </r>
  </si>
  <si>
    <r>
      <t xml:space="preserve">Colonne M </t>
    </r>
    <r>
      <rPr>
        <sz val="10"/>
        <color theme="0"/>
        <rFont val="Arial"/>
        <family val="2"/>
      </rPr>
      <t xml:space="preserve">  </t>
    </r>
  </si>
  <si>
    <t>Colonne O</t>
  </si>
  <si>
    <r>
      <t>Colonne Q</t>
    </r>
    <r>
      <rPr>
        <sz val="10"/>
        <color theme="0"/>
        <rFont val="Arial"/>
        <family val="2"/>
      </rPr>
      <t xml:space="preserve">  </t>
    </r>
  </si>
  <si>
    <t>Colonne R</t>
  </si>
  <si>
    <t>Colonne S</t>
  </si>
  <si>
    <t>Colonne T</t>
  </si>
  <si>
    <t>Colonne U</t>
  </si>
  <si>
    <t>Colonne V</t>
  </si>
  <si>
    <r>
      <t xml:space="preserve">Cette colonne propose </t>
    </r>
    <r>
      <rPr>
        <b/>
        <sz val="10"/>
        <rFont val="Arial"/>
        <family val="2"/>
      </rPr>
      <t>le levier de la trame PAAT qui devrait correspondre à la bonne pratique ARMEN considérée</t>
    </r>
    <r>
      <rPr>
        <sz val="10"/>
        <rFont val="Arial"/>
        <family val="2"/>
      </rPr>
      <t>. C'est une proposition indicative, l'acheteur pouvant potentiellement saisir un autre levier.</t>
    </r>
  </si>
  <si>
    <r>
      <t xml:space="preserve">Cette colonne propose </t>
    </r>
    <r>
      <rPr>
        <b/>
        <sz val="10"/>
        <rFont val="Arial"/>
        <family val="2"/>
      </rPr>
      <t>un 2ème levier de la trame PAAT qui pourrait correspondre à la bonne pratique ARMEN considérée</t>
    </r>
    <r>
      <rPr>
        <sz val="10"/>
        <rFont val="Arial"/>
        <family val="2"/>
      </rPr>
      <t>. C'est une proposition de second niveau par rapport à la colonne J, qui est de la même manière indicative, l'acheteur pouvant potentiellement saisir un autre levier.</t>
    </r>
  </si>
  <si>
    <r>
      <t xml:space="preserve">Cette colonne propose </t>
    </r>
    <r>
      <rPr>
        <b/>
        <sz val="10"/>
        <rFont val="Arial"/>
        <family val="2"/>
      </rPr>
      <t>un "levier ARMEN" plus fin que le levier de la trame PAAT et permettant de caractériser la bonne pratique ARMEN considérée</t>
    </r>
    <r>
      <rPr>
        <sz val="10"/>
        <rFont val="Arial"/>
        <family val="2"/>
      </rPr>
      <t>. 63 leviers ARMEN ont été définis sur l'ensemble des 6 vagues.</t>
    </r>
  </si>
  <si>
    <r>
      <t xml:space="preserve">Cette colonne propose </t>
    </r>
    <r>
      <rPr>
        <b/>
        <sz val="10"/>
        <rFont val="Arial"/>
        <family val="2"/>
      </rPr>
      <t>un 2ème "levier ARMEN" plus fin que le levier ARMEN de niveau 1 et permettant de caractériser la bonne pratique ARMEN considérée de manière plus précise</t>
    </r>
    <r>
      <rPr>
        <sz val="10"/>
        <rFont val="Arial"/>
        <family val="2"/>
      </rPr>
      <t>. 173 leviers ARMEN de niveau 2 ont été définis sur l'ensemble des 6 vagues.</t>
    </r>
  </si>
  <si>
    <t>Performance achat</t>
  </si>
  <si>
    <r>
      <t>Cette colonne précise le</t>
    </r>
    <r>
      <rPr>
        <b/>
        <sz val="10"/>
        <rFont val="Arial"/>
        <family val="2"/>
      </rPr>
      <t xml:space="preserve"> % de la performance achat obtenue par la bonne pratique ARMEN.</t>
    </r>
  </si>
  <si>
    <r>
      <t xml:space="preserve">Cette colonne précise </t>
    </r>
    <r>
      <rPr>
        <b/>
        <sz val="10"/>
        <rFont val="Arial"/>
        <family val="2"/>
      </rPr>
      <t>si la bonne pratique ARMEN est une action à qui peut figurer dans le PAAT ou non</t>
    </r>
  </si>
  <si>
    <r>
      <t xml:space="preserve">Cette colonne précise </t>
    </r>
    <r>
      <rPr>
        <b/>
        <sz val="10"/>
        <rFont val="Arial"/>
        <family val="2"/>
      </rPr>
      <t xml:space="preserve">l'emplacement de la bonne pratique ARMEN </t>
    </r>
    <r>
      <rPr>
        <sz val="10"/>
        <rFont val="Arial"/>
        <family val="2"/>
      </rPr>
      <t>dans le dossier ARMEN correspondant par le numéro de page</t>
    </r>
  </si>
  <si>
    <t>Emplacement de la BP (N° de page)</t>
  </si>
  <si>
    <t>Lignes 1 à 917 : Liste des bonnes pratiques ARMEN</t>
  </si>
  <si>
    <r>
      <t xml:space="preserve">Cette colonne précise la </t>
    </r>
    <r>
      <rPr>
        <b/>
        <sz val="10"/>
        <rFont val="Arial"/>
        <family val="2"/>
      </rPr>
      <t>Performance indirecte (charges) liée à l'action de l'acheteur pour la bonne pratique ARMEN</t>
    </r>
    <r>
      <rPr>
        <sz val="10"/>
        <rFont val="Arial"/>
        <family val="2"/>
      </rPr>
      <t>. En général, ces gains sont associés à une démarche en coût complet et resultent de la diminution de charges annexes qui ne rentrent pas dans le calcul de la performance achat directe</t>
    </r>
  </si>
  <si>
    <r>
      <t xml:space="preserve">Cette colonne précise la </t>
    </r>
    <r>
      <rPr>
        <b/>
        <sz val="10"/>
        <rFont val="Arial"/>
        <family val="2"/>
      </rPr>
      <t>performance indirecte (ressources) liée à l'action de l'acheteur pour la bonne pratique ARMEN</t>
    </r>
    <r>
      <rPr>
        <sz val="10"/>
        <rFont val="Arial"/>
        <family val="2"/>
      </rPr>
      <t xml:space="preserve">. Il s'agit des gains de temps agent ou de gains en ETP liés à une action achat. </t>
    </r>
  </si>
  <si>
    <r>
      <t xml:space="preserve">Cette colonne précise la </t>
    </r>
    <r>
      <rPr>
        <b/>
        <sz val="10"/>
        <rFont val="Arial"/>
        <family val="2"/>
      </rPr>
      <t xml:space="preserve">Performance indirecte non lié à l'action de l'acheteur (activité/T2A) de la bonne pratique ARMEN. </t>
    </r>
    <r>
      <rPr>
        <sz val="10"/>
        <rFont val="Arial"/>
        <family val="2"/>
      </rPr>
      <t>Il s'agit principalement de recettes d'activité supplémentaires associées à une action achat (par exemple avec diminution de la DMS).</t>
    </r>
  </si>
  <si>
    <t>Performance indirecte non lié à l'action de l'acheteur (activité/T2A, en €)</t>
  </si>
  <si>
    <t>32-33-34</t>
  </si>
  <si>
    <t>44 - 45</t>
  </si>
  <si>
    <t>69 - 70</t>
  </si>
  <si>
    <t>07  08</t>
  </si>
  <si>
    <t>13-14-15</t>
  </si>
  <si>
    <t>74 - 75</t>
  </si>
  <si>
    <t>78 79</t>
  </si>
  <si>
    <t>96 - 97</t>
  </si>
  <si>
    <t>38 - 39</t>
  </si>
  <si>
    <t>32 - 33</t>
  </si>
  <si>
    <t xml:space="preserve">62 - 63 </t>
  </si>
  <si>
    <t>6 à 8,5%</t>
  </si>
  <si>
    <t xml:space="preserve">40% sur le titre 1        </t>
  </si>
  <si>
    <t>Gain Temps Agent</t>
  </si>
  <si>
    <t>0,5 ETP</t>
  </si>
  <si>
    <t>16 à 25%</t>
  </si>
  <si>
    <t>10 à 70%</t>
  </si>
  <si>
    <t>15 à 20%</t>
  </si>
  <si>
    <t>26 à 36%</t>
  </si>
  <si>
    <t>1700€/an/patient</t>
  </si>
  <si>
    <t>15 à 22%</t>
  </si>
  <si>
    <t>L’allotissement séparé pour les alèses a permis aux groupements Pays de Loire et Bretagne de réaliser des gains de 22% sur le seul périmètre des alèses</t>
  </si>
  <si>
    <t>12 ETP</t>
  </si>
  <si>
    <t>0,6 ETP</t>
  </si>
  <si>
    <t>5 ETP</t>
  </si>
  <si>
    <t>2 ETP</t>
  </si>
  <si>
    <t>15 à 35%</t>
  </si>
  <si>
    <t>Techniques d'achat nouvelles ou originales</t>
  </si>
  <si>
    <t>20 à 30%</t>
  </si>
  <si>
    <t>0,28 ETP</t>
  </si>
  <si>
    <t>1 ETP</t>
  </si>
  <si>
    <t>0,5 ETP aide soignants et 0,5 ETP infirmiers</t>
  </si>
  <si>
    <t>0,3 ETP magasiniers</t>
  </si>
  <si>
    <t>3 ETP</t>
  </si>
  <si>
    <t>45-46</t>
  </si>
  <si>
    <t>30 à 40%</t>
  </si>
  <si>
    <t>4 à 8%</t>
  </si>
  <si>
    <t>33 à 49%</t>
  </si>
  <si>
    <t>23-24</t>
  </si>
  <si>
    <t>18-19</t>
  </si>
  <si>
    <t>20-21</t>
  </si>
  <si>
    <t>25-26</t>
  </si>
  <si>
    <t>25 à 65%</t>
  </si>
  <si>
    <t>1a</t>
  </si>
  <si>
    <t xml:space="preserve">Recourir à l’assistance à maîtrise d’ouvrage a permis au CH d’Annecy  de réaliser jusqu’à 36% de gains sur les risques statutaires </t>
  </si>
  <si>
    <t>1b</t>
  </si>
  <si>
    <t>Recourir à l’assistance à maîtrise d’ouvrage a permis au CH d'Annecy de réaliser jusqu’à 36% de gains, à certaines conditions, sur les dommages aux biens</t>
  </si>
  <si>
    <t>18, 19, 20, 21, 22</t>
  </si>
  <si>
    <t>3a</t>
  </si>
  <si>
    <t>L’organisation d’une visite des risques cliniques au CH de Loire-Vendée-Océan  a permis de faire valoir un bonus de 5% sur l’assurance responsabilité civile</t>
  </si>
  <si>
    <t>3b</t>
  </si>
  <si>
    <t>L’organisation d’une visite des risques cliniques au CH d’Ancenis a permis de faire valoir un bonus de 5% sur l’assurance responsabilité civile</t>
  </si>
  <si>
    <t>6 à 10%</t>
  </si>
  <si>
    <t>19 et 20</t>
  </si>
  <si>
    <t>32 et 33</t>
  </si>
  <si>
    <t>34 et 35</t>
  </si>
  <si>
    <t>La base de données ARMEN est à destination des :</t>
  </si>
  <si>
    <t xml:space="preserve">Directeurs achat </t>
  </si>
  <si>
    <t xml:space="preserve">Acheteurs </t>
  </si>
  <si>
    <t>Prescripteurs d'achat</t>
  </si>
  <si>
    <t>Opérateurs d'achat nationaux et régionaux</t>
  </si>
  <si>
    <t>Référents achat en ARS</t>
  </si>
  <si>
    <t xml:space="preserve">Acteurs institutionnels </t>
  </si>
  <si>
    <t>Objectifs de la base de données ARMEN</t>
  </si>
  <si>
    <t>L'objectif de la base de données ARMEN est :
* de fournir un outil complet recensant l'ensemble des bonnes pratiques des 6 vagues ARMEN
* d'apporter une catégorisation des bonnes pratiques selon différents critères thématiques
* de permettre d'identifer par une recherche ciblée une ou des bonnes pratiques spécifiques afin d'alimenter le Plan d'Action Achat de Territoire
* de fournir des éléments d'abalyse synthétique sur les chiffres clés des 6 vagues du projet ARMEN 
* de proposer un outil adpatable et modulable aux acheteurs, facile d'utilisation et ergonomique</t>
  </si>
  <si>
    <t>La base de données comprend les onglets suivants:</t>
  </si>
  <si>
    <t>* Le présent onglet de présentation générale des objectifs et du contenu de la base</t>
  </si>
  <si>
    <t>* Un onglet "structuration de la BDD" qui précise la manière dont est organisée en lignes et en colonnes l'onglet "Inventaire des BP"</t>
  </si>
  <si>
    <t>* L'onglet "Leviers ARMEN" qui liste des leviers dits "ARMEN" de niveau 1 et de niveau 2 permettant d'affiner la recherche des bonnes pratiques par l'utilisateur</t>
  </si>
  <si>
    <t>Recettes de titre 3 (valorisation d’un revenu nouveau lié à une activité commerciale du fait d’une action de l’acheteur : la négociation d’une autorisation d’occupation temporaire (AOT), la mise en place d’une filière de valorisation des déchets, la négoc</t>
  </si>
  <si>
    <t>Thématique</t>
  </si>
  <si>
    <t>Intitulé des bonnes pratiques</t>
  </si>
  <si>
    <t>Levier ARMEN2/ mot-clé</t>
  </si>
  <si>
    <t>Type de performance (si performance achat valorisée, montant en €)</t>
  </si>
  <si>
    <t>Paliers de performance achat (en €)</t>
  </si>
  <si>
    <t>Performance obtenue en %</t>
  </si>
  <si>
    <t>Performance indirecte (charges) liée à l'action de l'acheteur (en €)</t>
  </si>
  <si>
    <t xml:space="preserve">Performance indirecte (ressources) liée à l'action de l'acheteur </t>
  </si>
  <si>
    <t xml:space="preserve">Lien hypertexte </t>
  </si>
  <si>
    <t>https://solidarites-sante.gouv.fr/IMG/png/bp1a.png</t>
  </si>
  <si>
    <t>https://solidarites-sante.gouv.fr/IMG/png/bp1b.png</t>
  </si>
  <si>
    <t>https://solidarites-sante.gouv.fr/IMG/png/bp2.png</t>
  </si>
  <si>
    <t>https://solidarites-sante.gouv.fr/IMG/png/bp3a.png</t>
  </si>
  <si>
    <t>https://solidarites-sante.gouv.fr/IMG/png/bp3b.png</t>
  </si>
  <si>
    <t>https://solidarites-sante.gouv.fr/IMG/png/bp4.png</t>
  </si>
  <si>
    <t>https://solidarites-sante.gouv.fr/IMG/png/bp5.png</t>
  </si>
  <si>
    <t>https://solidarites-sante.gouv.fr/IMG/png/bp6.png</t>
  </si>
  <si>
    <t>https://solidarites-sante.gouv.fr/IMG/png/bp7.png</t>
  </si>
  <si>
    <t>https://solidarites-sante.gouv.fr/IMG/png/bp8.png</t>
  </si>
  <si>
    <t>https://solidarites-sante.gouv.fr/IMG/png/bp9.png</t>
  </si>
  <si>
    <t>https://solidarites-sante.gouv.fr/IMG/png/bp10.png</t>
  </si>
  <si>
    <t>https://solidarites-sante.gouv.fr/IMG/png/bp11.png</t>
  </si>
  <si>
    <t>https://solidarites-sante.gouv.fr/IMG/png/bp12.png</t>
  </si>
  <si>
    <t>https://solidarites-sante.gouv.fr/IMG/png/bp13.png</t>
  </si>
  <si>
    <t>https://solidarites-sante.gouv.fr/IMG/png/bp14.png</t>
  </si>
  <si>
    <t>https://snlidarites-sante.gnuv.fr/IMG/png/bp15.png</t>
  </si>
  <si>
    <t>https://solidarites-sante.gouv.fr/IMG/png/bp16.png</t>
  </si>
  <si>
    <t>https://solidarites-sante.gouv.fr/IMG/png/bp17.png</t>
  </si>
  <si>
    <t>https://solidarites-sante.gouv.fr/IMG/png/bp18.png</t>
  </si>
  <si>
    <t>https://snlidarites-sante.gnuv.fr/IMG/png/bp19.png</t>
  </si>
  <si>
    <t>https://solidarites-sante.gouv.fr/IMG/png/bp20.png</t>
  </si>
  <si>
    <t>https://solidarites-sante.gouv.fr/IMG/png/bp21.png</t>
  </si>
  <si>
    <t>https://solidarites-sante.gouv.fr/IMG/png/bp22.png</t>
  </si>
  <si>
    <t>https://solidarites-sante.gouv.fr/IMG/png/bp23.png</t>
  </si>
  <si>
    <t>https://solidarites-sante.gouv.fr/IMG/png/bp24.png</t>
  </si>
  <si>
    <t>https://solidarites-sante.gouv.fr/IMG/png/bp25.png</t>
  </si>
  <si>
    <t>https://solidarites-sante.gouv.fr/IMG/png/bp26.png</t>
  </si>
  <si>
    <t>https://solidarites-sante.gouv.fr/IMG/png/bp27.png</t>
  </si>
  <si>
    <t>https://solidarites-sante.gouv.fr/IMG/png/bp28.png</t>
  </si>
  <si>
    <t>https://solidarites-sante.gouv.fr/IMG/png/bp29.png</t>
  </si>
  <si>
    <t>https://snlidarites-sante.gnuv.fr/IMG/png/bp30.png</t>
  </si>
  <si>
    <t>https://solidarites-sante.gouv.fr/IMG/png/bp31.png</t>
  </si>
  <si>
    <t>https://solidarites-sante.gouv.fr/IMG/png/bp32.png</t>
  </si>
  <si>
    <t>https://solidarites-sante.gouv.fr/IMG/png/bp33.png</t>
  </si>
  <si>
    <t>https://solidarites-sante.gouv.fr/IMG/png/bp34.png</t>
  </si>
  <si>
    <t>https://solidarites-sante.gouv.fr/IMG/png/bp35.png</t>
  </si>
  <si>
    <t>https://solidarites-sante.gouv.fr/IMG/png/bp36.png</t>
  </si>
  <si>
    <t>https://solidarites-sante.gouv.fr/IMG/png/bp37.png</t>
  </si>
  <si>
    <t>https://solidarites-sante.gouv.fr/IMG/png/bp38.png</t>
  </si>
  <si>
    <t>https://solidarites-sante.gouv.fr/IMG/png/bp39.png</t>
  </si>
  <si>
    <t>https://solidarites-sante.gouv.fr/IMG/png/bp40.png</t>
  </si>
  <si>
    <t>https://solidarites-sante.gouv.fr/IMG/png/bp41.png</t>
  </si>
  <si>
    <t>https://solidarites-sante.gouv.fr/IMG/png/bp42.png</t>
  </si>
  <si>
    <t>https://solidarites-sante.gouv.fr/IMG/png/bp43.png</t>
  </si>
  <si>
    <t>https://solidarites-sante.gouv.fr/IMG/png/bp44.png</t>
  </si>
  <si>
    <t>https://solidarites-sante.gouv.fr/IMG/png/bp45.png</t>
  </si>
  <si>
    <t>https://solidarites-sante.gouv.fr/IMG/png/bp46.png</t>
  </si>
  <si>
    <t>https://solidarites-sante.gouv.fr/IMG/png/bp47.png</t>
  </si>
  <si>
    <t>https://solidarites-sante.gouv.fr/IMG/png/bp48.png</t>
  </si>
  <si>
    <t>https://solidarites-sante.gouv.fr/IMG/png/bp49.png</t>
  </si>
  <si>
    <t>https://solidarites-sante.gouv.fr/IMG/png/bp50.png</t>
  </si>
  <si>
    <t>https://solidarites-sante.gouv.fr/IMG/png/bp51.png</t>
  </si>
  <si>
    <t>https://solidarites-sante.gouv.fr/IMG/png/bp52.png</t>
  </si>
  <si>
    <t>https://solidarites-sante.gouv.fr/IMG/png/bp53.png</t>
  </si>
  <si>
    <t>https://solidarites-sante.gouv.fr/IMG/png/bp54.png</t>
  </si>
  <si>
    <t>https://solidarites-sante.gouv.fr/IMG/png/bp55.png</t>
  </si>
  <si>
    <t>https://solidarites-sante.gouv.fr/IMG/png/bp56.png</t>
  </si>
  <si>
    <t>https://solidarites-sante.gouv.fr/IMG/png/bp57.png</t>
  </si>
  <si>
    <t>https://solidarites-sante.gouv.fr/IMG/png/bp58.png</t>
  </si>
  <si>
    <t>https://solidarites-sante.gouv.fr/IMG/png/bp59.png</t>
  </si>
  <si>
    <t>https://solidarites-sante.gouv.fr/IMG/png/bp60.png</t>
  </si>
  <si>
    <t>https://solidarites-sante.gouv.fr/IMG/png/bp61.png</t>
  </si>
  <si>
    <t>https://solidarites-sante.gouv.fr/IMG/png/bp62.png</t>
  </si>
  <si>
    <t>https://solidarites-sante.gouv.fr/IMG/png/bp63.png</t>
  </si>
  <si>
    <t>https://solidarites-sante.gouv.fr/IMG/png/bp64.png</t>
  </si>
  <si>
    <t>https://solidarites-sante.gouv.fr/IMG/png/bp65.png</t>
  </si>
  <si>
    <t>https://solidarites-sante.gouv.fr/IMG/png/bp66.png</t>
  </si>
  <si>
    <t>https://solidarites-sante.gouv.fr/IMG/png/bp67.png</t>
  </si>
  <si>
    <t>https://solidarites-sante.gouv.fr/IMG/png/bp68.png</t>
  </si>
  <si>
    <t>https://solidarites-sante.gouv.fr/IMG/png/bp69.png</t>
  </si>
  <si>
    <t>https://solidarites-sante.gouv.fr/IMG/png/bp70.png</t>
  </si>
  <si>
    <t>https://solidarites-sante.gouv.fr/IMG/png/bp71.png</t>
  </si>
  <si>
    <t>https://solidarites-sante.gouv.fr/IMG/png/bp72.png</t>
  </si>
  <si>
    <t>https://solidarites-sante.gouv.fr/IMG/png/bp73.png</t>
  </si>
  <si>
    <t>https://solidarites-sante.gouv.fr/IMG/png/bp74.png</t>
  </si>
  <si>
    <t>https://solidarites-sante.gouv.fr/IMG/png/bp75.png</t>
  </si>
  <si>
    <t>https://solidarites-sante.gouv.fr/IMG/png/bp76.png</t>
  </si>
  <si>
    <t>https://solidarites-sante.gouv.fr/IMG/png/bp77.png</t>
  </si>
  <si>
    <t>https://solidarites-sante.gouv.fr/IMG/png/bp78.png</t>
  </si>
  <si>
    <t>https://solidarites-sante.gouv.fr/IMG/png/bp79.png</t>
  </si>
  <si>
    <t>https://solidarites-sante.gouv.fr/IMG/png/bp80.png</t>
  </si>
  <si>
    <t>https://solidarites-sante.gouv.fr/IMG/png/bp81.png</t>
  </si>
  <si>
    <t>https://solidarites-sante.gouv.fr/IMG/png/bp82.png</t>
  </si>
  <si>
    <t>https://solidarites-sante.gouv.fr/IMG/png/bp83.png</t>
  </si>
  <si>
    <t>https://solidarites-sante.gouv.fr/IMG/png/bp84.png</t>
  </si>
  <si>
    <t>https://solidarites-sante.gouv.fr/IMG/png/bp85.png</t>
  </si>
  <si>
    <t>https://solidarites-sante.gouv.fr/IMG/png/bp86.png</t>
  </si>
  <si>
    <t>https://solidarites-sante.gouv.fr/IMG/png/bp87.png</t>
  </si>
  <si>
    <t>https://solidarites-sante.gouv.fr/IMG/png/bp88.png</t>
  </si>
  <si>
    <t>https://solidarites-sante.gouv.fr/IMG/png/bp89.png</t>
  </si>
  <si>
    <t>https://solidarites-sante.gouv.fr/IMG/png/bp90.png</t>
  </si>
  <si>
    <t>https://solidarites-sante.gouv.fr/IMG/png/bp91.png</t>
  </si>
  <si>
    <t>https://solidarites-sante.gouv.fr/IMG/png/bp92.png</t>
  </si>
  <si>
    <t>https://solidarites-sante.gouv.fr/IMG/png/bp93.png</t>
  </si>
  <si>
    <t>https://solidarites-sante.gouv.fr/IMG/png/bp94.png</t>
  </si>
  <si>
    <t>https://solidarites-sante.gouv.fr/IMG/png/bp95.png</t>
  </si>
  <si>
    <t>https://solidarites-sante.gouv.fr/IMG/png/bp96.png</t>
  </si>
  <si>
    <t>https://solidarites-sante.gouv.fr/IMG/png/bp97.png</t>
  </si>
  <si>
    <t>https://solidarites-sante.gouv.fr/IMG/png/bp98.png</t>
  </si>
  <si>
    <t>https://solidarites-sante.gouv.fr/IMG/png/bp99.png</t>
  </si>
  <si>
    <t>https://solidarites-sante.gouv.fr/IMG/png/bp100.png</t>
  </si>
  <si>
    <t>https://solidarites-sante.gouv.fr/IMG/png/bp101.png</t>
  </si>
  <si>
    <t>https://solidarites-sante.gouv.fr/IMG/png/bp102.png</t>
  </si>
  <si>
    <t>https://solidarites-sante.gouv.fr/IMG/png/bp103.png</t>
  </si>
  <si>
    <t>https://solidarites-sante.gouv.fr/IMG/png/bp104.png</t>
  </si>
  <si>
    <t>https://solidarites-sante.gouv.fr/IMG/png/bp105.png</t>
  </si>
  <si>
    <t>https://solidarites-sante.gouv.fr/IMG/png/bp106.png</t>
  </si>
  <si>
    <t>https://solidarites-sante.gouv.fr/IMG/png/bp107.png</t>
  </si>
  <si>
    <t>https://solidarites-sante.gouv.fr/IMG/png/bp108.png</t>
  </si>
  <si>
    <t>https://solidarites-sante.gouv.fr/IMG/png/bp109.png</t>
  </si>
  <si>
    <t>https://solidarites-sante.gouv.fr/IMG/png/bp110.png</t>
  </si>
  <si>
    <t>https://solidarites-sante.gouv.fr/IMG/png/bp111.png</t>
  </si>
  <si>
    <t>https://solidarites-sante.gouv.fr/IMG/png/bp112.png</t>
  </si>
  <si>
    <t>https://solidarites-sante.gouv.fr/IMG/png/bp113.png</t>
  </si>
  <si>
    <t>5 à 50%</t>
  </si>
  <si>
    <t>https://solidarites-sante.gouv.fr/IMG/png/bp114.png</t>
  </si>
  <si>
    <t>https://solidarites-sante.gouv.fr/IMG/png/bp115.png</t>
  </si>
  <si>
    <t>https://solidarites-sante.gouv.fr/IMG/png/bp116.png</t>
  </si>
  <si>
    <t>https://solidarites-sante.gouv.fr/IMG/png/bp117.png</t>
  </si>
  <si>
    <t>https://solidarites-sante.gouv.fr/IMG/png/bp118.png</t>
  </si>
  <si>
    <t>https://solidarites-sante.gouv.fr/IMG/png/bp119.png</t>
  </si>
  <si>
    <t>https://solidarites-sante.gouv.fr/IMG/png/bp120.png</t>
  </si>
  <si>
    <t>https://solidarites-sante.gouv.fr/IMG/png/bp121.png</t>
  </si>
  <si>
    <t>https://solidarites-sante.gouv.fr/IMG/png/bp122.png</t>
  </si>
  <si>
    <t>https://solidarites-sante.gouv.fr/IMG/png/bp123.png</t>
  </si>
  <si>
    <t>https://solidarites-sante.gouv.fr/IMG/png/bp124.png</t>
  </si>
  <si>
    <t>https://solidarites-sante.gouv.fr/IMG/png/bp125.png</t>
  </si>
  <si>
    <t>https://solidarites-sante.gouv.fr/IMG/png/bp126.png</t>
  </si>
  <si>
    <t>https://solidarites-sante.gouv.fr/IMG/png/bp127.png</t>
  </si>
  <si>
    <t>https://solidarites-sante.gouv.fr/IMG/png/bp128.png</t>
  </si>
  <si>
    <t>https://solidarites-sante.gouv.fr/IMG/png/bp129.png</t>
  </si>
  <si>
    <t>https://solidarites-sante.gouv.fr/IMG/png/bp130.png</t>
  </si>
  <si>
    <t>https://solidarites-sante.gouv.fr/IMG/png/bp131.png</t>
  </si>
  <si>
    <t>https://solidarites-sante.gouv.fr/IMG/png/bp132.png</t>
  </si>
  <si>
    <t>https://solidarites-sante.gouv.fr/IMG/png/bp133.png</t>
  </si>
  <si>
    <t>https://solidarites-sante.gouv.fr/IMG/png/bp134.png</t>
  </si>
  <si>
    <t>https://solidarites-sante.gouv.fr/IMG/png/bp135.png</t>
  </si>
  <si>
    <t>https://solidarites-sante.gouv.fr/IMG/png/bp136.png</t>
  </si>
  <si>
    <t>https://solidarites-sante.gouv.fr/IMG/png/bp137.png</t>
  </si>
  <si>
    <t>https://solidarites-sante.gouv.fr/IMG/png/bp138.png</t>
  </si>
  <si>
    <t>https://solidarites-sante.gouv.fr/IMG/png/bp139.png</t>
  </si>
  <si>
    <t>https://solidarites-sante.gouv.fr/IMG/png/bp140.png</t>
  </si>
  <si>
    <t>https://solidarites-sante.gouv.fr/IMG/png/bp141.png</t>
  </si>
  <si>
    <t>https://solidarites-sante.gouv.fr/IMG/png/bp142.png</t>
  </si>
  <si>
    <t>https://solidarites-sante.gouv.fr/IMG/png/bp143.png</t>
  </si>
  <si>
    <t>https://solidarites-sante.gouv.fr/IMG/png/bp144.png</t>
  </si>
  <si>
    <t>https://solidarites-sante.gouv.fr/IMG/png/bp145.png</t>
  </si>
  <si>
    <t>https://solidarites-sante.gouv.fr/IMG/png/bp146.png</t>
  </si>
  <si>
    <t>https://solidarites-sante.gouv.fr/IMG/png/bp147.png</t>
  </si>
  <si>
    <t>https://solidarites-sante.gouv.fr/IMG/png/bp148.png</t>
  </si>
  <si>
    <t>https://solidarites-sante.gouv.fr/IMG/png/bp149.png</t>
  </si>
  <si>
    <t>https://solidarites-sante.gouv.fr/IMG/png/bp150.png</t>
  </si>
  <si>
    <t>https://solidarites-sante.gouv.fr/IMG/png/bp151.png</t>
  </si>
  <si>
    <t>https://solidarites-sante.gouv.fr/IMG/png/bp152.png</t>
  </si>
  <si>
    <t>https://solidarites-sante.gouv.fr/IMG/png/bp153.png</t>
  </si>
  <si>
    <t>https://solidarites-sante.gouv.fr/IMG/png/bp154.png</t>
  </si>
  <si>
    <t>https://snlidarites-sante.gnuv.fr/IMG/png/bp155.png</t>
  </si>
  <si>
    <t>11 à 40%</t>
  </si>
  <si>
    <t>https://solidarites-sante.gouv.fr/IMG/png/bp156.png</t>
  </si>
  <si>
    <t>https://solidarites-sante.gouv.fr/IMG/png/bp157.png</t>
  </si>
  <si>
    <t>https://solidarites-sante.gouv.fr/IMG/png/bp158.png</t>
  </si>
  <si>
    <t>https://solidarites-sante.gouv.fr/IMG/png/bp159.png</t>
  </si>
  <si>
    <t>https://solidarites-sante.gouv.fr/IMG/png/bp160.png</t>
  </si>
  <si>
    <t>https://solidarites-sante.gouv.fr/IMG/png/bp161.png</t>
  </si>
  <si>
    <t>https://solidarites-sante.gouv.fr/IMG/png/bp162.png</t>
  </si>
  <si>
    <t>https://solidarites-sante.gouv.fr/IMG/png/bp163.png</t>
  </si>
  <si>
    <t>https://solidarites-sante.gouv.fr/IMG/png/bp164.png</t>
  </si>
  <si>
    <t>https://solidarites-sante.gouv.fr/IMG/png/bp165.png</t>
  </si>
  <si>
    <t>https://solidarites-sante.gouv.fr/IMG/png/bp166.png</t>
  </si>
  <si>
    <t>https://solidarites-sante.gouv.fr/IMG/png/bp167.png</t>
  </si>
  <si>
    <t>https://solidarites-sante.gouv.fr/IMG/png/bp168.png</t>
  </si>
  <si>
    <t>https://solidarites-sante.gouv.fr/IMG/png/bp169.png</t>
  </si>
  <si>
    <t>https://solidarites-sante.gouv.fr/IMG/png/bp170.png</t>
  </si>
  <si>
    <t>https://solidarites-sante.gouv.fr/IMG/png/bp171.png</t>
  </si>
  <si>
    <t>https://solidarites-sante.gouv.fr/IMG/png/bp172.png</t>
  </si>
  <si>
    <t>https://solidarites-sante.gouv.fr/IMG/png/bp173.png</t>
  </si>
  <si>
    <t>https://solidarites-sante.gouv.fr/IMG/png/bp174.png</t>
  </si>
  <si>
    <t>https://solidarites-sante.gouv.fr/IMG/png/bp175.png</t>
  </si>
  <si>
    <t>https://solidarites-sante.gouv.fr/IMG/png/bp176.png</t>
  </si>
  <si>
    <t>https://solidarites-sante.gouv.fr/IMG/png/bp177.png</t>
  </si>
  <si>
    <t>https://solidarites-sante.gouv.fr/IMG/png/bp178.png</t>
  </si>
  <si>
    <t>https://solidarites-sante.gouv.fr/IMG/png/bp179.png</t>
  </si>
  <si>
    <t>https://solidarites-sante.gouv.fr/IMG/png/bp180.png</t>
  </si>
  <si>
    <t>https://solidarites-sante.gouv.fr/IMG/png/bp181.png</t>
  </si>
  <si>
    <t>https://solidarites-sante.gouv.fr/IMG/png/bp182.png</t>
  </si>
  <si>
    <t>https://solidarites-sante.gouv.fr/IMG/png/bp183.png</t>
  </si>
  <si>
    <t>https://solidarites-sante.gouv.fr/IMG/png/bp184.png</t>
  </si>
  <si>
    <t>https://solidarites-sante.gouv.fr/IMG/png/bp185.png</t>
  </si>
  <si>
    <t>https://solidarites-sante.gouv.fr/IMG/png/bp186.png</t>
  </si>
  <si>
    <t>https://solidarites-sante.gouv.fr/IMG/png/bp187.png</t>
  </si>
  <si>
    <t>https://solidarites-sante.gouv.fr/IMG/png/bp188.png</t>
  </si>
  <si>
    <t>https://solidarites-sante.gouv.fr/IMG/png/bp189.png</t>
  </si>
  <si>
    <t>https://solidarites-sante.gouv.fr/IMG/png/bp190.png</t>
  </si>
  <si>
    <t>https://solidarites-sante.gouv.fr/IMG/png/bp191.png</t>
  </si>
  <si>
    <t>https://solidarites-sante.gouv.fr/IMG/png/bp192.png</t>
  </si>
  <si>
    <t>https://solidarites-sante.gouv.fr/IMG/png/bp193.png</t>
  </si>
  <si>
    <t>https://solidarites-sante.gouv.fr/IMG/png/bp194.png</t>
  </si>
  <si>
    <t>https://solidarites-sante.gouv.fr/IMG/png/bp195.png</t>
  </si>
  <si>
    <t>https://solidarites-sante.gouv.fr/IMG/png/bp196.png</t>
  </si>
  <si>
    <t>https://solidarites-sante.gouv.fr/IMG/png/bp197.png</t>
  </si>
  <si>
    <t>https://solidarites-sante.gouv.fr/IMG/png/bp198.png</t>
  </si>
  <si>
    <t>https://solidarites-sante.gouv.fr/IMG/png/bp199.png</t>
  </si>
  <si>
    <t>https://solidarites-sante.gouv.fr/IMG/png/bp200.png</t>
  </si>
  <si>
    <t>https://solidarites-sante.gouv.fr/IMG/png/bp201.png</t>
  </si>
  <si>
    <t>https://solidarites-sante.gouv.fr/IMG/png/bp202.png</t>
  </si>
  <si>
    <t>https://solidarites-sante.gouv.fr/IMG/png/bp203.png</t>
  </si>
  <si>
    <t>https://solidarites-sante.gouv.fr/IMG/png/bp204.png</t>
  </si>
  <si>
    <t>https://solidarites-sante.gouv.fr/IMG/png/bp205.png</t>
  </si>
  <si>
    <t>https://solidarites-sante.gouv.fr/IMG/png/bp206.png</t>
  </si>
  <si>
    <t>https://solidarites-sante.gouv.fr/IMG/png/bp207.png</t>
  </si>
  <si>
    <t>https://solidarites-sante.gouv.fr/IMG/png/bp208.png</t>
  </si>
  <si>
    <t>https://solidarites-sante.gouv.fr/IMG/png/bp209.png</t>
  </si>
  <si>
    <t>https://solidarites-sante.gouv.fr/IMG/png/bp210.png</t>
  </si>
  <si>
    <t>https://solidarites-sante.gouv.fr/IMG/png/bp211.png</t>
  </si>
  <si>
    <t>https://solidarites-sante.gouv.fr/IMG/png/bp212.png</t>
  </si>
  <si>
    <t>https://solidarites-sante.gouv.fr/IMG/png/bp213.png</t>
  </si>
  <si>
    <t>https://solidarites-sante.gouv.fr/IMG/png/bp214.png</t>
  </si>
  <si>
    <t>https://solidarites-sante.gouv.fr/IMG/png/bp215.png</t>
  </si>
  <si>
    <t>https://solidarites-sante.gouv.fr/IMG/png/bp216.png</t>
  </si>
  <si>
    <t>https://solidarites-sante.gouv.fr/IMG/png/bp217.png</t>
  </si>
  <si>
    <t>https://solidarites-sante.gouv.fr/IMG/png/bp218.png</t>
  </si>
  <si>
    <t>https://solidarites-sante.gouv.fr/IMG/png/bp219.png</t>
  </si>
  <si>
    <t>https://solidarites-sante.gouv.fr/IMG/png/bp220.png</t>
  </si>
  <si>
    <t>https://solidarites-sante.gouv.fr/IMG/png/bp221.png</t>
  </si>
  <si>
    <t>https://solidarites-sante.gouv.fr/IMG/png/bp222.png</t>
  </si>
  <si>
    <t>https://solidarites-sante.gouv.fr/IMG/png/bp223.png</t>
  </si>
  <si>
    <t>https://solidarites-sante.gouv.fr/IMG/png/bp224.png</t>
  </si>
  <si>
    <t>https://solidarites-sante.gouv.fr/IMG/png/bp225.png</t>
  </si>
  <si>
    <t>https://solidarites-sante.gouv.fr/IMG/png/bp226.png</t>
  </si>
  <si>
    <t>https://solidarites-sante.gouv.fr/IMG/png/bp227.png</t>
  </si>
  <si>
    <t>https://solidarites-sante.gouv.fr/IMG/png/bp228.png</t>
  </si>
  <si>
    <t>https://solidarites-sante.gouv.fr/IMG/png/bp229.png</t>
  </si>
  <si>
    <t>https://solidarites-sante.gouv.fr/IMG/png/bp230.png</t>
  </si>
  <si>
    <t>https://solidarites-sante.gouv.fr/IMG/png/bp231.png</t>
  </si>
  <si>
    <t>https://solidarites-sante.gouv.fr/IMG/png/bp232.png</t>
  </si>
  <si>
    <t>https://solidarites-sante.gouv.fr/IMG/png/bp233.png</t>
  </si>
  <si>
    <t>https://solidarites-sante.gouv.fr/IMG/png/bp234.png</t>
  </si>
  <si>
    <t>https://solidarites-sante.gouv.fr/IMG/png/bp235.png</t>
  </si>
  <si>
    <t>https://solidarites-sante.gouv.fr/IMG/png/bp236.png</t>
  </si>
  <si>
    <t>https://solidarites-sante.gouv.fr/IMG/png/bp237.png</t>
  </si>
  <si>
    <t>Gain temps agent</t>
  </si>
  <si>
    <t>https://solidarites-sante.gouv.fr/IMG/png/bp238.png</t>
  </si>
  <si>
    <t>https://solidarites-sante.gouv.fr/IMG/png/bp239.png</t>
  </si>
  <si>
    <t>https://solidarites-sante.gouv.fr/IMG/png/bp240.png</t>
  </si>
  <si>
    <t>https://solidarites-sante.gouv.fr/IMG/png/bp241.png</t>
  </si>
  <si>
    <t>https://solidarites-sante.gouv.fr/IMG/png/bp242.png</t>
  </si>
  <si>
    <t>https://solidarites-sante.gouv.fr/IMG/png/bp243.png</t>
  </si>
  <si>
    <t>https://solidarites-sante.gouv.fr/IMG/png/bp244.png</t>
  </si>
  <si>
    <t>https://solidarites-sante.gouv.fr/IMG/png/bp245.png</t>
  </si>
  <si>
    <t>https://solidarites-sante.gouv.fr/IMG/png/bp246.png</t>
  </si>
  <si>
    <t>https://solidarites-sante.gouv.fr/IMG/png/bp247.png</t>
  </si>
  <si>
    <t>https://solidarites-sante.gouv.fr/IMG/png/bp248.png</t>
  </si>
  <si>
    <t>https://solidarites-sante.gouv.fr/IMG/png/bp249.png</t>
  </si>
  <si>
    <t>https://solidarites-sante.gouv.fr/IMG/png/bp250.png</t>
  </si>
  <si>
    <t>https://solidarites-sante.gouv.fr/IMG/png/bp251.png</t>
  </si>
  <si>
    <t>https://solidarites-sante.gouv.fr/IMG/png/bp252.png</t>
  </si>
  <si>
    <t>https://solidarites-sante.gouv.fr/IMG/png/bp253.png</t>
  </si>
  <si>
    <t>https://solidarites-sante.gouv.fr/IMG/png/bp254.png</t>
  </si>
  <si>
    <t>https://solidarites-sante.gouv.fr/IMG/png/bp255.png</t>
  </si>
  <si>
    <t>https://solidarites-sante.gouv.fr/IMG/png/bp256.png</t>
  </si>
  <si>
    <t>https://solidarites-sante.gouv.fr/IMG/png/bp257.png</t>
  </si>
  <si>
    <t>https://solidarites-sante.gouv.fr/IMG/png/bp258.png</t>
  </si>
  <si>
    <t>https://solidarites-sante.gouv.fr/IMG/png/bp259.png</t>
  </si>
  <si>
    <t>https://solidarites-sante.gouv.fr/IMG/png/bp260.png</t>
  </si>
  <si>
    <t>https://solidarites-sante.gouv.fr/IMG/png/bp261.png</t>
  </si>
  <si>
    <t>https://solidarites-sante.gouv.fr/IMG/png/bp262.png</t>
  </si>
  <si>
    <t>https://solidarites-sante.gouv.fr/IMG/png/bp263.png</t>
  </si>
  <si>
    <t>https://solidarites-sante.gouv.fr/IMG/png/bp264.png</t>
  </si>
  <si>
    <t>https://solidarites-sante.gouv.fr/IMG/png/bp265.png</t>
  </si>
  <si>
    <t>La mutualisation des achats de prothèses mammaires permet à la Clinique du Cèdre un gain de 2 750 €</t>
  </si>
  <si>
    <t>https://solidarites-sante.gouv.fr/IMG/png/bp266.png</t>
  </si>
  <si>
    <t>https://solidarites-sante.gouv.fr/IMG/png/bp267.png</t>
  </si>
  <si>
    <t>https://solidarites-sante.gouv.fr/IMG/png/bp268.png</t>
  </si>
  <si>
    <t>https://solidarites-sante.gouv.fr/IMG/png/bp269.png</t>
  </si>
  <si>
    <t>https://solidarites-sante.gouv.fr/IMG/png/bp270.png</t>
  </si>
  <si>
    <t>https://solidarites-sante.gouv.fr/IMG/png/bp271.png</t>
  </si>
  <si>
    <t>https://solidarites-sante.gouv.fr/IMG/png/bp272.png</t>
  </si>
  <si>
    <t>https://solidarites-sante.gouv.fr/IMG/png/bp273.png</t>
  </si>
  <si>
    <t>https://solidarites-sante.gouv.fr/IMG/png/bp274.png</t>
  </si>
  <si>
    <t>https://solidarites-sante.gouv.fr/IMG/png/bp275.png</t>
  </si>
  <si>
    <t>https://solidarites-sante.gouv.fr/IMG/png/bp276.png</t>
  </si>
  <si>
    <t>https://solidarites-sante.gouv.fr/IMG/png/bp277.png</t>
  </si>
  <si>
    <t>https://solidarites-sante.gouv.fr/IMG/png/bp278.png</t>
  </si>
  <si>
    <t>https://solidarites-sante.gouv.fr/IMG/png/bp279.png</t>
  </si>
  <si>
    <t>https://solidarites-sante.gouv.fr/IMG/png/bp280.png</t>
  </si>
  <si>
    <t>https://solidarites-sante.gouv.fr/IMG/png/bp281.png</t>
  </si>
  <si>
    <t>https://solidarites-sante.gouv.fr/IMG/png/bp282.png</t>
  </si>
  <si>
    <t>https://solidarites-sante.gouv.fr/IMG/png/bp283.png</t>
  </si>
  <si>
    <t>https://solidarites-sante.gouv.fr/IMG/png/bp284.png</t>
  </si>
  <si>
    <t>https://solidarites-sante.gouv.fr/IMG/png/bp285.png</t>
  </si>
  <si>
    <t>https://solidarites-sante.gouv.fr/IMG/png/bp286.png</t>
  </si>
  <si>
    <t>https://solidarites-sante.gouv.fr/IMG/png/bp287.png</t>
  </si>
  <si>
    <t>https://solidarites-sante.gouv.fr/IMG/png/bp288.png</t>
  </si>
  <si>
    <t>https://solidarites-sante.gouv.fr/IMG/png/bp289.png</t>
  </si>
  <si>
    <t>https://solidarites-sante.gouv.fr/IMG/png/bp290.png</t>
  </si>
  <si>
    <t>https://solidarites-sante.gouv.fr/IMG/png/bp291.png</t>
  </si>
  <si>
    <t>https://solidarites-sante.gouv.fr/IMG/png/bp292.png</t>
  </si>
  <si>
    <t>https://solidarites-sante.gouv.fr/IMG/png/bp293.png</t>
  </si>
  <si>
    <t>https://solidarites-sante.gouv.fr/IMG/png/bp294.png</t>
  </si>
  <si>
    <t>https://solidarites-sante.gouv.fr/IMG/png/bp295.png</t>
  </si>
  <si>
    <t>https://solidarites-sante.gouv.fr/IMG/png/bp296.png</t>
  </si>
  <si>
    <t>https://solidarites-sante.gouv.fr/IMG/png/bp297.png</t>
  </si>
  <si>
    <t>https://solidarites-sante.gouv.fr/IMG/png/bp298.png</t>
  </si>
  <si>
    <t>https://solidarites-sante.gouv.fr/IMG/png/bp299.png</t>
  </si>
  <si>
    <t>https://solidarites-sante.gouv.fr/IMG/png/bp300.png</t>
  </si>
  <si>
    <t>https://solidarites-sante.gouv.fr/IMG/png/bp301.png</t>
  </si>
  <si>
    <t>https://solidarites-sante.gouv.fr/IMG/png/bp302.png</t>
  </si>
  <si>
    <t>https://solidarites-sante.gouv.fr/IMG/png/bp303.png</t>
  </si>
  <si>
    <t>https://solidarites-sante.gouv.fr/IMG/png/bp304.png</t>
  </si>
  <si>
    <t>https://solidarites-sante.gouv.fr/IMG/png/bp305.png</t>
  </si>
  <si>
    <t>https://solidarites-sante.gouv.fr/IMG/png/bp306.png</t>
  </si>
  <si>
    <t>https://solidarites-sante.gouv.fr/IMG/png/bp307.png</t>
  </si>
  <si>
    <t>https://solidarites-sante.gouv.fr/IMG/png/bp308.png</t>
  </si>
  <si>
    <t>https://solidarites-sante.gouv.fr/IMG/png/bp309.png</t>
  </si>
  <si>
    <t>https://solidarites-sante.gouv.fr/IMG/png/bp310.png</t>
  </si>
  <si>
    <t>https://solidarites-sante.gouv.fr/IMG/png/bp311.png</t>
  </si>
  <si>
    <t>https://solidarites-sante.gouv.fr/IMG/png/bp312.png</t>
  </si>
  <si>
    <t>https://solidarites-sante.gouv.fr/IMG/png/bp313.png</t>
  </si>
  <si>
    <t>https://solidarites-sante.gouv.fr/IMG/png/bp314.png</t>
  </si>
  <si>
    <t>https://solidarites-sante.gouv.fr/IMG/png/bp315.png</t>
  </si>
  <si>
    <t>https://solidarites-sante.gouv.fr/IMG/png/bp316.png</t>
  </si>
  <si>
    <t>https://solidarites-sante.gouv.fr/IMG/png/bp317.png</t>
  </si>
  <si>
    <t>https://solidarites-sante.gouv.fr/IMG/png/bp318.png</t>
  </si>
  <si>
    <t>https://solidarites-sante.gouv.fr/IMG/png/bp319.png</t>
  </si>
  <si>
    <t>https://solidarites-sante.gouv.fr/IMG/png/bp320.png</t>
  </si>
  <si>
    <t>https://solidarites-sante.gouv.fr/IMG/png/bp321.png</t>
  </si>
  <si>
    <t>https://solidarites-sante.gouv.fr/IMG/png/bp322.png</t>
  </si>
  <si>
    <t>https://solidarites-sante.gouv.fr/IMG/png/bp323.png</t>
  </si>
  <si>
    <t>https://solidarites-sante.gouv.fr/IMG/png/bp324.png</t>
  </si>
  <si>
    <t>https://solidarites-sante.gouv.fr/IMG/png/bp325.png</t>
  </si>
  <si>
    <t>https://solidarites-sante.gouv.fr/IMG/png/bp326.png</t>
  </si>
  <si>
    <t>https://solidarites-sante.gouv.fr/IMG/png/bp327.png</t>
  </si>
  <si>
    <t>https://solidarites-sante.gouv.fr/IMG/png/bp328.png</t>
  </si>
  <si>
    <t>https://solidarites-sante.gouv.fr/IMG/png/bp329.png</t>
  </si>
  <si>
    <t>https://solidarites-sante.gouv.fr/IMG/png/bp330.png</t>
  </si>
  <si>
    <t>https://solidarites-sante.gouv.fr/IMG/png/bp331.png</t>
  </si>
  <si>
    <t>https://solidarites-sante.gouv.fr/IMG/png/bp332.png</t>
  </si>
  <si>
    <t>https://solidarites-sante.gouv.fr/IMG/png/bp333.png</t>
  </si>
  <si>
    <t>https://solidarites-sante.gouv.fr/IMG/png/bp334.png</t>
  </si>
  <si>
    <t>https://solidarites-sante.gouv.fr/IMG/png/bp335.png</t>
  </si>
  <si>
    <t>https://solidarites-sante.gouv.fr/IMG/png/bp336.png</t>
  </si>
  <si>
    <t>https://solidarites-sante.gouv.fr/IMG/png/bp337.png</t>
  </si>
  <si>
    <t>https://solidarites-sante.gouv.fr/IMG/png/bp338.png</t>
  </si>
  <si>
    <t>https://solidarites-sante.gouv.fr/IMG/png/bp339.png</t>
  </si>
  <si>
    <t>https://solidarites-sante.gouv.fr/IMG/png/bp340.png</t>
  </si>
  <si>
    <t>https://solidarites-sante.gouv.fr/IMG/png/bp341.png</t>
  </si>
  <si>
    <t>https://solidarites-sante.gouv.fr/IMG/png/bp342.png</t>
  </si>
  <si>
    <t>L’internalisation de certaines formations a fait économiser 175K€ au CH de Béthune</t>
  </si>
  <si>
    <t>https://solidarites-sante.gouv.fr/IMG/png/bp343.png</t>
  </si>
  <si>
    <t>https://solidarites-sante.gouv.fr/IMG/png/bp344.png</t>
  </si>
  <si>
    <t>https://solidarites-sante.gouv.fr/IMG/png/bp345.png</t>
  </si>
  <si>
    <t>https://solidarites-sante.gouv.fr/IMG/png/bp346.png</t>
  </si>
  <si>
    <t>Performance Achat</t>
  </si>
  <si>
    <t>https://solidarites-sante.gouv.fr/IMG/png/bp347.png</t>
  </si>
  <si>
    <t>https://solidarites-sante.gouv.fr/IMG/png/bp348.png</t>
  </si>
  <si>
    <t>https://solidarites-sante.gouv.fr/IMG/png/bp349.png</t>
  </si>
  <si>
    <t>https://solidarites-sante.gouv.fr/IMG/png/bp350.png</t>
  </si>
  <si>
    <t>https://solidarites-sante.gouv.fr/IMG/png/bp351.png</t>
  </si>
  <si>
    <t>https://solidarites-sante.gouv.fr/IMG/png/bp352.png</t>
  </si>
  <si>
    <t>https://solidarites-sante.gouv.fr/IMG/png/bp353.png</t>
  </si>
  <si>
    <t>https://solidarites-sante.gouv.fr/IMG/png/bp354.png</t>
  </si>
  <si>
    <t>https://solidarites-sante.gouv.fr/IMG/png/bp355.png</t>
  </si>
  <si>
    <t>https://solidarites-sante.gouv.fr/IMG/png/bp356.png</t>
  </si>
  <si>
    <t>https://solidarites-sante.gouv.fr/IMG/png/bp357.png</t>
  </si>
  <si>
    <t>https://solidarites-sante.gouv.fr/IMG/png/bp358.png</t>
  </si>
  <si>
    <t>https://solidarites-sante.gouv.fr/IMG/png/bp359.png</t>
  </si>
  <si>
    <t>https://solidarites-sante.gouv.fr/IMG/png/bp360.png</t>
  </si>
  <si>
    <t>https://solidarites-sante.gouv.fr/IMG/png/bp361.png</t>
  </si>
  <si>
    <t>https://solidarites-sante.gouv.fr/IMG/png/bp362.png</t>
  </si>
  <si>
    <t>https://solidarites-sante.gouv.fr/IMG/png/bp363.png</t>
  </si>
  <si>
    <t xml:space="preserve">2,5 ETP                                  </t>
  </si>
  <si>
    <t>https://solidarites-sante.gouv.fr/IMG/png/bp364.png</t>
  </si>
  <si>
    <t>500€/patient</t>
  </si>
  <si>
    <t>https://solidarites-sante.gouv.fr/IMG/png/bp365.png</t>
  </si>
  <si>
    <t>https://solidarites-sante.gouv.fr/IMG/png/bp366.png</t>
  </si>
  <si>
    <t>https://solidarites-sante.gouv.fr/IMG/png/bp367.png</t>
  </si>
  <si>
    <t>https://solidarites-sante.gouv.fr/IMG/png/bp368.png</t>
  </si>
  <si>
    <t>https://solidarites-sante.gouv.fr/IMG/png/bp369.png</t>
  </si>
  <si>
    <t>https://solidarites-sante.gouv.fr/IMG/png/bp370.png</t>
  </si>
  <si>
    <t>https://solidarites-sante.gouv.fr/IMG/png/bp371.png</t>
  </si>
  <si>
    <t>https://solidarites-sante.gouv.fr/IMG/png/bp372.png</t>
  </si>
  <si>
    <t>https://solidarites-sante.gouv.fr/IMG/png/bp373.png</t>
  </si>
  <si>
    <t>https://solidarites-sante.gouv.fr/IMG/png/bp374.png</t>
  </si>
  <si>
    <t>https://solidarites-sante.gouv.fr/IMG/png/bp375.png</t>
  </si>
  <si>
    <t>https://solidarites-sante.gouv.fr/IMG/png/bp376.png</t>
  </si>
  <si>
    <t>https://solidarites-sante.gouv.fr/IMG/png/bp377.png</t>
  </si>
  <si>
    <t>https://solidarites-sante.gouv.fr/IMG/png/bp378.png</t>
  </si>
  <si>
    <t>https://solidarites-sante.gouv.fr/IMG/png/bp379.png</t>
  </si>
  <si>
    <t>https://solidarites-sante.gouv.fr/IMG/png/bp380.png</t>
  </si>
  <si>
    <t>https://solidarites-sante.gouv.fr/IMG/png/bp381.png</t>
  </si>
  <si>
    <t>https://solidarites-sante.gouv.fr/IMG/png/bp382.png</t>
  </si>
  <si>
    <t>https://solidarites-sante.gouv.fr/IMG/png/bp383.png</t>
  </si>
  <si>
    <t>https://solidarites-sante.gouv.fr/IMG/png/bp384.png</t>
  </si>
  <si>
    <t>https://solidarites-sante.gouv.fr/IMG/png/bp385.png</t>
  </si>
  <si>
    <t>https://solidarites-sante.gouv.fr/IMG/png/bp386.png</t>
  </si>
  <si>
    <t>https://solidarites-sante.gouv.fr/IMG/png/bp387.png</t>
  </si>
  <si>
    <t>https://solidarites-sante.gouv.fr/IMG/png/bp388.png</t>
  </si>
  <si>
    <t>https://solidarites-sante.gouv.fr/IMG/png/bp389.png</t>
  </si>
  <si>
    <t>https://solidarites-sante.gouv.fr/IMG/png/bp390.png</t>
  </si>
  <si>
    <t>https://solidarites-sante.gouv.fr/IMG/png/bp391.png</t>
  </si>
  <si>
    <t>https://solidarites-sante.gouv.fr/IMG/png/bp392.png</t>
  </si>
  <si>
    <t>https://solidarites-sante.gouv.fr/IMG/png/bp393.png</t>
  </si>
  <si>
    <t>https://solidarites-sante.gouv.fr/IMG/png/bp394.png</t>
  </si>
  <si>
    <t>https://solidarites-sante.gouv.fr/IMG/png/bp395.png</t>
  </si>
  <si>
    <t>https://solidarites-sante.gouv.fr/IMG/png/bp396.png</t>
  </si>
  <si>
    <t>https://solidarites-sante.gouv.fr/IMG/png/bp397.png</t>
  </si>
  <si>
    <t>https://solidarites-sante.gouv.fr/IMG/png/bp398.png</t>
  </si>
  <si>
    <t>https://solidarites-sante.gouv.fr/IMG/png/bp399.png</t>
  </si>
  <si>
    <t>https://solidarites-sante.gouv.fr/IMG/png/bp400.png</t>
  </si>
  <si>
    <t>https://solidarites-sante.gouv.fr/IMG/png/bp401.png</t>
  </si>
  <si>
    <t>https://solidarites-sante.gouv.fr/IMG/png/bp402.png</t>
  </si>
  <si>
    <t>https://solidarites-sante.gouv.fr/IMG/png/bp403.png</t>
  </si>
  <si>
    <t>https://solidarites-sante.gouv.fr/IMG/png/bp404.png</t>
  </si>
  <si>
    <t>https://solidarites-sante.gouv.fr/IMG/png/bp405.png</t>
  </si>
  <si>
    <t>https://solidarites-sante.gouv.fr/IMG/png/bp406.png</t>
  </si>
  <si>
    <t>https://solidarites-sante.gouv.fr/IMG/png/bp407.png</t>
  </si>
  <si>
    <t>https://solidarites-sante.gouv.fr/IMG/png/bp408.png</t>
  </si>
  <si>
    <t>https://solidarites-sante.gouv.fr/IMG/png/bp409.png</t>
  </si>
  <si>
    <t>https://solidarites-sante.gouv.fr/IMG/png/bp410.png</t>
  </si>
  <si>
    <t>https://solidarites-sante.gouv.fr/IMG/png/bp411.png</t>
  </si>
  <si>
    <t>https://solidarites-sante.gouv.fr/IMG/png/bp412.png</t>
  </si>
  <si>
    <t>https://solidarites-sante.gouv.fr/IMG/png/bp413.png</t>
  </si>
  <si>
    <t>https://solidarites-sante.gouv.fr/IMG/png/bp414.png</t>
  </si>
  <si>
    <t>https://solidarites-sante.gouv.fr/IMG/png/bp415.png</t>
  </si>
  <si>
    <t>https://solidarites-sante.gouv.fr/IMG/png/bp416.png</t>
  </si>
  <si>
    <t>https://solidarites-sante.gouv.fr/IMG/png/bp417.png</t>
  </si>
  <si>
    <t>https://solidarites-sante.gouv.fr/IMG/png/bp418.png</t>
  </si>
  <si>
    <t>https://solidarites-sante.gouv.fr/IMG/png/bp419.png</t>
  </si>
  <si>
    <t>https://solidarites-sante.gouv.fr/IMG/png/bp420.png</t>
  </si>
  <si>
    <t>https://solidarites-sante.gouv.fr/IMG/png/bp421.png</t>
  </si>
  <si>
    <t>https://solidarites-sante.gouv.fr/IMG/png/bp422.png</t>
  </si>
  <si>
    <t>https://solidarites-sante.gouv.fr/IMG/png/bp423.png</t>
  </si>
  <si>
    <t>https://solidarites-sante.gouv.fr/IMG/png/bp424.png</t>
  </si>
  <si>
    <t>https://solidarites-sante.gouv.fr/IMG/png/bp425.png</t>
  </si>
  <si>
    <t>https://solidarites-sante.gouv.fr/IMG/png/bp426.png</t>
  </si>
  <si>
    <t>https://solidarites-sante.gouv.fr/IMG/png/bp427.png</t>
  </si>
  <si>
    <t>https://solidarites-sante.gouv.fr/IMG/png/bp428.png</t>
  </si>
  <si>
    <t>https://solidarites-sante.gouv.fr/IMG/png/bp429.png</t>
  </si>
  <si>
    <t>https://solidarites-sante.gouv.fr/IMG/png/bp430.png</t>
  </si>
  <si>
    <t>https://solidarites-sante.gouv.fr/IMG/png/bp431.png</t>
  </si>
  <si>
    <t>https://solidarites-sante.gouv.fr/IMG/png/bp432.png</t>
  </si>
  <si>
    <t>https://solidarites-sante.gouv.fr/IMG/png/bp433.png</t>
  </si>
  <si>
    <t>https://solidarites-sante.gouv.fr/IMG/png/bp434.png</t>
  </si>
  <si>
    <t>https://solidarites-sante.gouv.fr/IMG/png/bp435.png</t>
  </si>
  <si>
    <t>https://solidarites-sante.gouv.fr/IMG/png/bp436.png</t>
  </si>
  <si>
    <t>https://solidarites-sante.gouv.fr/IMG/png/bp437.png</t>
  </si>
  <si>
    <t>https://solidarites-sante.gouv.fr/IMG/png/bp438.png</t>
  </si>
  <si>
    <t>https://solidarites-sante.gouv.fr/IMG/png/bp439.png</t>
  </si>
  <si>
    <t>https://solidarites-sante.gouv.fr/IMG/png/bp440.png</t>
  </si>
  <si>
    <t>https://solidarites-sante.gouv.fr/IMG/png/bp441.png</t>
  </si>
  <si>
    <t>https://solidarites-sante.gouv.fr/IMG/png/bp442.png</t>
  </si>
  <si>
    <t>https://solidarites-sante.gouv.fr/IMG/png/bp443.png</t>
  </si>
  <si>
    <t>https://solidarites-sante.gouv.fr/IMG/png/bp444.png</t>
  </si>
  <si>
    <t>https://solidarites-sante.gouv.fr/IMG/png/bp445.png</t>
  </si>
  <si>
    <t>https://solidarites-sante.gouv.fr/IMG/png/bp446.png</t>
  </si>
  <si>
    <t>https://solidarites-sante.gouv.fr/IMG/png/bp447.png</t>
  </si>
  <si>
    <t>https://solidarites-sante.gouv.fr/IMG/png/bp448.png</t>
  </si>
  <si>
    <t>https://solidarites-sante.gouv.fr/IMG/png/bp449.png</t>
  </si>
  <si>
    <t>https://solidarites-sante.gouv.fr/IMG/png/bp450.png</t>
  </si>
  <si>
    <t>https://solidarites-sante.gouv.fr/IMG/png/bp451.png</t>
  </si>
  <si>
    <t>https://solidarites-sante.gouv.fr/IMG/png/bp452.png</t>
  </si>
  <si>
    <t>https://solidarites-sante.gouv.fr/IMG/png/bp453.png</t>
  </si>
  <si>
    <t>https://solidarites-sante.gouv.fr/IMG/png/bp454.png</t>
  </si>
  <si>
    <t>https://solidarites-sante.gouv.fr/IMG/png/bp455.png</t>
  </si>
  <si>
    <t>https://solidarites-sante.gouv.fr/IMG/png/bp456.png</t>
  </si>
  <si>
    <t>https://solidarites-sante.gouv.fr/IMG/png/bp457.png</t>
  </si>
  <si>
    <t>https://solidarites-sante.gouv.fr/IMG/png/bp458.png</t>
  </si>
  <si>
    <t>https://solidarites-sante.gouv.fr/IMG/png/bp459.png</t>
  </si>
  <si>
    <t>https://solidarites-sante.gouv.fr/IMG/png/bp460.png</t>
  </si>
  <si>
    <t>https://solidarites-sante.gouv.fr/IMG/png/bp461.png</t>
  </si>
  <si>
    <t>https://solidarites-sante.gouv.fr/IMG/png/bp462.png</t>
  </si>
  <si>
    <t>https://solidarites-sante.gouv.fr/IMG/png/bp463.png</t>
  </si>
  <si>
    <t>https://solidarites-sante.gouv.fr/IMG/png/bp464.png</t>
  </si>
  <si>
    <t>https://solidarites-sante.gouv.fr/IMG/png/bp465.png</t>
  </si>
  <si>
    <t>https://solidarites-sante.gouv.fr/IMG/png/bp466.png</t>
  </si>
  <si>
    <t>https://solidarites-sante.gouv.fr/IMG/png/bp467.png</t>
  </si>
  <si>
    <t>https://solidarites-sante.gouv.fr/IMG/png/bp468.png</t>
  </si>
  <si>
    <t>https://solidarites-sante.gouv.fr/IMG/png/bp469.png</t>
  </si>
  <si>
    <t>https://solidarites-sante.gouv.fr/IMG/png/bp470.png</t>
  </si>
  <si>
    <t>https://solidarites-sante.gouv.fr/IMG/png/bp471.png</t>
  </si>
  <si>
    <t>0,9 ETP</t>
  </si>
  <si>
    <t>https://solidarites-sante.gouv.fr/IMG/png/bp472.png</t>
  </si>
  <si>
    <t>https://solidarites-sante.gouv.fr/IMG/png/bp473.png</t>
  </si>
  <si>
    <t>https://solidarites-sante.gouv.fr/IMG/png/bp474.png</t>
  </si>
  <si>
    <t>https://solidarites-sante.gouv.fr/IMG/png/bp475.png</t>
  </si>
  <si>
    <t>https://solidarites-sante.gouv.fr/IMG/png/bp476.png</t>
  </si>
  <si>
    <t>https://solidarites-sante.gouv.fr/IMG/png/bp477.png</t>
  </si>
  <si>
    <t>https://solidarites-sante.gouv.fr/IMG/png/bp478.png</t>
  </si>
  <si>
    <t>https://solidarites-sante.gouv.fr/IMG/png/bp479.png</t>
  </si>
  <si>
    <t>https://solidarites-sante.gouv.fr/IMG/png/bp480.png</t>
  </si>
  <si>
    <t>https://solidarites-sante.gouv.fr/IMG/png/bp481.png</t>
  </si>
  <si>
    <t>https://solidarites-sante.gouv.fr/IMG/png/bp482.png</t>
  </si>
  <si>
    <t>https://solidarites-sante.gouv.fr/IMG/png/bp483.png</t>
  </si>
  <si>
    <t>https://solidarites-sante.gouv.fr/IMG/png/bp484.png</t>
  </si>
  <si>
    <t>https://solidarites-sante.gouv.fr/IMG/png/bp485.png</t>
  </si>
  <si>
    <t>https://solidarites-sante.gouv.fr/IMG/png/bp486.png</t>
  </si>
  <si>
    <t>https://solidarites-sante.gouv.fr/IMG/png/bp487.png</t>
  </si>
  <si>
    <t>https://solidarites-sante.gouv.fr/IMG/png/bp488.png</t>
  </si>
  <si>
    <t>https://solidarites-sante.gouv.fr/IMG/png/bp489.png</t>
  </si>
  <si>
    <t>https://solidarites-sante.gouv.fr/IMG/png/bp490.png</t>
  </si>
  <si>
    <t>https://solidarites-sante.gouv.fr/IMG/png/bp491.png</t>
  </si>
  <si>
    <t>https://solidarites-sante.gouv.fr/IMG/png/bp492.png</t>
  </si>
  <si>
    <t>https://solidarites-sante.gouv.fr/IMG/png/bp493.png</t>
  </si>
  <si>
    <t>https://solidarites-sante.gouv.fr/IMG/png/bp494.png</t>
  </si>
  <si>
    <t>https://solidarites-sante.gouv.fr/IMG/png/bp495.png</t>
  </si>
  <si>
    <t>https://solidarites-sante.gouv.fr/IMG/png/bp496.png</t>
  </si>
  <si>
    <t>https://solidarites-sante.gouv.fr/IMG/png/bp497.png</t>
  </si>
  <si>
    <t>https://solidarites-sante.gouv.fr/IMG/png/bp498.png</t>
  </si>
  <si>
    <t>https://solidarites-sante.gouv.fr/IMG/png/bp499.png</t>
  </si>
  <si>
    <t>https://solidarites-sante.gouv.fr/IMG/png/bp500.png</t>
  </si>
  <si>
    <t>https://solidarites-sante.gouv.fr/IMG/png/bp501.png</t>
  </si>
  <si>
    <t>https://solidarites-sante.gouv.fr/IMG/png/bp502.png</t>
  </si>
  <si>
    <t>https://solidarites-sante.gouv.fr/IMG/png/bp503.png</t>
  </si>
  <si>
    <t>https://solidarites-sante.gouv.fr/IMG/png/bp504.png</t>
  </si>
  <si>
    <t>https://solidarites-sante.gouv.fr/IMG/png/bp505.png</t>
  </si>
  <si>
    <t>https://solidarites-sante.gouv.fr/IMG/png/bp506.png</t>
  </si>
  <si>
    <t>https://solidarites-sante.gouv.fr/IMG/png/bp507.png</t>
  </si>
  <si>
    <t>https://solidarites-sante.gouv.fr/IMG/png/bp508.png</t>
  </si>
  <si>
    <t>https://solidarites-sante.gouv.fr/IMG/png/bp509.png</t>
  </si>
  <si>
    <t>https://solidarites-sante.gouv.fr/IMG/png/bp510.png</t>
  </si>
  <si>
    <t>https://solidarites-sante.gouv.fr/IMG/png/bp511.png</t>
  </si>
  <si>
    <t>https://solidarites-sante.gouv.fr/IMG/png/bp512.png</t>
  </si>
  <si>
    <t>https://solidarites-sante.gouv.fr/IMG/png/bp513.png</t>
  </si>
  <si>
    <t>https://solidarites-sante.gouv.fr/IMG/png/bp514.png</t>
  </si>
  <si>
    <t>https://solidarites-sante.gouv.fr/IMG/png/bp515.png</t>
  </si>
  <si>
    <t>https://solidarites-sante.gouv.fr/IMG/png/bp516.png</t>
  </si>
  <si>
    <t>https://solidarites-sante.gouv.fr/IMG/png/bp517.png</t>
  </si>
  <si>
    <t>https://solidarites-sante.gouv.fr/IMG/png/bp518.png</t>
  </si>
  <si>
    <t>https://solidarites-sante.gouv.fr/IMG/png/bp519.png</t>
  </si>
  <si>
    <t>https://solidarites-sante.gouv.fr/IMG/png/bp520.png</t>
  </si>
  <si>
    <t>https://solidarites-sante.gouv.fr/IMG/png/bp521.png</t>
  </si>
  <si>
    <t>https://solidarites-sante.gouv.fr/IMG/png/bp522.png</t>
  </si>
  <si>
    <t>https://solidarites-sante.gouv.fr/IMG/png/bp523.png</t>
  </si>
  <si>
    <t>https://solidarites-sante.gouv.fr/IMG/png/bp524.png</t>
  </si>
  <si>
    <t>https://solidarites-sante.gouv.fr/IMG/png/bp525.png</t>
  </si>
  <si>
    <t>https://solidarites-sante.gouv.fr/IMG/png/bp526.png</t>
  </si>
  <si>
    <t>https://solidarites-sante.gouv.fr/IMG/png/bp527.png</t>
  </si>
  <si>
    <t>https://solidarites-sante.gouv.fr/IMG/png/bp528.png</t>
  </si>
  <si>
    <t>Gain Processus achat</t>
  </si>
  <si>
    <t>https://solidarites-sante.gouv.fr/IMG/png/bp529.png</t>
  </si>
  <si>
    <t>https://solidarites-sante.gouv.fr/IMG/png/bp530.png</t>
  </si>
  <si>
    <t>https://solidarites-sante.gouv.fr/IMG/png/bp531.png</t>
  </si>
  <si>
    <t>https://solidarites-sante.gouv.fr/IMG/png/bp532.png</t>
  </si>
  <si>
    <t>https://solidarites-sante.gouv.fr/IMG/png/bp533.png</t>
  </si>
  <si>
    <t>https://solidarites-sante.gouv.fr/IMG/png/bp534.png</t>
  </si>
  <si>
    <t>https://solidarites-sante.gouv.fr/IMG/png/bp535.png</t>
  </si>
  <si>
    <t>https://solidarites-sante.gouv.fr/IMG/png/bp536.png</t>
  </si>
  <si>
    <t>https://solidarites-sante.gouv.fr/IMG/png/bp537.png</t>
  </si>
  <si>
    <t>https://solidarites-sante.gouv.fr/IMG/png/bp538.png</t>
  </si>
  <si>
    <t>https://solidarites-sante.gouv.fr/IMG/png/bp539.png</t>
  </si>
  <si>
    <t>https://solidarites-sante.gouv.fr/IMG/png/bp540.png</t>
  </si>
  <si>
    <t>https://solidarites-sante.gouv.fr/IMG/png/bp541.png</t>
  </si>
  <si>
    <t>https://solidarites-sante.gouv.fr/IMG/png/bp542.png</t>
  </si>
  <si>
    <t>https://solidarites-sante.gouv.fr/IMG/png/bp543.png</t>
  </si>
  <si>
    <t>https://solidarites-sante.gouv.fr/IMG/png/bp544.png</t>
  </si>
  <si>
    <t>https://solidarites-sante.gouv.fr/IMG/png/bp545.png</t>
  </si>
  <si>
    <t>https://solidarites-sante.gouv.fr/IMG/png/bp546.png</t>
  </si>
  <si>
    <t>https://solidarites-sante.gouv.fr/IMG/png/bp547.png</t>
  </si>
  <si>
    <t>https://solidarites-sante.gouv.fr/IMG/png/bp548.png</t>
  </si>
  <si>
    <t xml:space="preserve">L’optimisation des stratégies thérapeutiques permet au CHU de Caen  de diminuer son budget annuel de médicament de 20% (exemple du Réopro® et de l’Agrastat ® ) </t>
  </si>
  <si>
    <t>https://solidarites-sante.gouv.fr/IMG/png/bp549.png</t>
  </si>
  <si>
    <t>https://solidarites-sante.gouv.fr/IMG/png/bp550.png</t>
  </si>
  <si>
    <t>https://solidarites-sante.gouv.fr/IMG/png/bp551.png</t>
  </si>
  <si>
    <t>https://solidarites-sante.gouv.fr/IMG/png/bp552.png</t>
  </si>
  <si>
    <t>https://solidarites-sante.gouv.fr/IMG/png/bp553.png</t>
  </si>
  <si>
    <t>https://solidarites-sante.gouv.fr/IMG/png/bp554.png</t>
  </si>
  <si>
    <t>https://solidarites-sante.gouv.fr/IMG/png/bp555.png</t>
  </si>
  <si>
    <t>https://solidarites-sante.gouv.fr/IMG/png/bp556.png</t>
  </si>
  <si>
    <t>https://solidarites-sante.gouv.fr/IMG/png/bp557.png</t>
  </si>
  <si>
    <t>https://solidarites-sante.gouv.fr/IMG/png/bp558.png</t>
  </si>
  <si>
    <t>https://solidarites-sante.gouv.fr/IMG/png/bp559.png</t>
  </si>
  <si>
    <t>https://solidarites-sante.gouv.fr/IMG/png/bp560.png</t>
  </si>
  <si>
    <t>https://solidarites-sante.gouv.fr/IMG/png/bp561.png</t>
  </si>
  <si>
    <t>https://solidarites-sante.gouv.fr/IMG/png/bp562.png</t>
  </si>
  <si>
    <t>1,5 Médecins ETP; 1 techniciens; 1 secrétaire; 0.6 poste d'ASH – chauffeur</t>
  </si>
  <si>
    <t>https://solidarites-sante.gouv.fr/IMG/png/bp563.png</t>
  </si>
  <si>
    <t>https://solidarites-sante.gouv.fr/IMG/png/bp564.png</t>
  </si>
  <si>
    <t>https://solidarites-sante.gouv.fr/IMG/png/bp565.png</t>
  </si>
  <si>
    <t>https://solidarites-sante.gouv.fr/IMG/png/bp566.png</t>
  </si>
  <si>
    <t>https://solidarites-sante.gouv.fr/IMG/png/bp567.png</t>
  </si>
  <si>
    <t>https://solidarites-sante.gouv.fr/IMG/png/bp568.png</t>
  </si>
  <si>
    <t>https://solidarites-sante.gouv.fr/IMG/png/bp569.png</t>
  </si>
  <si>
    <t>https://solidarites-sante.gouv.fr/IMG/png/bp570.png</t>
  </si>
  <si>
    <t>https://solidarites-sante.gouv.fr/IMG/png/bp571.png</t>
  </si>
  <si>
    <t>https://solidarites-sante.gouv.fr/IMG/png/bp572.png</t>
  </si>
  <si>
    <t>https://solidarites-sante.gouv.fr/IMG/png/bp573.png</t>
  </si>
  <si>
    <t>https://solidarites-sante.gouv.fr/IMG/png/bp574.png</t>
  </si>
  <si>
    <t>https://solidarites-sante.gouv.fr/IMG/png/bp575.png</t>
  </si>
  <si>
    <t>https://solidarites-sante.gouv.fr/IMG/png/bp576.png</t>
  </si>
  <si>
    <t>https://solidarites-sante.gouv.fr/IMG/png/bp577.png</t>
  </si>
  <si>
    <t>https://solidarites-sante.gouv.fr/IMG/png/bp578.png</t>
  </si>
  <si>
    <t>https://solidarites-sante.gouv.fr/IMG/png/bp579.png</t>
  </si>
  <si>
    <t>https://solidarites-sante.gouv.fr/IMG/png/bp580.png</t>
  </si>
  <si>
    <t>https://solidarites-sante.gouv.fr/IMG/png/bp581.png</t>
  </si>
  <si>
    <t>https://solidarites-sante.gouv.fr/IMG/png/bp582.png</t>
  </si>
  <si>
    <t>https://solidarites-sante.gouv.fr/IMG/png/bp583.png</t>
  </si>
  <si>
    <t>https://solidarites-sante.gouv.fr/IMG/png/bp584.png</t>
  </si>
  <si>
    <t>https://solidarites-sante.gouv.fr/IMG/png/bp585.png</t>
  </si>
  <si>
    <t>https://solidarites-sante.gouv.fr/IMG/png/bp586.png</t>
  </si>
  <si>
    <t>Le CH de Sète ré-internalise une unité de production satellite sur l’Unité Centrale de Production et économise 85K€/an (soit 3,31% du coût complet ½ journée alimentaire)</t>
  </si>
  <si>
    <t>https://solidarites-sante.gouv.fr/IMG/png/bp587.png</t>
  </si>
  <si>
    <t>https://solidarites-sante.gouv.fr/IMG/png/bp588.png</t>
  </si>
  <si>
    <t>https://solidarites-sante.gouv.fr/IMG/png/bp589.png</t>
  </si>
  <si>
    <t>https://solidarites-sante.gouv.fr/IMG/png/bp590.png</t>
  </si>
  <si>
    <t>https://solidarites-sante.gouv.fr/IMG/png/bp591.png</t>
  </si>
  <si>
    <t>https://solidarites-sante.gouv.fr/IMG/png/bp592.png</t>
  </si>
  <si>
    <t>https://solidarites-sante.gouv.fr/IMG/png/bp593.png</t>
  </si>
  <si>
    <t>https://solidarites-sante.gouv.fr/IMG/png/bp594.png</t>
  </si>
  <si>
    <t>https://solidarites-sante.gouv.fr/IMG/png/bp595.png</t>
  </si>
  <si>
    <t>https://solidarites-sante.gouv.fr/IMG/png/bp596.png</t>
  </si>
  <si>
    <t>https://solidarites-sante.gouv.fr/IMG/png/bp597.png</t>
  </si>
  <si>
    <t>https://solidarites-sante.gouv.fr/IMG/png/bp598.png</t>
  </si>
  <si>
    <t>https://solidarites-sante.gouv.fr/IMG/png/bp599.png</t>
  </si>
  <si>
    <t>https://solidarites-sante.gouv.fr/IMG/png/bp600.png</t>
  </si>
  <si>
    <t>https://solidarites-sante.gouv.fr/IMG/png/bp601.png</t>
  </si>
  <si>
    <t>https://solidarites-sante.gouv.fr/IMG/png/bp602.png</t>
  </si>
  <si>
    <t>https://solidarites-sante.gouv.fr/IMG/png/bp603.png</t>
  </si>
  <si>
    <t>https://solidarites-sante.gouv.fr/IMG/png/bp604.png</t>
  </si>
  <si>
    <t>https://solidarites-sante.gouv.fr/IMG/png/bp605.png</t>
  </si>
  <si>
    <t>https://solidarites-sante.gouv.fr/IMG/png/bp606.png</t>
  </si>
  <si>
    <t>https://solidarites-sante.gouv.fr/IMG/png/bp607.png</t>
  </si>
  <si>
    <t>https://solidarites-sante.gouv.fr/IMG/png/bp608.png</t>
  </si>
  <si>
    <t>https://solidarites-sante.gouv.fr/IMG/png/bp609.png</t>
  </si>
  <si>
    <t>https://solidarites-sante.gouv.fr/IMG/png/bp610.png</t>
  </si>
  <si>
    <t>https://solidarites-sante.gouv.fr/IMG/png/bp611.png</t>
  </si>
  <si>
    <t>https://solidarites-sante.gouv.fr/IMG/png/bp612.png</t>
  </si>
  <si>
    <t>La mise en place d’une automatisation de la dématérialisation des commandes au CH de Roanne (gestion partagée de l’approvisionnement- 1er niveau de GPA) facilite la gestion des stocks et la diminution des péremptions (ex laboratoire)</t>
  </si>
  <si>
    <t>https://solidarites-sante.gouv.fr/IMG/png/bp613.png</t>
  </si>
  <si>
    <t>https://solidarites-sante.gouv.fr/IMG/png/bp614.png</t>
  </si>
  <si>
    <t>https://solidarites-sante.gouv.fr/IMG/png/bp615.png</t>
  </si>
  <si>
    <t>https://solidarites-sante.gouv.fr/IMG/png/bp616.png</t>
  </si>
  <si>
    <t>https://solidarites-sante.gouv.fr/IMG/png/bp617.png</t>
  </si>
  <si>
    <t>https://solidarites-sante.gouv.fr/IMG/png/bp618.png</t>
  </si>
  <si>
    <t>https://solidarites-sante.gouv.fr/IMG/png/bp619.png</t>
  </si>
  <si>
    <t>https://solidarites-sante.gouv.fr/IMG/png/bp620.png</t>
  </si>
  <si>
    <t>https://solidarites-sante.gouv.fr/IMG/png/bp621.png</t>
  </si>
  <si>
    <t>https://solidarites-sante.gouv.fr/IMG/png/bp622.png</t>
  </si>
  <si>
    <t>https://solidarites-sante.gouv.fr/IMG/png/bp623.png</t>
  </si>
  <si>
    <t>https://solidarites-sante.gouv.fr/IMG/png/bp624.png</t>
  </si>
  <si>
    <t>https://solidarites-sante.gouv.fr/IMG/png/bp625.png</t>
  </si>
  <si>
    <t>0,16 ETP</t>
  </si>
  <si>
    <t>https://solidarites-sante.gouv.fr/IMG/png/bp626.png</t>
  </si>
  <si>
    <t>https://solidarites-sante.gouv.fr/IMG/png/bp627.png</t>
  </si>
  <si>
    <t>https://solidarites-sante.gouv.fr/IMG/png/bp628.png</t>
  </si>
  <si>
    <t>0,15 ETP</t>
  </si>
  <si>
    <t>https://solidarites-sante.gouv.fr/IMG/png/bp629.png</t>
  </si>
  <si>
    <t>0,05 ETP</t>
  </si>
  <si>
    <t>https://solidarites-sante.gouv.fr/IMG/png/bp630.png</t>
  </si>
  <si>
    <t>https://solidarites-sante.gouv.fr/IMG/png/bp631.png</t>
  </si>
  <si>
    <t>https://solidarites-sante.gouv.fr/IMG/png/bp632.png</t>
  </si>
  <si>
    <t>https://solidarites-sante.gouv.fr/IMG/png/bp633.png</t>
  </si>
  <si>
    <t>https://solidarites-sante.gouv.fr/IMG/png/bp634.png</t>
  </si>
  <si>
    <t>https://solidarites-sante.gouv.fr/IMG/png/bp635.png</t>
  </si>
  <si>
    <t>https://solidarites-sante.gouv.fr/IMG/png/bp636.png</t>
  </si>
  <si>
    <t>https://solidarites-sante.gouv.fr/IMG/png/bp637.png</t>
  </si>
  <si>
    <t>https://solidarites-sante.gouv.fr/IMG/png/bp638.png</t>
  </si>
  <si>
    <t>https://solidarites-sante.gouv.fr/IMG/png/bp639.png</t>
  </si>
  <si>
    <t>https://solidarites-sante.gouv.fr/IMG/png/bp640.png</t>
  </si>
  <si>
    <t>https://solidarites-sante.gouv.fr/IMG/png/bp641.png</t>
  </si>
  <si>
    <t>https://solidarites-sante.gouv.fr/IMG/png/bp642.png</t>
  </si>
  <si>
    <t>https://solidarites-sante.gouv.fr/IMG/png/bp643.png</t>
  </si>
  <si>
    <t>https://solidarites-sante.gouv.fr/IMG/png/bp644.png</t>
  </si>
  <si>
    <t>https://solidarites-sante.gouv.fr/IMG/png/bp645.png</t>
  </si>
  <si>
    <t>https://solidarites-sante.gouv.fr/IMG/png/bp646.png</t>
  </si>
  <si>
    <t>https://solidarites-sante.gouv.fr/IMG/png/bp647.png</t>
  </si>
  <si>
    <t>https://solidarites-sante.gouv.fr/IMG/png/bp648.png</t>
  </si>
  <si>
    <t>https://solidarites-sante.gouv.fr/IMG/png/bp649.png</t>
  </si>
  <si>
    <t>https://solidarites-sante.gouv.fr/IMG/png/bp650.png</t>
  </si>
  <si>
    <t>https://solidarites-sante.gouv.fr/IMG/png/bp651.png</t>
  </si>
  <si>
    <t>https://solidarites-sante.gouv.fr/IMG/png/bp652.png</t>
  </si>
  <si>
    <t>https://solidarites-sante.gouv.fr/IMG/png/bp653.png</t>
  </si>
  <si>
    <t>https://solidarites-sante.gouv.fr/IMG/png/bp654.png</t>
  </si>
  <si>
    <t>https://solidarites-sante.gouv.fr/IMG/png/bp655.png</t>
  </si>
  <si>
    <t>https://solidarites-sante.gouv.fr/IMG/png/bp656.png</t>
  </si>
  <si>
    <t>https://solidarites-sante.gouv.fr/IMG/png/bp657.png</t>
  </si>
  <si>
    <t>https://solidarites-sante.gouv.fr/IMG/png/bp658.png</t>
  </si>
  <si>
    <t>https://solidarites-sante.gouv.fr/IMG/png/bp659.png</t>
  </si>
  <si>
    <t>https://solidarites-sante.gouv.fr/IMG/png/bp660.png</t>
  </si>
  <si>
    <t>https://solidarites-sante.gouv.fr/IMG/png/bp661.png</t>
  </si>
  <si>
    <t>https://solidarites-sante.gouv.fr/IMG/png/bp662.png</t>
  </si>
  <si>
    <t>https://solidarites-sante.gouv.fr/IMG/png/bp663.png</t>
  </si>
  <si>
    <t>https://solidarites-sante.gouv.fr/IMG/png/bp664.png</t>
  </si>
  <si>
    <t>https://solidarites-sante.gouv.fr/IMG/png/bp665.png</t>
  </si>
  <si>
    <t>https://solidarites-sante.gouv.fr/IMG/png/bp666.png</t>
  </si>
  <si>
    <t>https://solidarites-sante.gouv.fr/IMG/png/bp667.png</t>
  </si>
  <si>
    <t>https://solidarites-sante.gouv.fr/IMG/png/bp668.png</t>
  </si>
  <si>
    <t>https://solidarites-sante.gouv.fr/IMG/png/bp669.png</t>
  </si>
  <si>
    <t>https://solidarites-sante.gouv.fr/IMG/png/bp670.png</t>
  </si>
  <si>
    <t>https://solidarites-sante.gouv.fr/IMG/png/bp671.png</t>
  </si>
  <si>
    <t>https://solidarites-sante.gouv.fr/IMG/png/bp672.png</t>
  </si>
  <si>
    <t>https://solidarites-sante.gouv.fr/IMG/png/bp673.png</t>
  </si>
  <si>
    <t>https://solidarites-sante.gouv.fr/IMG/png/bp674.png</t>
  </si>
  <si>
    <t>https://solidarites-sante.gouv.fr/IMG/png/bp675.png</t>
  </si>
  <si>
    <t>https://solidarites-sante.gouv.fr/IMG/png/bp676.png</t>
  </si>
  <si>
    <t>https://solidarites-sante.gouv.fr/IMG/png/bp677.png</t>
  </si>
  <si>
    <t>https://solidarites-sante.gouv.fr/IMG/png/bp678.png</t>
  </si>
  <si>
    <t>https://solidarites-sante.gouv.fr/IMG/png/bp679.png</t>
  </si>
  <si>
    <t>https://solidarites-sante.gouv.fr/IMG/png/bp680.png</t>
  </si>
  <si>
    <t>https://solidarites-sante.gouv.fr/IMG/png/bp681.png</t>
  </si>
  <si>
    <t>https://solidarites-sante.gouv.fr/IMG/png/bp682.png</t>
  </si>
  <si>
    <t>https://solidarites-sante.gouv.fr/IMG/png/bp683.png</t>
  </si>
  <si>
    <t>https://solidarites-sante.gouv.fr/IMG/png/bp684.png</t>
  </si>
  <si>
    <t>https://solidarites-sante.gouv.fr/IMG/png/bp685.png</t>
  </si>
  <si>
    <t>https://solidarites-sante.gouv.fr/IMG/png/bp686.png</t>
  </si>
  <si>
    <t>https://solidarites-sante.gouv.fr/IMG/png/bp687.png</t>
  </si>
  <si>
    <t>https://solidarites-sante.gouv.fr/IMG/png/bp688.png</t>
  </si>
  <si>
    <t>https://solidarites-sante.gouv.fr/IMG/png/bp689.png</t>
  </si>
  <si>
    <t>https://solidarites-sante.gouv.fr/IMG/png/bp690.png</t>
  </si>
  <si>
    <t>https://solidarites-sante.gouv.fr/IMG/png/bp691.png</t>
  </si>
  <si>
    <t>https://solidarites-sante.gouv.fr/IMG/png/bp692.png</t>
  </si>
  <si>
    <t>https://solidarites-sante.gouv.fr/IMG/png/bp693.png</t>
  </si>
  <si>
    <t>https://solidarites-sante.gouv.fr/IMG/png/bp694.png</t>
  </si>
  <si>
    <t>https://solidarites-sante.gouv.fr/IMG/png/bp695.png</t>
  </si>
  <si>
    <t>https://solidarites-sante.gouv.fr/IMG/png/bp696.png</t>
  </si>
  <si>
    <t>https://solidarites-sante.gouv.fr/IMG/png/bp697.png</t>
  </si>
  <si>
    <t>https://solidarites-sante.gouv.fr/IMG/png/bp698.png</t>
  </si>
  <si>
    <t>https://solidarites-sante.gouv.fr/IMG/png/bp699.png</t>
  </si>
  <si>
    <t>https://solidarites-sante.gouv.fr/IMG/png/bp700.png</t>
  </si>
  <si>
    <t>https://solidarites-sante.gouv.fr/IMG/png/bp701.png</t>
  </si>
  <si>
    <t>https://solidarites-sante.gouv.fr/IMG/png/bp702.png</t>
  </si>
  <si>
    <t>https://solidarites-sante.gouv.fr/IMG/png/bp703.png</t>
  </si>
  <si>
    <t>https://solidarites-sante.gouv.fr/IMG/png/bp704.png</t>
  </si>
  <si>
    <t>https://solidarites-sante.gouv.fr/IMG/png/bp705.png</t>
  </si>
  <si>
    <t>https://solidarites-sante.gouv.fr/IMG/png/bp706.png</t>
  </si>
  <si>
    <t>https://solidarites-sante.gouv.fr/IMG/png/bp707.png</t>
  </si>
  <si>
    <t>https://solidarites-sante.gouv.fr/IMG/png/bp708.png</t>
  </si>
  <si>
    <t>https://solidarites-sante.gouv.fr/IMG/png/bp709.png</t>
  </si>
  <si>
    <t>https://solidarites-sante.gouv.fr/IMG/png/bp710.png</t>
  </si>
  <si>
    <t>https://solidarites-sante.gouv.fr/IMG/png/bp711.png</t>
  </si>
  <si>
    <t>https://solidarites-sante.gouv.fr/IMG/png/bp712.png</t>
  </si>
  <si>
    <t>https://solidarites-sante.gouv.fr/IMG/png/bp713.png</t>
  </si>
  <si>
    <t>https://solidarites-sante.gouv.fr/IMG/png/bp714.png</t>
  </si>
  <si>
    <t>https://solidarites-sante.gouv.fr/IMG/png/bp715.png</t>
  </si>
  <si>
    <t>https://solidarites-sante.gouv.fr/IMG/png/bp716.png</t>
  </si>
  <si>
    <t>https://solidarites-sante.gouv.fr/IMG/png/bp717.png</t>
  </si>
  <si>
    <t>https://solidarites-sante.gouv.fr/IMG/png/bp718.png</t>
  </si>
  <si>
    <t>https://solidarites-sante.gouv.fr/IMG/png/bp719.png</t>
  </si>
  <si>
    <t>https://solidarites-sante.gouv.fr/IMG/png/bp720.png</t>
  </si>
  <si>
    <t>https://solidarites-sante.gouv.fr/IMG/png/bp721.png</t>
  </si>
  <si>
    <t>https://solidarites-sante.gouv.fr/IMG/png/bp722.png</t>
  </si>
  <si>
    <t>https://solidarites-sante.gouv.fr/IMG/png/bp723.png</t>
  </si>
  <si>
    <t>https://solidarites-sante.gouv.fr/IMG/png/bp724.png</t>
  </si>
  <si>
    <t>https://solidarites-sante.gouv.fr/IMG/png/bp725.png</t>
  </si>
  <si>
    <t>https://solidarites-sante.gouv.fr/IMG/png/bp726.png</t>
  </si>
  <si>
    <t>https://solidarites-sante.gouv.fr/IMG/png/bp727.png</t>
  </si>
  <si>
    <t>https://solidarites-sante.gouv.fr/IMG/png/bp728.png</t>
  </si>
  <si>
    <t>https://solidarites-sante.gouv.fr/IMG/png/bp729.png</t>
  </si>
  <si>
    <t>https://solidarites-sante.gouv.fr/IMG/png/bp730.png</t>
  </si>
  <si>
    <t>https://solidarites-sante.gouv.fr/IMG/png/bp731.png</t>
  </si>
  <si>
    <t>https://solidarites-sante.gouv.fr/IMG/png/bp732.png</t>
  </si>
  <si>
    <t>https://solidarites-sante.gouv.fr/IMG/png/bp733.png</t>
  </si>
  <si>
    <t>https://solidarites-sante.gouv.fr/IMG/png/bp734.png</t>
  </si>
  <si>
    <t>https://solidarites-sante.gouv.fr/IMG/png/bp735.png</t>
  </si>
  <si>
    <t>https://solidarites-sante.gouv.fr/IMG/png/bp736.png</t>
  </si>
  <si>
    <t>https://solidarites-sante.gouv.fr/IMG/png/bp737.png</t>
  </si>
  <si>
    <t>https://solidarites-sante.gouv.fr/IMG/png/bp738.png</t>
  </si>
  <si>
    <t>https://solidarites-sante.gouv.fr/IMG/png/bp739.png</t>
  </si>
  <si>
    <t>https://solidarites-sante.gouv.fr/IMG/png/bp740.png</t>
  </si>
  <si>
    <t>https://solidarites-sante.gouv.fr/IMG/png/bp741.png</t>
  </si>
  <si>
    <t>https://solidarites-sante.gouv.fr/IMG/png/bp742.png</t>
  </si>
  <si>
    <t>https://solidarites-sante.gouv.fr/IMG/png/bp743.png</t>
  </si>
  <si>
    <t>https://solidarites-sante.gouv.fr/IMG/png/bp744.png</t>
  </si>
  <si>
    <t>https://solidarites-sante.gouv.fr/IMG/png/bp745.png</t>
  </si>
  <si>
    <t>https://solidarites-sante.gouv.fr/IMG/png/bp746.png</t>
  </si>
  <si>
    <t>https://solidarites-sante.gouv.fr/IMG/png/bp747.png</t>
  </si>
  <si>
    <t>https://solidarites-sante.gouv.fr/IMG/png/bp748.png</t>
  </si>
  <si>
    <t>https://solidarites-sante.gouv.fr/IMG/png/bp749.png</t>
  </si>
  <si>
    <t>https://solidarites-sante.gouv.fr/IMG/png/bp750.png</t>
  </si>
  <si>
    <t>https://solidarites-sante.gouv.fr/IMG/png/bp751.png</t>
  </si>
  <si>
    <t>https://solidarites-sante.gouv.fr/IMG/png/bp752.png</t>
  </si>
  <si>
    <t>https://solidarites-sante.gouv.fr/IMG/png/bp753.png</t>
  </si>
  <si>
    <t>https://solidarites-sante.gouv.fr/IMG/png/bp754.png</t>
  </si>
  <si>
    <t>https://solidarites-sante.gouv.fr/IMG/png/bp755.png</t>
  </si>
  <si>
    <t>https://solidarites-sante.gouv.fr/IMG/png/bp756.png</t>
  </si>
  <si>
    <t>https://solidarites-sante.gouv.fr/IMG/png/bp757.png</t>
  </si>
  <si>
    <t>https://solidarites-sante.gouv.fr/IMG/png/bp758.png</t>
  </si>
  <si>
    <t>https://solidarites-sante.gouv.fr/IMG/png/bp759.png</t>
  </si>
  <si>
    <t>https://solidarites-sante.gouv.fr/IMG/png/bp760.png</t>
  </si>
  <si>
    <t>https://solidarites-sante.gouv.fr/IMG/png/bp761.png</t>
  </si>
  <si>
    <t>https://solidarites-sante.gouv.fr/IMG/png/bp762.png</t>
  </si>
  <si>
    <t>https://solidarites-sante.gouv.fr/IMG/png/bp763.png</t>
  </si>
  <si>
    <t>https://solidarites-sante.gouv.fr/IMG/png/bp764.png</t>
  </si>
  <si>
    <t>https://solidarites-sante.gouv.fr/IMG/png/bp765.png</t>
  </si>
  <si>
    <t>https://solidarites-sante.gouv.fr/IMG/png/bp766.png</t>
  </si>
  <si>
    <t>https://solidarites-sante.gouv.fr/IMG/png/bp767.png</t>
  </si>
  <si>
    <t>https://solidarites-sante.gouv.fr/IMG/png/bp768.png</t>
  </si>
  <si>
    <t>https://solidarites-sante.gouv.fr/IMG/png/bp769.png</t>
  </si>
  <si>
    <t>https://solidarites-sante.gouv.fr/IMG/png/bp770.png</t>
  </si>
  <si>
    <t>https://solidarites-sante.gouv.fr/IMG/png/bp771.png</t>
  </si>
  <si>
    <t>https://solidarites-sante.gouv.fr/IMG/png/bp772.png</t>
  </si>
  <si>
    <t>https://solidarites-sante.gouv.fr/IMG/png/bp773.png</t>
  </si>
  <si>
    <t>https://solidarites-sante.gouv.fr/IMG/png/bp774.png</t>
  </si>
  <si>
    <t>https://solidarites-sante.gouv.fr/IMG/png/bp775.png</t>
  </si>
  <si>
    <t>https://solidarites-sante.gouv.fr/IMG/png/bp776.png</t>
  </si>
  <si>
    <t>https://solidarites-sante.gouv.fr/IMG/png/bp777.png</t>
  </si>
  <si>
    <t>https://solidarites-sante.gouv.fr/IMG/png/bp778.png</t>
  </si>
  <si>
    <t>https://solidarites-sante.gouv.fr/IMG/png/bp779.png</t>
  </si>
  <si>
    <t>https://solidarites-sante.gouv.fr/IMG/png/bp780.png</t>
  </si>
  <si>
    <t>https://solidarites-sante.gouv.fr/IMG/png/bp781.png</t>
  </si>
  <si>
    <t>https://solidarites-sante.gouv.fr/IMG/png/bp782.png</t>
  </si>
  <si>
    <t>https://solidarites-sante.gouv.fr/IMG/png/bp783.png</t>
  </si>
  <si>
    <t>https://solidarites-sante.gouv.fr/IMG/png/bp784.png</t>
  </si>
  <si>
    <t>https://solidarites-sante.gouv.fr/IMG/png/bp785.png</t>
  </si>
  <si>
    <t>https://solidarites-sante.gouv.fr/IMG/png/bp786.png</t>
  </si>
  <si>
    <t>https://solidarites-sante.gouv.fr/IMG/png/bp787.png</t>
  </si>
  <si>
    <t>https://solidarites-sante.gouv.fr/IMG/png/bp788.png</t>
  </si>
  <si>
    <t>https://solidarites-sante.gouv.fr/IMG/png/bp789.png</t>
  </si>
  <si>
    <t>https://solidarites-sante.gouv.fr/IMG/png/bp790.png</t>
  </si>
  <si>
    <t>https://solidarites-sante.gouv.fr/IMG/png/bp791.png</t>
  </si>
  <si>
    <t>https://solidarites-sante.gouv.fr/IMG/png/bp792.png</t>
  </si>
  <si>
    <t>https://solidarites-sante.gouv.fr/IMG/png/bp793.png</t>
  </si>
  <si>
    <t>https://solidarites-sante.gouv.fr/IMG/png/bp794.png</t>
  </si>
  <si>
    <t>https://solidarites-sante.gouv.fr/IMG/png/bp795.png</t>
  </si>
  <si>
    <t>https://solidarites-sante.gouv.fr/IMG/png/bp796.png</t>
  </si>
  <si>
    <t>https://solidarites-sante.gouv.fr/IMG/png/bp797.png</t>
  </si>
  <si>
    <t>https://solidarites-sante.gouv.fr/IMG/png/bp798.png</t>
  </si>
  <si>
    <t>https://solidarites-sante.gouv.fr/IMG/png/bp799.png</t>
  </si>
  <si>
    <t>https://solidarites-sante.gouv.fr/IMG/png/bp800.png</t>
  </si>
  <si>
    <t>https://solidarites-sante.gouv.fr/IMG/png/bp801.png</t>
  </si>
  <si>
    <t>https://solidarites-sante.gouv.fr/IMG/png/bp802.png</t>
  </si>
  <si>
    <t>https://solidarites-sante.gouv.fr/IMG/png/bp803.png</t>
  </si>
  <si>
    <t>https://solidarites-sante.gouv.fr/IMG/png/bp804.png</t>
  </si>
  <si>
    <t>https://solidarites-sante.gouv.fr/IMG/png/bp805.png</t>
  </si>
  <si>
    <t>https://snlidarites-sante.gnuv.fr/IMG/png/bp806.png</t>
  </si>
  <si>
    <t>https://solidarites-sante.gouv.fr/IMG/png/bp807.png</t>
  </si>
  <si>
    <t>https://solidarites-sante.gouv.fr/IMG/png/bp808.png</t>
  </si>
  <si>
    <t>https://solidarites-sante.gouv.fr/IMG/png/bp809.png</t>
  </si>
  <si>
    <t>https://solidarites-sante.gouv.fr/IMG/png/bp810.png</t>
  </si>
  <si>
    <t xml:space="preserve">1,5 ETP Médecin; 1 technicien; 1 secretaire; 0,6ASH" </t>
  </si>
  <si>
    <t>https://solidarites-sante.gouv.fr/IMG/png/bp811.png</t>
  </si>
  <si>
    <t>https://solidarites-sante.gouv.fr/IMG/png/bp812.png</t>
  </si>
  <si>
    <t>https://solidarites-sante.gouv.fr/IMG/png/bp813.png</t>
  </si>
  <si>
    <t>https://solidarites-sante.gouv.fr/IMG/png/bp814.png</t>
  </si>
  <si>
    <t>https://solidarites-sante.gouv.fr/IMG/png/bp815.png</t>
  </si>
  <si>
    <t>https://solidarites-sante.gouv.fr/IMG/png/bp816.png</t>
  </si>
  <si>
    <t>https://solidarites-sante.gouv.fr/IMG/png/bp817.png</t>
  </si>
  <si>
    <t>https://solidarites-sante.gouv.fr/IMG/png/bp818.png</t>
  </si>
  <si>
    <t>https://solidarites-sante.gouv.fr/IMG/png/bp819.png</t>
  </si>
  <si>
    <t>https://solidarites-sante.gouv.fr/IMG/png/bp820.png</t>
  </si>
  <si>
    <t>https://solidarites-sante.gouv.fr/IMG/png/bp821.png</t>
  </si>
  <si>
    <t>https://solidarites-sante.gouv.fr/IMG/png/bp822.png</t>
  </si>
  <si>
    <t>https://solidarites-sante.gouv.fr/IMG/png/bp823.png</t>
  </si>
  <si>
    <t>https://solidarites-sante.gouv.fr/IMG/png/bp824.png</t>
  </si>
  <si>
    <t>https://solidarites-sante.gouv.fr/IMG/png/bp825.png</t>
  </si>
  <si>
    <t>https://solidarites-sante.gouv.fr/IMG/png/bp826.png</t>
  </si>
  <si>
    <t>https://solidarites-sante.gouv.fr/IMG/png/bp827.png</t>
  </si>
  <si>
    <t>https://solidarites-sante.gouv.fr/IMG/png/bp828.png</t>
  </si>
  <si>
    <t>https://solidarites-sante.gouv.fr/IMG/png/bp829.png</t>
  </si>
  <si>
    <t>https://solidarites-sante.gouv.fr/IMG/png/bp830.png</t>
  </si>
  <si>
    <t>https://solidarites-sante.gouv.fr/IMG/png/bp831.png</t>
  </si>
  <si>
    <t>https://solidarites-sante.gouv.fr/IMG/png/bp832.png</t>
  </si>
  <si>
    <t>https://solidarites-sante.gouv.fr/IMG/png/bp833.png</t>
  </si>
  <si>
    <t>https://solidarites-sante.gouv.fr/IMG/png/bp834.png</t>
  </si>
  <si>
    <t>https://solidarites-sante.gouv.fr/IMG/png/bp835.png</t>
  </si>
  <si>
    <t>https://solidarites-sante.gouv.fr/IMG/png/bp836.png</t>
  </si>
  <si>
    <t>https://solidarites-sante.gouv.fr/IMG/png/bp837.png</t>
  </si>
  <si>
    <t>https://solidarites-sante.gouv.fr/IMG/png/bp838.png</t>
  </si>
  <si>
    <t>https://solidarites-sante.gouv.fr/IMG/png/bp839.png</t>
  </si>
  <si>
    <t>https://solidarites-sante.gouv.fr/IMG/png/bp840.png</t>
  </si>
  <si>
    <t>https://solidarites-sante.gouv.fr/IMG/png/bp841.png</t>
  </si>
  <si>
    <t>https://snlidarites-sante.gnuv.fr/IMG/png/bp842.png</t>
  </si>
  <si>
    <t>https://snlidarites-sante.gnuv.fr/IMG/png/bp843.png</t>
  </si>
  <si>
    <t>https://solidarites-sante.gouv.fr/IMG/png/bp844.png</t>
  </si>
  <si>
    <t>https://solidarites-sante.gouv.fr/IMG/png/bp845.png</t>
  </si>
  <si>
    <t>https://solidarites-sante.gouv.fr/IMG/png/bp846.png</t>
  </si>
  <si>
    <t>https://solidarites-sante.gouv.fr/IMG/png/bp847.png</t>
  </si>
  <si>
    <t>https://solidarites-sante.gouv.fr/IMG/png/bp848.png</t>
  </si>
  <si>
    <t>https://solidarites-sante.gouv.fr/IMG/png/bp849.png</t>
  </si>
  <si>
    <t>https://solidarites-sante.gouv.fr/IMG/png/bp850.png</t>
  </si>
  <si>
    <t>https://solidarites-sante.gouv.fr/IMG/png/bp851.png</t>
  </si>
  <si>
    <t>https://solidarites-sante.gouv.fr/IMG/png/bp852.png</t>
  </si>
  <si>
    <t>https://solidarites-sante.gouv.fr/IMG/png/bp853.png</t>
  </si>
  <si>
    <t>https://solidarites-sante.gouv.fr/IMG/png/bp854.png</t>
  </si>
  <si>
    <t>https://solidarites-sante.gouv.fr/IMG/png/bp855.png</t>
  </si>
  <si>
    <t>https://solidarites-sante.gouv.fr/IMG/png/bp856.png</t>
  </si>
  <si>
    <t>https://solidarites-sante.gouv.fr/IMG/png/bp857.png</t>
  </si>
  <si>
    <t>https://solidarites-sante.gouv.fr/IMG/png/bp858.png</t>
  </si>
  <si>
    <t>https://solidarites-sante.gouv.fr/IMG/png/bp859.png</t>
  </si>
  <si>
    <t>https://solidarites-sante.gouv.fr/IMG/png/bp860.png</t>
  </si>
  <si>
    <t>https://solidarites-sante.gouv.fr/IMG/png/bp861.png</t>
  </si>
  <si>
    <t>https://solidarites-sante.gouv.fr/IMG/png/bp862.png</t>
  </si>
  <si>
    <t>https://solidarites-sante.gouv.fr/IMG/png/bp863.png</t>
  </si>
  <si>
    <t>https://solidarites-sante.gouv.fr/IMG/png/bp864.png</t>
  </si>
  <si>
    <t>https://solidarites-sante.gouv.fr/IMG/png/bp865.png</t>
  </si>
  <si>
    <t>https://solidarites-sante.gouv.fr/IMG/png/bp866.png</t>
  </si>
  <si>
    <t>https://solidarites-sante.gouv.fr/IMG/png/bp867.png</t>
  </si>
  <si>
    <t>https://solidarites-sante.gouv.fr/IMG/png/bp868.png</t>
  </si>
  <si>
    <t>https://solidarites-sante.gouv.fr/IMG/png/bp869.png</t>
  </si>
  <si>
    <t>https://solidarites-sante.gouv.fr/IMG/png/bp870.png</t>
  </si>
  <si>
    <t>https://solidarites-sante.gouv.fr/IMG/png/bp871.png</t>
  </si>
  <si>
    <t>https://solidarites-sante.gouv.fr/IMG/png/bp872.png</t>
  </si>
  <si>
    <t>https://solidarites-sante.gouv.fr/IMG/png/bp873.png</t>
  </si>
  <si>
    <t>https://solidarites-sante.gouv.fr/IMG/png/bp874.png</t>
  </si>
  <si>
    <t>https://solidarites-sante.gouv.fr/IMG/png/bp875.png</t>
  </si>
  <si>
    <t>https://solidarites-sante.gouv.fr/IMG/png/bp876.png</t>
  </si>
  <si>
    <t>https://solidarites-sante.gouv.fr/IMG/png/bp877.png</t>
  </si>
  <si>
    <t>https://solidarites-sante.gouv.fr/IMG/png/bp878.png</t>
  </si>
  <si>
    <t>https://solidarites-sante.gouv.fr/IMG/png/bp879.png</t>
  </si>
  <si>
    <t>https://solidarites-sante.gouv.fr/IMG/png/bp880.png</t>
  </si>
  <si>
    <t>https://solidarites-sante.gouv.fr/IMG/png/bp881.png</t>
  </si>
  <si>
    <t>https://solidarites-sante.gouv.fr/IMG/png/bp882.png</t>
  </si>
  <si>
    <t>https://solidarites-sante.gouv.fr/IMG/png/bp883.png</t>
  </si>
  <si>
    <t>https://solidarites-sante.gouv.fr/IMG/png/bp884.png</t>
  </si>
  <si>
    <t>https://solidarites-sante.gouv.fr/IMG/png/bp885.png</t>
  </si>
  <si>
    <t>https://solidarites-sante.gouv.fr/IMG/png/bp886.png</t>
  </si>
  <si>
    <t>https://solidarites-sante.gouv.fr/IMG/png/bp887.png</t>
  </si>
  <si>
    <t>https://solidarites-sante.gouv.fr/IMG/png/bp888.png</t>
  </si>
  <si>
    <t>https://solidarites-sante.gouv.fr/IMG/png/bp889.png</t>
  </si>
  <si>
    <t>https://solidarites-sante.gouv.fr/IMG/png/bp890.png</t>
  </si>
  <si>
    <t>https://solidarites-sante.gouv.fr/IMG/png/bp891.png</t>
  </si>
  <si>
    <t>https://solidarites-sante.gouv.fr/IMG/png/bp892.png</t>
  </si>
  <si>
    <t>https://solidarites-sante.gouv.fr/IMG/png/bp893.png</t>
  </si>
  <si>
    <t>https://solidarites-sante.gouv.fr/IMG/png/bp894.png</t>
  </si>
  <si>
    <t>https://solidarites-sante.gouv.fr/IMG/png/bp895.png</t>
  </si>
  <si>
    <t>https://solidarites-sante.gouv.fr/IMG/png/bp896.png</t>
  </si>
  <si>
    <t>https://solidarites-sante.gouv.fr/IMG/png/bp897.png</t>
  </si>
  <si>
    <t>https://solidarites-sante.gouv.fr/IMG/png/bp898.png</t>
  </si>
  <si>
    <t>https://solidarites-sante.gouv.fr/IMG/png/bp899.png</t>
  </si>
  <si>
    <t>https://solidarites-sante.gouv.fr/IMG/png/bp900.png</t>
  </si>
  <si>
    <t>https://solidarites-sante.gouv.fr/IMG/png/bp901.png</t>
  </si>
  <si>
    <t>https://solidarites-sante.gouv.fr/IMG/png/bp902.png</t>
  </si>
  <si>
    <t>https://solidarites-sante.gouv.fr/IMG/png/bp903.png</t>
  </si>
  <si>
    <t>https://solidarites-sante.gouv.fr/IMG/png/bp904.png</t>
  </si>
  <si>
    <t>https://solidarites-sante.gouv.fr/IMG/png/bp905.png</t>
  </si>
  <si>
    <t>https://solidarites-sante.gouv.fr/IMG/png/bp906.png</t>
  </si>
  <si>
    <t>https://solidarites-sante.gouv.fr/IMG/png/bp907.png</t>
  </si>
  <si>
    <t>https://solidarites-sante.gouv.fr/IMG/png/bp908.png</t>
  </si>
  <si>
    <t>https://solidarites-sante.gouv.fr/IMG/png/bp909.png</t>
  </si>
  <si>
    <t>https://solidarites-sante.gouv.fr/IMG/png/bp910.png</t>
  </si>
  <si>
    <t>https://solidarites-sante.gouv.fr/IMG/png/bp911.png</t>
  </si>
  <si>
    <t>https://solidarites-sante.gouv.fr/IMG/png/bp912.png</t>
  </si>
  <si>
    <t>https://solidarites-sante.gouv.fr/IMG/png/bp913.png</t>
  </si>
  <si>
    <t>https://solidarites-sante.gouv.fr/IMG/png/bp914.png</t>
  </si>
  <si>
    <t>https://solidarites-sante.gouv.fr/IMG/png/bp915.png</t>
  </si>
  <si>
    <t>https://solidarites-sante.gouv.fr/IMG/png/bp916.png</t>
  </si>
  <si>
    <t>https://solidarites-sante.gouv.fr/IMG/png/bp917.png</t>
  </si>
  <si>
    <t xml:space="preserve">L’optimisation du choix de la galénique des produits pharmaceutiques mis à disposition des équipes soignantes permet une réduction de la consommation des médicaments d’anesthésie </t>
  </si>
  <si>
    <t>Gains stocks : gains pérennes réalisés sur la gestion des stocks</t>
  </si>
  <si>
    <t>10 000€ &lt;x&lt; 50 000€</t>
  </si>
  <si>
    <t>50 000€ &lt;x&lt; 100 000€</t>
  </si>
  <si>
    <t>100 000€ &lt;x&lt; 200 000€</t>
  </si>
  <si>
    <t>200 000€ &lt;x&lt; 500 000€</t>
  </si>
  <si>
    <t>500 000€ &lt;x&lt; 1M€</t>
  </si>
  <si>
    <t>&gt;1M€</t>
  </si>
  <si>
    <t>&lt; 5 000€</t>
  </si>
  <si>
    <t xml:space="preserve">Nombre de Bonnes Pratiques </t>
  </si>
  <si>
    <t>Valorisation en €</t>
  </si>
  <si>
    <t>Qick win</t>
  </si>
  <si>
    <t>Dispositifs médicaux à usage unique (DMUU)</t>
  </si>
  <si>
    <t>Recomman-dation prioritaire O/N
Quick wins</t>
  </si>
  <si>
    <t>Bonnes pratiques associée à une recommandation prioritaire</t>
  </si>
  <si>
    <t>Quick wins</t>
  </si>
  <si>
    <t>Autres bonnes pratiques</t>
  </si>
  <si>
    <r>
      <t>Cette colonne précise si</t>
    </r>
    <r>
      <rPr>
        <b/>
        <sz val="10"/>
        <rFont val="Arial"/>
        <family val="2"/>
      </rPr>
      <t xml:space="preserve"> la bonne pratique ARMEN est en lien avec une recommandation prioritaire ou non </t>
    </r>
    <r>
      <rPr>
        <sz val="10"/>
        <rFont val="Arial"/>
        <family val="2"/>
      </rPr>
      <t>ou s'il s'agit d'un</t>
    </r>
    <r>
      <rPr>
        <b/>
        <sz val="10"/>
        <rFont val="Arial"/>
        <family val="2"/>
      </rPr>
      <t xml:space="preserve"> "Quick Win"</t>
    </r>
  </si>
  <si>
    <t xml:space="preserve">   Colonnes I à L : catégorisation des bonnes pratiques par levier de la trame PAAT et par "levier ARMEN" </t>
  </si>
  <si>
    <r>
      <t xml:space="preserve">Colonne I  </t>
    </r>
    <r>
      <rPr>
        <sz val="10"/>
        <color theme="0"/>
        <rFont val="Arial"/>
        <family val="2"/>
      </rPr>
      <t xml:space="preserve">  </t>
    </r>
  </si>
  <si>
    <r>
      <t>Colonne J</t>
    </r>
    <r>
      <rPr>
        <sz val="10"/>
        <color theme="0"/>
        <rFont val="Arial"/>
        <family val="2"/>
      </rPr>
      <t xml:space="preserve">  </t>
    </r>
  </si>
  <si>
    <t>Colonne N</t>
  </si>
  <si>
    <r>
      <t>Cette colonne précise le</t>
    </r>
    <r>
      <rPr>
        <b/>
        <sz val="10"/>
        <rFont val="Arial"/>
        <family val="2"/>
      </rPr>
      <t xml:space="preserve"> type de performance associée à la bonne pratique ARMEN.</t>
    </r>
    <r>
      <rPr>
        <sz val="10"/>
        <rFont val="Arial"/>
        <family val="2"/>
      </rPr>
      <t xml:space="preserve"> 
6 types de gain ont été identifiés :
- </t>
    </r>
    <r>
      <rPr>
        <b/>
        <sz val="10"/>
        <rFont val="Arial"/>
        <family val="2"/>
      </rPr>
      <t>La performance achat :</t>
    </r>
    <r>
      <rPr>
        <sz val="10"/>
        <rFont val="Arial"/>
        <family val="2"/>
      </rPr>
      <t xml:space="preserve">
       - G</t>
    </r>
    <r>
      <rPr>
        <i/>
        <sz val="10"/>
        <rFont val="Arial"/>
        <family val="2"/>
      </rPr>
      <t xml:space="preserve">ain quantifiable en € issu d'une action achat intégrée au PAAT - si le montant est valorisé, il est indiqué en €, sinon est indiqué "performance achat"
       - Les gains de stock - Gain pérenne sur les stocks de produits médicaux ou non médicaux
       - Les recettes commerciales - Recettes de titre 3 (valorisation d’un revenu nouveau lié à une activité commerciale du fait d’une action de l’acheteur : la négociation d’une autorisation d’occupation temporaire (AOT), la mise en place d’une filière de valorisation des déchets, la négociation d’une délégation de service public, la vente de repas ou le traitement de linge pour d'autres organismes…)
</t>
    </r>
    <r>
      <rPr>
        <sz val="10"/>
        <rFont val="Arial"/>
        <family val="2"/>
      </rPr>
      <t xml:space="preserve">
- Les </t>
    </r>
    <r>
      <rPr>
        <b/>
        <sz val="10"/>
        <rFont val="Arial"/>
        <family val="2"/>
      </rPr>
      <t>gains organisationnels</t>
    </r>
    <r>
      <rPr>
        <sz val="10"/>
        <rFont val="Arial"/>
        <family val="2"/>
      </rPr>
      <t xml:space="preserve"> - </t>
    </r>
    <r>
      <rPr>
        <i/>
        <sz val="10"/>
        <rFont val="Arial"/>
        <family val="2"/>
      </rPr>
      <t>Gain organisationnel non achat (organisation des soins, médicale, technique,…)</t>
    </r>
    <r>
      <rPr>
        <sz val="10"/>
        <rFont val="Arial"/>
        <family val="2"/>
      </rPr>
      <t xml:space="preserve">
- Les </t>
    </r>
    <r>
      <rPr>
        <b/>
        <sz val="10"/>
        <rFont val="Arial"/>
        <family val="2"/>
      </rPr>
      <t>gains organisation achat</t>
    </r>
    <r>
      <rPr>
        <sz val="10"/>
        <rFont val="Arial"/>
        <family val="2"/>
      </rPr>
      <t xml:space="preserve"> - </t>
    </r>
    <r>
      <rPr>
        <i/>
        <sz val="10"/>
        <rFont val="Arial"/>
        <family val="2"/>
      </rPr>
      <t>Gain lié à l'organisation de la fonction achat</t>
    </r>
    <r>
      <rPr>
        <sz val="10"/>
        <rFont val="Arial"/>
        <family val="2"/>
      </rPr>
      <t xml:space="preserve">
- Les </t>
    </r>
    <r>
      <rPr>
        <b/>
        <sz val="10"/>
        <rFont val="Arial"/>
        <family val="2"/>
      </rPr>
      <t>gains processus achat</t>
    </r>
    <r>
      <rPr>
        <sz val="10"/>
        <rFont val="Arial"/>
        <family val="2"/>
      </rPr>
      <t xml:space="preserve"> - </t>
    </r>
    <r>
      <rPr>
        <i/>
        <sz val="10"/>
        <rFont val="Arial"/>
        <family val="2"/>
      </rPr>
      <t>Gain lié au processus achat</t>
    </r>
    <r>
      <rPr>
        <sz val="10"/>
        <rFont val="Arial"/>
        <family val="2"/>
      </rPr>
      <t xml:space="preserve">
- Les </t>
    </r>
    <r>
      <rPr>
        <b/>
        <sz val="10"/>
        <rFont val="Arial"/>
        <family val="2"/>
      </rPr>
      <t>gains processus appro</t>
    </r>
    <r>
      <rPr>
        <sz val="10"/>
        <rFont val="Arial"/>
        <family val="2"/>
      </rPr>
      <t xml:space="preserve"> - </t>
    </r>
    <r>
      <rPr>
        <i/>
        <sz val="10"/>
        <rFont val="Arial"/>
        <family val="2"/>
      </rPr>
      <t>Gain lié au processus d'approvisionnement (commande, liquidation, facturation, gestion des stocks, livraison, supply chain,…)</t>
    </r>
    <r>
      <rPr>
        <sz val="10"/>
        <rFont val="Arial"/>
        <family val="2"/>
      </rPr>
      <t xml:space="preserve">
- Les </t>
    </r>
    <r>
      <rPr>
        <b/>
        <sz val="10"/>
        <rFont val="Arial"/>
        <family val="2"/>
      </rPr>
      <t>gains professionalisation</t>
    </r>
    <r>
      <rPr>
        <sz val="10"/>
        <rFont val="Arial"/>
        <family val="2"/>
      </rPr>
      <t xml:space="preserve"> - </t>
    </r>
    <r>
      <rPr>
        <i/>
        <sz val="10"/>
        <rFont val="Arial"/>
        <family val="2"/>
      </rPr>
      <t xml:space="preserve">Gain liée à une action RH, de formation, de recrutement, de positionnement des acheteurs, d'attractivité de la fonction achat,…
</t>
    </r>
  </si>
  <si>
    <r>
      <t xml:space="preserve">Cette colonne propose une </t>
    </r>
    <r>
      <rPr>
        <b/>
        <sz val="10"/>
        <rFont val="Arial"/>
        <family val="2"/>
      </rPr>
      <t>classification des bonnes pratiques suivant 10 paliers de performance achat (en €)</t>
    </r>
    <r>
      <rPr>
        <sz val="10"/>
        <rFont val="Arial"/>
        <family val="2"/>
      </rPr>
      <t xml:space="preserve"> pour faciliter la recherche des bonnes pratiques</t>
    </r>
  </si>
  <si>
    <t xml:space="preserve">Colonne P  </t>
  </si>
  <si>
    <t xml:space="preserve">   Colonnes M à R : catégorisation des bonnes pratiques par leur performance achat directe et indirecte</t>
  </si>
  <si>
    <r>
      <t xml:space="preserve">Cette colonne propose </t>
    </r>
    <r>
      <rPr>
        <b/>
        <sz val="10"/>
        <rFont val="Arial"/>
        <family val="2"/>
      </rPr>
      <t>un lien hypertexte pour visualiser la bonne pratique ARMEN telle qu'elle figure dans le dossier ARMEN d'origine</t>
    </r>
    <r>
      <rPr>
        <sz val="10"/>
        <rFont val="Arial"/>
        <family val="2"/>
      </rPr>
      <t>. Il suffit de cliquer sur le lien pour visualiser la bonne pratique en format image</t>
    </r>
  </si>
  <si>
    <t>* L'onglet "Classification des BP" qui recense les 917 bonnes pratiques ARMEN catégorisées selon 23 critères</t>
  </si>
  <si>
    <t>* L'onglet "synthèse et chiffres clés" qui propose des chiffres clés de syntèse des bonnes pratiques sur l'ensemble des 6 vagues</t>
  </si>
  <si>
    <t>Mail : dgos-programmephare@sante.gouv.fr</t>
  </si>
  <si>
    <t>Contact</t>
  </si>
  <si>
    <t>Quelques chiffres clés sur les 6 vagues ARMEN</t>
  </si>
  <si>
    <t>La base de données ARMEN a pour objectif d'aider les acheteurs à rechercher et utiliser les bonnes pratiques opérationnelles contenues dans les 6 vagues du projet 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</si>
</sst>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31" x14ac:knownFonts="1">
    <font>
      <sz val="11"/>
      <color theme="1"/>
      <name val="Calibri"/>
      <family val="2"/>
      <scheme val="minor"/>
    </font>
    <font>
      <sz val="12"/>
      <color theme="1"/>
      <name val="Calibri"/>
      <family val="2"/>
      <scheme val="minor"/>
    </font>
    <font>
      <b/>
      <sz val="12"/>
      <color theme="1"/>
      <name val="Calibri"/>
      <family val="2"/>
      <scheme val="minor"/>
    </font>
    <font>
      <sz val="12"/>
      <color rgb="FF1F497D"/>
      <name val="Calibri"/>
      <family val="2"/>
      <scheme val="minor"/>
    </font>
    <font>
      <sz val="11"/>
      <color theme="1"/>
      <name val="Calibri"/>
      <family val="2"/>
      <scheme val="minor"/>
    </font>
    <font>
      <b/>
      <sz val="12"/>
      <color theme="0"/>
      <name val="Calibri"/>
      <family val="2"/>
      <scheme val="minor"/>
    </font>
    <font>
      <sz val="11"/>
      <color theme="3"/>
      <name val="Calibri"/>
      <family val="2"/>
      <scheme val="minor"/>
    </font>
    <font>
      <sz val="11"/>
      <color rgb="FF00B050"/>
      <name val="Calibri"/>
      <family val="2"/>
      <scheme val="minor"/>
    </font>
    <font>
      <b/>
      <sz val="11"/>
      <color theme="1"/>
      <name val="Calibri"/>
      <family val="2"/>
      <scheme val="minor"/>
    </font>
    <font>
      <sz val="10"/>
      <name val="Arial"/>
      <family val="2"/>
    </font>
    <font>
      <b/>
      <sz val="14"/>
      <name val="Arial"/>
      <family val="2"/>
    </font>
    <font>
      <b/>
      <sz val="10"/>
      <name val="Arial"/>
      <family val="2"/>
    </font>
    <font>
      <b/>
      <sz val="10"/>
      <color theme="0"/>
      <name val="Arial"/>
      <family val="2"/>
    </font>
    <font>
      <sz val="10"/>
      <color theme="0"/>
      <name val="Arial"/>
      <family val="2"/>
    </font>
    <font>
      <i/>
      <sz val="10"/>
      <name val="Arial"/>
      <family val="2"/>
    </font>
    <font>
      <b/>
      <sz val="12"/>
      <color theme="0"/>
      <name val="Arial"/>
      <family val="2"/>
    </font>
    <font>
      <b/>
      <sz val="10"/>
      <color theme="1"/>
      <name val="Arial"/>
      <family val="2"/>
    </font>
    <font>
      <b/>
      <sz val="16"/>
      <color rgb="FF7030A0"/>
      <name val="Calibri"/>
      <family val="2"/>
      <scheme val="minor"/>
    </font>
    <font>
      <b/>
      <sz val="14"/>
      <color theme="1"/>
      <name val="Calibri"/>
      <family val="2"/>
      <scheme val="minor"/>
    </font>
    <font>
      <b/>
      <sz val="11"/>
      <color theme="1"/>
      <name val="Arial"/>
      <family val="2"/>
    </font>
    <font>
      <sz val="11"/>
      <color theme="1"/>
      <name val="Arial"/>
      <family val="2"/>
    </font>
    <font>
      <u/>
      <sz val="11"/>
      <color theme="10"/>
      <name val="Calibri"/>
      <family val="2"/>
      <scheme val="minor"/>
    </font>
    <font>
      <u/>
      <sz val="11"/>
      <color theme="10"/>
      <name val="Arial"/>
      <family val="2"/>
    </font>
    <font>
      <sz val="11"/>
      <color theme="1"/>
      <name val="Arial"/>
      <family val="2"/>
    </font>
    <font>
      <b/>
      <sz val="14"/>
      <color theme="0"/>
      <name val="Calibri"/>
      <family val="2"/>
      <scheme val="minor"/>
    </font>
    <font>
      <b/>
      <sz val="11"/>
      <color theme="1"/>
      <name val="Arial"/>
      <family val="2"/>
    </font>
    <font>
      <sz val="11"/>
      <color theme="1"/>
      <name val="Arial"/>
      <family val="2"/>
    </font>
    <font>
      <b/>
      <sz val="14"/>
      <name val="Calibri"/>
      <family val="2"/>
      <scheme val="minor"/>
    </font>
    <font>
      <u/>
      <sz val="12"/>
      <color theme="10"/>
      <name val="Calibri"/>
      <family val="2"/>
      <scheme val="minor"/>
    </font>
    <font>
      <b/>
      <sz val="14"/>
      <color theme="0"/>
      <name val="Arial"/>
      <family val="2"/>
    </font>
    <font>
      <b/>
      <sz val="20"/>
      <color rgb="FF7030A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9" tint="0.59999389629810485"/>
        <bgColor indexed="64"/>
      </patternFill>
    </fill>
    <fill>
      <patternFill patternType="solid">
        <fgColor rgb="FF7030A0"/>
        <bgColor indexed="64"/>
      </patternFill>
    </fill>
    <fill>
      <patternFill patternType="solid">
        <fgColor rgb="FFDDDDFF"/>
        <bgColor indexed="64"/>
      </patternFill>
    </fill>
  </fills>
  <borders count="52">
    <border>
      <left/>
      <right/>
      <top/>
      <bottom/>
      <diagonal/>
    </border>
    <border>
      <left style="medium">
        <color indexed="64"/>
      </left>
      <right/>
      <top style="medium">
        <color indexed="64"/>
      </top>
      <bottom style="thin">
        <color theme="6"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thin">
        <color theme="6" tint="0.39997558519241921"/>
      </top>
      <bottom style="thin">
        <color theme="6" tint="0.39997558519241921"/>
      </bottom>
      <diagonal/>
    </border>
    <border>
      <left style="medium">
        <color indexed="64"/>
      </left>
      <right/>
      <top style="thin">
        <color theme="6" tint="0.39997558519241921"/>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theme="6" tint="0.39997558519241921"/>
      </bottom>
      <diagonal/>
    </border>
    <border>
      <left style="medium">
        <color indexed="64"/>
      </left>
      <right style="medium">
        <color indexed="64"/>
      </right>
      <top style="thin">
        <color theme="6" tint="0.39997558519241921"/>
      </top>
      <bottom style="thin">
        <color theme="6" tint="0.39997558519241921"/>
      </bottom>
      <diagonal/>
    </border>
    <border>
      <left style="medium">
        <color indexed="64"/>
      </left>
      <right style="medium">
        <color indexed="64"/>
      </right>
      <top style="thin">
        <color theme="6" tint="0.39997558519241921"/>
      </top>
      <bottom style="medium">
        <color indexed="64"/>
      </bottom>
      <diagonal/>
    </border>
  </borders>
  <cellStyleXfs count="4">
    <xf numFmtId="0" fontId="0" fillId="0" borderId="0"/>
    <xf numFmtId="9" fontId="4" fillId="0" borderId="0" applyFont="0" applyFill="0" applyBorder="0" applyAlignment="0" applyProtection="0"/>
    <xf numFmtId="0" fontId="9" fillId="0" borderId="0"/>
    <xf numFmtId="0" fontId="21" fillId="0" borderId="0" applyNumberFormat="0" applyFill="0" applyBorder="0" applyAlignment="0" applyProtection="0"/>
  </cellStyleXfs>
  <cellXfs count="237">
    <xf numFmtId="0" fontId="0" fillId="0" borderId="0" xfId="0"/>
    <xf numFmtId="0" fontId="0" fillId="0" borderId="0" xfId="0" applyBorder="1"/>
    <xf numFmtId="0" fontId="5" fillId="0" borderId="0" xfId="0" applyFont="1" applyFill="1" applyBorder="1" applyAlignment="1">
      <alignment horizontal="center" vertical="center" wrapText="1"/>
    </xf>
    <xf numFmtId="0" fontId="0" fillId="0" borderId="0" xfId="0" applyFill="1" applyBorder="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left" vertical="center" wrapText="1"/>
    </xf>
    <xf numFmtId="0" fontId="10" fillId="4" borderId="0" xfId="2" applyFont="1" applyFill="1" applyAlignment="1">
      <alignment vertical="center"/>
    </xf>
    <xf numFmtId="0" fontId="0" fillId="0" borderId="0" xfId="0" applyAlignment="1">
      <alignment vertical="center"/>
    </xf>
    <xf numFmtId="0" fontId="9" fillId="4" borderId="0" xfId="2" applyFont="1" applyFill="1" applyAlignment="1"/>
    <xf numFmtId="0" fontId="5" fillId="0" borderId="0" xfId="0" applyFont="1" applyFill="1" applyBorder="1" applyAlignment="1">
      <alignment horizontal="center" vertical="center" wrapText="1"/>
    </xf>
    <xf numFmtId="0" fontId="0" fillId="0" borderId="0" xfId="0" applyAlignment="1"/>
    <xf numFmtId="0" fontId="3" fillId="0" borderId="0" xfId="0" applyFont="1" applyFill="1" applyBorder="1" applyAlignment="1">
      <alignment wrapText="1"/>
    </xf>
    <xf numFmtId="0" fontId="0" fillId="0" borderId="0" xfId="0" applyFill="1" applyBorder="1" applyAlignment="1">
      <alignment wrapText="1"/>
    </xf>
    <xf numFmtId="0" fontId="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164" fontId="7" fillId="0" borderId="0" xfId="1" applyNumberFormat="1" applyFont="1" applyFill="1" applyBorder="1" applyAlignment="1">
      <alignment horizontal="center" vertical="center"/>
    </xf>
    <xf numFmtId="0" fontId="7" fillId="0" borderId="0" xfId="0" applyFont="1" applyFill="1" applyBorder="1" applyAlignment="1">
      <alignment horizontal="center" vertical="center"/>
    </xf>
    <xf numFmtId="164" fontId="0" fillId="0" borderId="0" xfId="1" applyNumberFormat="1" applyFont="1" applyFill="1" applyBorder="1" applyAlignment="1">
      <alignment horizontal="center" vertical="center"/>
    </xf>
    <xf numFmtId="0" fontId="0" fillId="0" borderId="0" xfId="0" applyFill="1" applyBorder="1" applyAlignment="1">
      <alignment horizontal="center" vertical="center"/>
    </xf>
    <xf numFmtId="0" fontId="18" fillId="0" borderId="0" xfId="0" applyFont="1" applyFill="1" applyAlignment="1">
      <alignment horizontal="center" vertical="center" wrapText="1"/>
    </xf>
    <xf numFmtId="165" fontId="18" fillId="0" borderId="0" xfId="0" applyNumberFormat="1" applyFont="1" applyFill="1" applyAlignment="1">
      <alignment horizontal="center" vertical="center" wrapText="1"/>
    </xf>
    <xf numFmtId="10" fontId="18" fillId="0" borderId="0" xfId="0" applyNumberFormat="1"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vertical="top" wrapText="1"/>
    </xf>
    <xf numFmtId="0" fontId="19" fillId="0" borderId="0" xfId="0" applyFont="1" applyFill="1" applyAlignment="1">
      <alignment vertical="top" wrapText="1"/>
    </xf>
    <xf numFmtId="165" fontId="20" fillId="0" borderId="0" xfId="0" applyNumberFormat="1" applyFont="1" applyFill="1" applyAlignment="1">
      <alignment horizontal="center" vertical="center" wrapText="1"/>
    </xf>
    <xf numFmtId="10" fontId="20" fillId="0" borderId="0" xfId="0" applyNumberFormat="1" applyFont="1" applyFill="1" applyAlignment="1">
      <alignment horizontal="center" vertical="center" wrapText="1"/>
    </xf>
    <xf numFmtId="0" fontId="20" fillId="0" borderId="0" xfId="0" applyFont="1" applyAlignment="1">
      <alignment horizontal="center" vertical="center" wrapText="1"/>
    </xf>
    <xf numFmtId="0" fontId="22" fillId="0" borderId="0" xfId="3" applyFont="1" applyAlignment="1">
      <alignment vertical="center" wrapText="1"/>
    </xf>
    <xf numFmtId="0" fontId="22" fillId="0" borderId="0" xfId="3" applyFont="1" applyAlignment="1">
      <alignment wrapText="1"/>
    </xf>
    <xf numFmtId="0" fontId="21" fillId="0" borderId="0" xfId="3" applyAlignment="1">
      <alignment wrapText="1"/>
    </xf>
    <xf numFmtId="9" fontId="20" fillId="0" borderId="0" xfId="1" applyFont="1" applyFill="1" applyAlignment="1">
      <alignment horizontal="center" vertical="center" wrapText="1"/>
    </xf>
    <xf numFmtId="164" fontId="20" fillId="0" borderId="0" xfId="1" applyNumberFormat="1" applyFont="1" applyFill="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xf numFmtId="165" fontId="0" fillId="0" borderId="0" xfId="0" applyNumberFormat="1"/>
    <xf numFmtId="10" fontId="0" fillId="0" borderId="0" xfId="0" applyNumberFormat="1"/>
    <xf numFmtId="0" fontId="0" fillId="0" borderId="0" xfId="0" applyNumberFormat="1"/>
    <xf numFmtId="0" fontId="2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3" xfId="0" applyFill="1" applyBorder="1" applyAlignment="1">
      <alignment horizontal="center" vertical="center"/>
    </xf>
    <xf numFmtId="164" fontId="0" fillId="0" borderId="33" xfId="1" applyNumberFormat="1" applyFont="1" applyFill="1" applyBorder="1" applyAlignment="1">
      <alignment horizontal="center" vertical="center"/>
    </xf>
    <xf numFmtId="0" fontId="0" fillId="0" borderId="32" xfId="0" applyFill="1" applyBorder="1" applyAlignment="1">
      <alignment horizontal="center" vertical="center"/>
    </xf>
    <xf numFmtId="0" fontId="20" fillId="0" borderId="0" xfId="0" applyNumberFormat="1" applyFont="1" applyFill="1" applyBorder="1" applyAlignment="1">
      <alignment horizontal="center" vertical="center" wrapText="1"/>
    </xf>
    <xf numFmtId="0" fontId="8" fillId="0" borderId="0" xfId="0" applyFont="1" applyFill="1" applyBorder="1" applyAlignment="1">
      <alignment horizontal="left"/>
    </xf>
    <xf numFmtId="165" fontId="0" fillId="0" borderId="0" xfId="0" applyNumberFormat="1" applyFill="1" applyBorder="1"/>
    <xf numFmtId="0" fontId="8" fillId="0" borderId="0" xfId="0" applyFont="1" applyFill="1" applyBorder="1" applyAlignment="1"/>
    <xf numFmtId="0" fontId="8" fillId="0" borderId="0" xfId="0" applyFont="1" applyFill="1" applyBorder="1" applyAlignment="1">
      <alignment vertical="center"/>
    </xf>
    <xf numFmtId="0" fontId="5" fillId="15" borderId="0" xfId="0" applyFont="1" applyFill="1" applyAlignment="1">
      <alignment horizontal="center" vertical="center" wrapText="1"/>
    </xf>
    <xf numFmtId="0" fontId="8" fillId="0" borderId="41" xfId="0" applyFont="1" applyFill="1" applyBorder="1" applyAlignment="1">
      <alignment horizontal="center" vertical="center"/>
    </xf>
    <xf numFmtId="164" fontId="8" fillId="0" borderId="38" xfId="1" applyNumberFormat="1" applyFont="1" applyFill="1" applyBorder="1" applyAlignment="1">
      <alignment horizontal="center" vertical="center"/>
    </xf>
    <xf numFmtId="0" fontId="5" fillId="15" borderId="10" xfId="0" applyFont="1" applyFill="1" applyBorder="1" applyAlignment="1">
      <alignment horizontal="center" vertical="center" wrapText="1"/>
    </xf>
    <xf numFmtId="0" fontId="5" fillId="0" borderId="0" xfId="0" applyFont="1" applyFill="1" applyBorder="1" applyAlignment="1">
      <alignment vertical="center"/>
    </xf>
    <xf numFmtId="0" fontId="20" fillId="0" borderId="0" xfId="0" applyFont="1" applyFill="1" applyBorder="1" applyAlignment="1">
      <alignment vertical="top" wrapText="1"/>
    </xf>
    <xf numFmtId="0" fontId="20" fillId="16" borderId="34" xfId="0" applyFont="1" applyFill="1" applyBorder="1" applyAlignment="1">
      <alignment vertical="top" wrapText="1"/>
    </xf>
    <xf numFmtId="164" fontId="4" fillId="0" borderId="12" xfId="1" applyNumberFormat="1" applyFont="1" applyFill="1" applyBorder="1" applyAlignment="1">
      <alignment horizontal="center" vertical="center"/>
    </xf>
    <xf numFmtId="0" fontId="20" fillId="16" borderId="32" xfId="0" applyFont="1" applyFill="1" applyBorder="1" applyAlignment="1">
      <alignment horizontal="center" vertical="center" wrapText="1"/>
    </xf>
    <xf numFmtId="0" fontId="0" fillId="0" borderId="0" xfId="0" applyBorder="1" applyAlignment="1">
      <alignment horizontal="center" vertical="center"/>
    </xf>
    <xf numFmtId="10" fontId="0" fillId="0" borderId="3" xfId="1" applyNumberFormat="1"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0" fillId="16" borderId="40"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6" xfId="0" applyFill="1" applyBorder="1" applyAlignment="1">
      <alignment horizontal="center" vertical="center"/>
    </xf>
    <xf numFmtId="0" fontId="20" fillId="16" borderId="40"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0" fillId="0" borderId="41" xfId="0" applyBorder="1" applyAlignment="1">
      <alignment horizontal="center" vertical="center"/>
    </xf>
    <xf numFmtId="0" fontId="1" fillId="0" borderId="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vertical="top" wrapText="1"/>
    </xf>
    <xf numFmtId="0" fontId="25" fillId="0" borderId="0" xfId="0" applyFont="1" applyFill="1" applyAlignment="1">
      <alignment vertical="top" wrapText="1"/>
    </xf>
    <xf numFmtId="0" fontId="26" fillId="0" borderId="0"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165" fontId="26" fillId="0" borderId="0" xfId="0" applyNumberFormat="1" applyFont="1" applyFill="1" applyAlignment="1">
      <alignment horizontal="center" vertical="center" wrapText="1"/>
    </xf>
    <xf numFmtId="10" fontId="26" fillId="0" borderId="0" xfId="0" applyNumberFormat="1" applyFont="1" applyFill="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wrapText="1"/>
    </xf>
    <xf numFmtId="0" fontId="8" fillId="0" borderId="13"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4" borderId="0" xfId="0" applyFill="1"/>
    <xf numFmtId="0" fontId="1" fillId="0" borderId="5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2"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8" fillId="0" borderId="10" xfId="3" applyFont="1" applyBorder="1" applyAlignment="1">
      <alignment horizontal="center" vertical="center"/>
    </xf>
    <xf numFmtId="0" fontId="28" fillId="0" borderId="16" xfId="3" applyFont="1" applyBorder="1" applyAlignment="1">
      <alignment horizontal="center" vertical="center"/>
    </xf>
    <xf numFmtId="0" fontId="28" fillId="0" borderId="11" xfId="3" applyFont="1" applyBorder="1" applyAlignment="1">
      <alignment horizontal="center" vertical="center"/>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2" borderId="7" xfId="0" applyFont="1" applyFill="1" applyBorder="1" applyAlignment="1">
      <alignment horizontal="left" vertical="center"/>
    </xf>
    <xf numFmtId="0" fontId="18" fillId="2" borderId="9" xfId="0" applyFont="1" applyFill="1" applyBorder="1" applyAlignment="1">
      <alignment horizontal="left" vertical="center"/>
    </xf>
    <xf numFmtId="0" fontId="18" fillId="2" borderId="8" xfId="0" applyFont="1" applyFill="1" applyBorder="1" applyAlignment="1">
      <alignment horizontal="left" vertical="center"/>
    </xf>
    <xf numFmtId="0" fontId="0" fillId="0" borderId="7" xfId="0" applyBorder="1" applyAlignment="1">
      <alignment horizontal="left"/>
    </xf>
    <xf numFmtId="0" fontId="0" fillId="0" borderId="9" xfId="0" applyBorder="1" applyAlignment="1">
      <alignment horizontal="left"/>
    </xf>
    <xf numFmtId="0" fontId="0" fillId="0" borderId="8" xfId="0" applyBorder="1" applyAlignment="1">
      <alignment horizontal="left"/>
    </xf>
    <xf numFmtId="0" fontId="24" fillId="15" borderId="2" xfId="0" applyFont="1" applyFill="1" applyBorder="1" applyAlignment="1">
      <alignment horizontal="center"/>
    </xf>
    <xf numFmtId="0" fontId="24" fillId="15" borderId="0" xfId="0" applyFont="1"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Alignment="1">
      <alignment horizontal="center"/>
    </xf>
    <xf numFmtId="0" fontId="18" fillId="9" borderId="10" xfId="0" applyFont="1" applyFill="1" applyBorder="1" applyAlignment="1">
      <alignment horizontal="left" vertical="center"/>
    </xf>
    <xf numFmtId="0" fontId="18" fillId="9" borderId="16" xfId="0" applyFont="1" applyFill="1" applyBorder="1" applyAlignment="1">
      <alignment horizontal="left" vertical="center"/>
    </xf>
    <xf numFmtId="0" fontId="18" fillId="9" borderId="11" xfId="0" applyFont="1" applyFill="1" applyBorder="1" applyAlignment="1">
      <alignment horizontal="left" vertical="center"/>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27" fillId="14" borderId="10" xfId="0" applyFont="1" applyFill="1" applyBorder="1" applyAlignment="1">
      <alignment horizontal="left" vertical="center"/>
    </xf>
    <xf numFmtId="0" fontId="27" fillId="14" borderId="16" xfId="0" applyFont="1" applyFill="1" applyBorder="1" applyAlignment="1">
      <alignment horizontal="left" vertical="center"/>
    </xf>
    <xf numFmtId="0" fontId="27" fillId="14" borderId="11" xfId="0" applyFont="1" applyFill="1" applyBorder="1" applyAlignment="1">
      <alignment horizontal="left" vertical="center"/>
    </xf>
    <xf numFmtId="0" fontId="12" fillId="10" borderId="15" xfId="2" applyFont="1" applyFill="1" applyBorder="1" applyAlignment="1">
      <alignment horizontal="left" indent="1"/>
    </xf>
    <xf numFmtId="0" fontId="12" fillId="10" borderId="25" xfId="2" applyFont="1" applyFill="1" applyBorder="1" applyAlignment="1">
      <alignment horizontal="left" indent="1"/>
    </xf>
    <xf numFmtId="0" fontId="12" fillId="10" borderId="26" xfId="2" applyFont="1" applyFill="1" applyBorder="1" applyAlignment="1">
      <alignment horizontal="left" indent="1"/>
    </xf>
    <xf numFmtId="0" fontId="9" fillId="5" borderId="22" xfId="2" applyFill="1" applyBorder="1" applyAlignment="1">
      <alignment horizontal="left" vertical="center" wrapText="1"/>
    </xf>
    <xf numFmtId="0" fontId="9" fillId="5" borderId="23" xfId="2" applyFill="1" applyBorder="1" applyAlignment="1">
      <alignment horizontal="left" vertical="center" wrapText="1"/>
    </xf>
    <xf numFmtId="0" fontId="9" fillId="5" borderId="24" xfId="2" applyFill="1" applyBorder="1" applyAlignment="1">
      <alignment horizontal="left" vertical="center" wrapText="1"/>
    </xf>
    <xf numFmtId="0" fontId="11" fillId="6" borderId="14" xfId="2" applyFont="1" applyFill="1" applyBorder="1" applyAlignment="1">
      <alignment horizontal="left" indent="1"/>
    </xf>
    <xf numFmtId="0" fontId="11" fillId="6" borderId="20" xfId="2" applyFont="1" applyFill="1" applyBorder="1" applyAlignment="1">
      <alignment horizontal="left" indent="1"/>
    </xf>
    <xf numFmtId="0" fontId="11" fillId="6" borderId="21" xfId="2" applyFont="1" applyFill="1" applyBorder="1" applyAlignment="1">
      <alignment horizontal="left" indent="1"/>
    </xf>
    <xf numFmtId="0" fontId="9" fillId="4" borderId="29" xfId="2" applyFill="1" applyBorder="1" applyAlignment="1">
      <alignment horizontal="left" vertical="top" wrapText="1"/>
    </xf>
    <xf numFmtId="0" fontId="9" fillId="4" borderId="30" xfId="2" applyFill="1" applyBorder="1" applyAlignment="1">
      <alignment horizontal="left" vertical="top" wrapText="1"/>
    </xf>
    <xf numFmtId="0" fontId="9" fillId="4" borderId="31" xfId="2" applyFill="1" applyBorder="1" applyAlignment="1">
      <alignment horizontal="left" vertical="top" wrapText="1"/>
    </xf>
    <xf numFmtId="0" fontId="9" fillId="3" borderId="22" xfId="2" applyFill="1" applyBorder="1" applyAlignment="1">
      <alignment horizontal="left" vertical="top" wrapText="1"/>
    </xf>
    <xf numFmtId="0" fontId="9" fillId="3" borderId="23" xfId="2" applyFill="1" applyBorder="1" applyAlignment="1">
      <alignment horizontal="left" vertical="top" wrapText="1"/>
    </xf>
    <xf numFmtId="0" fontId="9" fillId="3" borderId="24" xfId="2" applyFill="1" applyBorder="1" applyAlignment="1">
      <alignment horizontal="left" vertical="top" wrapText="1"/>
    </xf>
    <xf numFmtId="0" fontId="9" fillId="5" borderId="10" xfId="2" applyFill="1" applyBorder="1" applyAlignment="1">
      <alignment horizontal="left" vertical="top" wrapText="1"/>
    </xf>
    <xf numFmtId="0" fontId="9" fillId="5" borderId="16" xfId="2" applyFill="1" applyBorder="1" applyAlignment="1">
      <alignment horizontal="left" vertical="top" wrapText="1"/>
    </xf>
    <xf numFmtId="0" fontId="9" fillId="5" borderId="11" xfId="2" applyFill="1" applyBorder="1" applyAlignment="1">
      <alignment horizontal="left" vertical="top" wrapText="1"/>
    </xf>
    <xf numFmtId="0" fontId="12" fillId="13" borderId="15" xfId="2" applyFont="1" applyFill="1" applyBorder="1" applyAlignment="1">
      <alignment horizontal="left" indent="1"/>
    </xf>
    <xf numFmtId="0" fontId="12" fillId="13" borderId="25" xfId="2" applyFont="1" applyFill="1" applyBorder="1" applyAlignment="1">
      <alignment horizontal="left" indent="1"/>
    </xf>
    <xf numFmtId="0" fontId="12" fillId="13" borderId="26" xfId="2" applyFont="1" applyFill="1" applyBorder="1" applyAlignment="1">
      <alignment horizontal="left" indent="1"/>
    </xf>
    <xf numFmtId="0" fontId="16" fillId="5" borderId="10" xfId="0" applyFont="1" applyFill="1" applyBorder="1" applyAlignment="1">
      <alignment horizontal="left" vertical="center"/>
    </xf>
    <xf numFmtId="0" fontId="16" fillId="5" borderId="16" xfId="0" applyFont="1" applyFill="1" applyBorder="1" applyAlignment="1">
      <alignment horizontal="left" vertical="center"/>
    </xf>
    <xf numFmtId="0" fontId="16" fillId="5" borderId="11" xfId="0" applyFont="1" applyFill="1" applyBorder="1" applyAlignment="1">
      <alignment horizontal="left" vertical="center"/>
    </xf>
    <xf numFmtId="0" fontId="12" fillId="10" borderId="7" xfId="2" applyFont="1" applyFill="1" applyBorder="1" applyAlignment="1">
      <alignment horizontal="left" indent="1"/>
    </xf>
    <xf numFmtId="0" fontId="12" fillId="10" borderId="9" xfId="2" applyFont="1" applyFill="1" applyBorder="1" applyAlignment="1">
      <alignment horizontal="left" indent="1"/>
    </xf>
    <xf numFmtId="0" fontId="12" fillId="10" borderId="8" xfId="2" applyFont="1" applyFill="1" applyBorder="1" applyAlignment="1">
      <alignment horizontal="left" indent="1"/>
    </xf>
    <xf numFmtId="0" fontId="9" fillId="5" borderId="22" xfId="2" applyFill="1" applyBorder="1" applyAlignment="1">
      <alignment horizontal="left" vertical="top" wrapText="1"/>
    </xf>
    <xf numFmtId="0" fontId="9" fillId="5" borderId="23" xfId="2" applyFill="1" applyBorder="1" applyAlignment="1">
      <alignment horizontal="left" vertical="top" wrapText="1"/>
    </xf>
    <xf numFmtId="0" fontId="9" fillId="5" borderId="24" xfId="2" applyFill="1" applyBorder="1" applyAlignment="1">
      <alignment horizontal="left" vertical="top" wrapText="1"/>
    </xf>
    <xf numFmtId="0" fontId="9" fillId="5" borderId="4" xfId="2" applyFill="1" applyBorder="1" applyAlignment="1">
      <alignment horizontal="left" vertical="top" wrapText="1"/>
    </xf>
    <xf numFmtId="0" fontId="9" fillId="5" borderId="5" xfId="2" applyFill="1" applyBorder="1" applyAlignment="1">
      <alignment horizontal="left" vertical="top" wrapText="1"/>
    </xf>
    <xf numFmtId="0" fontId="9" fillId="5" borderId="6" xfId="2" applyFill="1" applyBorder="1" applyAlignment="1">
      <alignment horizontal="left" vertical="top" wrapText="1"/>
    </xf>
    <xf numFmtId="0" fontId="11" fillId="6" borderId="27" xfId="2" applyFont="1" applyFill="1" applyBorder="1" applyAlignment="1">
      <alignment horizontal="left" indent="1"/>
    </xf>
    <xf numFmtId="0" fontId="11" fillId="6" borderId="19" xfId="2" applyFont="1" applyFill="1" applyBorder="1" applyAlignment="1">
      <alignment horizontal="left" indent="1"/>
    </xf>
    <xf numFmtId="0" fontId="11" fillId="6" borderId="28" xfId="2" applyFont="1" applyFill="1" applyBorder="1" applyAlignment="1">
      <alignment horizontal="left" indent="1"/>
    </xf>
    <xf numFmtId="0" fontId="9" fillId="4" borderId="2" xfId="2" applyFill="1" applyBorder="1" applyAlignment="1">
      <alignment horizontal="left" vertical="top" wrapText="1"/>
    </xf>
    <xf numFmtId="0" fontId="9" fillId="4" borderId="0" xfId="2" applyFill="1" applyBorder="1" applyAlignment="1">
      <alignment horizontal="left" vertical="top" wrapText="1"/>
    </xf>
    <xf numFmtId="0" fontId="9" fillId="4" borderId="3" xfId="2" applyFill="1" applyBorder="1" applyAlignment="1">
      <alignment horizontal="left" vertical="top" wrapText="1"/>
    </xf>
    <xf numFmtId="0" fontId="9" fillId="4" borderId="4" xfId="2" applyFill="1" applyBorder="1" applyAlignment="1">
      <alignment horizontal="left" vertical="top" wrapText="1"/>
    </xf>
    <xf numFmtId="0" fontId="9" fillId="4" borderId="5" xfId="2" applyFill="1" applyBorder="1" applyAlignment="1">
      <alignment horizontal="left" vertical="top" wrapText="1"/>
    </xf>
    <xf numFmtId="0" fontId="9" fillId="4" borderId="6" xfId="2" applyFill="1" applyBorder="1" applyAlignment="1">
      <alignment horizontal="left" vertical="top" wrapText="1"/>
    </xf>
    <xf numFmtId="0" fontId="16" fillId="12" borderId="10" xfId="0" applyFont="1" applyFill="1" applyBorder="1" applyAlignment="1">
      <alignment horizontal="left" vertical="center"/>
    </xf>
    <xf numFmtId="0" fontId="16" fillId="12" borderId="16" xfId="0" applyFont="1" applyFill="1" applyBorder="1" applyAlignment="1">
      <alignment horizontal="left" vertical="center"/>
    </xf>
    <xf numFmtId="0" fontId="16" fillId="12" borderId="11" xfId="0" applyFont="1" applyFill="1" applyBorder="1" applyAlignment="1">
      <alignment horizontal="left" vertical="center"/>
    </xf>
    <xf numFmtId="0" fontId="9" fillId="4" borderId="22" xfId="2" applyFill="1" applyBorder="1" applyAlignment="1">
      <alignment horizontal="left" vertical="top" wrapText="1"/>
    </xf>
    <xf numFmtId="0" fontId="9" fillId="4" borderId="23" xfId="2" applyFill="1" applyBorder="1" applyAlignment="1">
      <alignment horizontal="left" vertical="top" wrapText="1"/>
    </xf>
    <xf numFmtId="0" fontId="9" fillId="4" borderId="24" xfId="2" applyFill="1" applyBorder="1" applyAlignment="1">
      <alignment horizontal="left" vertical="top" wrapText="1"/>
    </xf>
    <xf numFmtId="0" fontId="12" fillId="7" borderId="15" xfId="2" applyFont="1" applyFill="1" applyBorder="1" applyAlignment="1">
      <alignment horizontal="left" indent="1"/>
    </xf>
    <xf numFmtId="0" fontId="12" fillId="7" borderId="25" xfId="2" applyFont="1" applyFill="1" applyBorder="1" applyAlignment="1">
      <alignment horizontal="left" indent="1"/>
    </xf>
    <xf numFmtId="0" fontId="12" fillId="7" borderId="26" xfId="2" applyFont="1" applyFill="1" applyBorder="1" applyAlignment="1">
      <alignment horizontal="left" indent="1"/>
    </xf>
    <xf numFmtId="0" fontId="16" fillId="8" borderId="10" xfId="0" applyFont="1" applyFill="1" applyBorder="1" applyAlignment="1">
      <alignment horizontal="left" vertical="center"/>
    </xf>
    <xf numFmtId="0" fontId="16" fillId="8" borderId="16" xfId="0" applyFont="1" applyFill="1" applyBorder="1" applyAlignment="1">
      <alignment horizontal="left" vertical="center"/>
    </xf>
    <xf numFmtId="0" fontId="16" fillId="8" borderId="11" xfId="0" applyFont="1" applyFill="1" applyBorder="1" applyAlignment="1">
      <alignment horizontal="left" vertical="center"/>
    </xf>
    <xf numFmtId="0" fontId="12" fillId="13" borderId="7" xfId="2" applyFont="1" applyFill="1" applyBorder="1" applyAlignment="1">
      <alignment horizontal="left" indent="1"/>
    </xf>
    <xf numFmtId="0" fontId="12" fillId="13" borderId="9" xfId="2" applyFont="1" applyFill="1" applyBorder="1" applyAlignment="1">
      <alignment horizontal="left" indent="1"/>
    </xf>
    <xf numFmtId="0" fontId="12" fillId="13" borderId="8" xfId="2" applyFont="1" applyFill="1" applyBorder="1" applyAlignment="1">
      <alignment horizontal="left" indent="1"/>
    </xf>
    <xf numFmtId="0" fontId="12" fillId="7" borderId="7" xfId="2" applyFont="1" applyFill="1" applyBorder="1" applyAlignment="1">
      <alignment horizontal="left" indent="1"/>
    </xf>
    <xf numFmtId="0" fontId="12" fillId="7" borderId="9" xfId="2" applyFont="1" applyFill="1" applyBorder="1" applyAlignment="1">
      <alignment horizontal="left" indent="1"/>
    </xf>
    <xf numFmtId="0" fontId="12" fillId="7" borderId="8" xfId="2" applyFont="1" applyFill="1" applyBorder="1" applyAlignment="1">
      <alignment horizontal="left" indent="1"/>
    </xf>
    <xf numFmtId="0" fontId="9" fillId="4" borderId="10" xfId="2" applyFill="1" applyBorder="1" applyAlignment="1">
      <alignment horizontal="left" vertical="top" wrapText="1"/>
    </xf>
    <xf numFmtId="0" fontId="9" fillId="4" borderId="16" xfId="2" applyFill="1" applyBorder="1" applyAlignment="1">
      <alignment horizontal="left" vertical="top" wrapText="1"/>
    </xf>
    <xf numFmtId="0" fontId="9" fillId="4" borderId="11" xfId="2" applyFill="1" applyBorder="1" applyAlignment="1">
      <alignment horizontal="left" vertical="top" wrapText="1"/>
    </xf>
    <xf numFmtId="0" fontId="29" fillId="15" borderId="10" xfId="2" applyFont="1" applyFill="1" applyBorder="1" applyAlignment="1">
      <alignment horizontal="center" vertical="center"/>
    </xf>
    <xf numFmtId="0" fontId="29" fillId="15" borderId="16" xfId="2" applyFont="1" applyFill="1" applyBorder="1" applyAlignment="1">
      <alignment horizontal="center" vertical="center"/>
    </xf>
    <xf numFmtId="0" fontId="29" fillId="15" borderId="11" xfId="2" applyFont="1" applyFill="1" applyBorder="1" applyAlignment="1">
      <alignment horizontal="center" vertical="center"/>
    </xf>
    <xf numFmtId="0" fontId="15" fillId="11" borderId="14" xfId="2" applyFont="1" applyFill="1" applyBorder="1" applyAlignment="1">
      <alignment horizontal="left" vertical="center"/>
    </xf>
    <xf numFmtId="0" fontId="15" fillId="11" borderId="20" xfId="2" applyFont="1" applyFill="1" applyBorder="1" applyAlignment="1">
      <alignment horizontal="left" vertical="center"/>
    </xf>
    <xf numFmtId="0" fontId="15" fillId="11" borderId="21" xfId="2" applyFont="1" applyFill="1" applyBorder="1" applyAlignment="1">
      <alignment horizontal="left" vertical="center"/>
    </xf>
    <xf numFmtId="0" fontId="11" fillId="9" borderId="27" xfId="2" applyFont="1" applyFill="1" applyBorder="1" applyAlignment="1">
      <alignment horizontal="left" indent="1"/>
    </xf>
    <xf numFmtId="0" fontId="11" fillId="9" borderId="19" xfId="2" applyFont="1" applyFill="1" applyBorder="1" applyAlignment="1">
      <alignment horizontal="left" indent="1"/>
    </xf>
    <xf numFmtId="0" fontId="11" fillId="9" borderId="28" xfId="2" applyFont="1" applyFill="1" applyBorder="1" applyAlignment="1">
      <alignment horizontal="left" inden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164" fontId="0" fillId="0" borderId="0" xfId="1" applyNumberFormat="1" applyFont="1" applyFill="1" applyBorder="1" applyAlignment="1">
      <alignment horizontal="center" vertical="center"/>
    </xf>
    <xf numFmtId="0" fontId="0" fillId="0" borderId="0" xfId="0" applyFill="1" applyBorder="1" applyAlignment="1">
      <alignment horizontal="left" vertical="center"/>
    </xf>
    <xf numFmtId="0" fontId="30" fillId="4" borderId="0" xfId="0" applyFont="1" applyFill="1" applyAlignment="1">
      <alignment horizontal="center" vertical="center"/>
    </xf>
    <xf numFmtId="164" fontId="4" fillId="0" borderId="12" xfId="1" applyNumberFormat="1" applyFont="1" applyFill="1" applyBorder="1" applyAlignment="1">
      <alignment horizontal="center" vertical="center"/>
    </xf>
    <xf numFmtId="164" fontId="4" fillId="0" borderId="44" xfId="1" applyNumberFormat="1" applyFont="1" applyFill="1" applyBorder="1" applyAlignment="1">
      <alignment horizontal="center" vertical="center"/>
    </xf>
    <xf numFmtId="0" fontId="20" fillId="16" borderId="43" xfId="0" applyFont="1" applyFill="1" applyBorder="1" applyAlignment="1">
      <alignment horizontal="center" vertical="center" wrapText="1"/>
    </xf>
    <xf numFmtId="0" fontId="20" fillId="16" borderId="40"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42" xfId="0" applyFont="1" applyBorder="1" applyAlignment="1">
      <alignment horizontal="center" vertical="center" wrapText="1"/>
    </xf>
    <xf numFmtId="0" fontId="20" fillId="16" borderId="47" xfId="0" applyFont="1" applyFill="1" applyBorder="1" applyAlignment="1">
      <alignment horizontal="center" vertical="center" wrapText="1"/>
    </xf>
    <xf numFmtId="0" fontId="20" fillId="16" borderId="48"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43" xfId="0" applyFill="1" applyBorder="1" applyAlignment="1">
      <alignment horizontal="center" vertical="center"/>
    </xf>
    <xf numFmtId="0" fontId="5" fillId="15" borderId="5" xfId="0" applyFont="1" applyFill="1" applyBorder="1" applyAlignment="1">
      <alignment horizontal="center" vertical="center" wrapText="1"/>
    </xf>
    <xf numFmtId="0" fontId="20" fillId="16" borderId="36" xfId="0" applyFont="1" applyFill="1" applyBorder="1" applyAlignment="1">
      <alignment horizontal="center" vertical="center" wrapText="1"/>
    </xf>
    <xf numFmtId="0" fontId="20" fillId="16" borderId="45" xfId="0" applyFont="1" applyFill="1" applyBorder="1" applyAlignment="1">
      <alignment horizontal="center" vertical="center" wrapText="1"/>
    </xf>
    <xf numFmtId="10" fontId="4" fillId="4" borderId="37" xfId="1" applyNumberFormat="1" applyFont="1" applyFill="1" applyBorder="1" applyAlignment="1">
      <alignment horizontal="center" vertical="center"/>
    </xf>
    <xf numFmtId="10" fontId="4" fillId="4" borderId="46" xfId="1" applyNumberFormat="1" applyFont="1" applyFill="1" applyBorder="1" applyAlignment="1">
      <alignment horizontal="center" vertical="center"/>
    </xf>
    <xf numFmtId="10" fontId="4" fillId="4" borderId="41" xfId="1" applyNumberFormat="1" applyFont="1" applyFill="1" applyBorder="1" applyAlignment="1">
      <alignment horizontal="center" vertical="center"/>
    </xf>
    <xf numFmtId="0" fontId="0" fillId="4" borderId="40" xfId="0" applyFill="1" applyBorder="1" applyAlignment="1">
      <alignment horizontal="center" vertical="center"/>
    </xf>
    <xf numFmtId="0" fontId="0" fillId="4" borderId="32" xfId="0" applyFill="1" applyBorder="1" applyAlignment="1">
      <alignment horizontal="center" vertical="center"/>
    </xf>
  </cellXfs>
  <cellStyles count="4">
    <cellStyle name="Lien hypertexte" xfId="3" builtinId="8"/>
    <cellStyle name="Normal" xfId="0" builtinId="0"/>
    <cellStyle name="Normal 2 3" xfId="2"/>
    <cellStyle name="Pourcentage" xfId="1" builtinId="5"/>
  </cellStyles>
  <dxfs count="54">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0\ &quot;€&quo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medium">
          <color indexed="64"/>
        </left>
        <right/>
        <top style="thin">
          <color theme="6" tint="0.39997558519241921"/>
        </top>
        <bottom style="thin">
          <color theme="6" tint="0.39997558519241921"/>
        </bottom>
      </border>
    </dxf>
    <dxf>
      <fill>
        <patternFill patternType="none">
          <bgColor auto="1"/>
        </patternFill>
      </fill>
      <border diagonalUp="0" diagonalDown="0">
        <left style="medium">
          <color indexed="64"/>
        </left>
        <right style="medium">
          <color indexed="64"/>
        </right>
        <top style="medium">
          <color auto="1"/>
        </top>
        <bottom style="medium">
          <color auto="1"/>
        </bottom>
        <vertical/>
        <horizontal style="medium">
          <color auto="1"/>
        </horizontal>
      </border>
    </dxf>
    <dxf>
      <border outline="0">
        <right style="medium">
          <color indexed="64"/>
        </right>
        <top style="medium">
          <color indexed="64"/>
        </top>
      </border>
    </dxf>
    <dxf>
      <fill>
        <patternFill patternType="none">
          <bgColor auto="1"/>
        </patternFill>
      </fill>
    </dxf>
    <dxf>
      <border outline="0">
        <bottom style="medium">
          <color indexed="64"/>
        </bottom>
      </border>
    </dxf>
    <dxf>
      <font>
        <b/>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dxf>
    <dxf>
      <font>
        <b val="0"/>
        <i val="0"/>
        <strike val="0"/>
        <outline val="0"/>
        <shadow val="0"/>
        <vertAlign val="baseline"/>
        <name val="Arial"/>
        <scheme val="none"/>
      </font>
      <alignment horizontal="general"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numFmt numFmtId="14" formatCode="0.00%"/>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numFmt numFmtId="165" formatCode="#,##0.00\ &quot;€&quo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numFmt numFmtId="165" formatCode="#,##0.00\ &quot;€&quo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i val="0"/>
        <strike val="0"/>
        <outline val="0"/>
        <shadow val="0"/>
        <vertAlign val="baseline"/>
        <name val="Arial"/>
        <scheme val="none"/>
      </font>
      <fill>
        <patternFill patternType="none">
          <fgColor indexed="64"/>
          <bgColor indexed="65"/>
        </patternFill>
      </fill>
      <alignment horizontal="general" vertical="top"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general" vertical="top"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i val="0"/>
        <strike val="0"/>
        <outline val="0"/>
        <shadow val="0"/>
        <vertAlign val="baseline"/>
        <name val="Arial"/>
        <scheme val="none"/>
      </font>
      <fill>
        <patternFill patternType="none">
          <fgColor indexed="64"/>
          <bgColor indexed="65"/>
        </patternFill>
      </fill>
      <alignment horizontal="center" vertical="center" textRotation="0" wrapText="1" indent="0" justifyLastLine="0" shrinkToFit="0" readingOrder="0"/>
    </dxf>
    <dxf>
      <font>
        <b val="0"/>
        <i val="0"/>
        <strike val="0"/>
        <outline val="0"/>
        <shadow val="0"/>
        <vertAlign val="baseline"/>
        <name val="Arial"/>
        <scheme val="none"/>
      </font>
      <fill>
        <patternFill patternType="none">
          <fgColor indexed="64"/>
          <bgColor indexed="65"/>
        </patternFill>
      </fill>
      <alignment horizontal="general" vertical="top" textRotation="0" wrapText="1" indent="0" justifyLastLine="0" shrinkToFit="0" readingOrder="0"/>
    </dxf>
    <dxf>
      <font>
        <b/>
        <strike val="0"/>
        <outline val="0"/>
        <shadow val="0"/>
        <u val="none"/>
        <vertAlign val="baseline"/>
        <sz val="14"/>
        <color theme="1"/>
        <name val="Calibri"/>
        <scheme val="minor"/>
      </font>
      <fill>
        <patternFill patternType="none">
          <fgColor indexed="64"/>
          <bgColor indexed="65"/>
        </patternFill>
      </fill>
      <alignment horizontal="center" vertical="center" textRotation="0" wrapText="1" indent="0" justifyLastLine="0" shrinkToFit="0" readingOrder="0"/>
    </dxf>
    <dxf>
      <fill>
        <patternFill>
          <bgColor rgb="FFDDDDFF"/>
        </patternFill>
      </fill>
    </dxf>
    <dxf>
      <font>
        <color theme="0"/>
      </font>
      <fill>
        <patternFill>
          <bgColor rgb="FF7030A0"/>
        </patternFill>
      </fill>
    </dxf>
  </dxfs>
  <tableStyles count="1" defaultTableStyle="TableStyleMedium9" defaultPivotStyle="PivotStyleLight16">
    <tableStyle name="Style de tableau 1" pivot="0" count="2">
      <tableStyleElement type="headerRow" dxfId="53"/>
      <tableStyleElement type="firstRowStripe" dxfId="5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15240</xdr:rowOff>
    </xdr:from>
    <xdr:to>
      <xdr:col>4</xdr:col>
      <xdr:colOff>1478280</xdr:colOff>
      <xdr:row>7</xdr:row>
      <xdr:rowOff>56515</xdr:rowOff>
    </xdr:to>
    <xdr:pic>
      <xdr:nvPicPr>
        <xdr:cNvPr id="4" name="Image 3" descr="C:\Users\7012671\AppData\Local\Microsoft\Windows\INetCache\Content.Word\LogoPHARE202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15240"/>
          <a:ext cx="4625340" cy="20148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70929</xdr:rowOff>
    </xdr:from>
    <xdr:to>
      <xdr:col>1</xdr:col>
      <xdr:colOff>927340</xdr:colOff>
      <xdr:row>2</xdr:row>
      <xdr:rowOff>826698</xdr:rowOff>
    </xdr:to>
    <xdr:pic>
      <xdr:nvPicPr>
        <xdr:cNvPr id="2" name="Image 1" descr="C:\Users\7012671\AppData\Local\Microsoft\Windows\INetCache\Content.Word\LogoPHARE202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0929"/>
          <a:ext cx="3227716" cy="12302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1180353</xdr:colOff>
      <xdr:row>1</xdr:row>
      <xdr:rowOff>2417</xdr:rowOff>
    </xdr:to>
    <xdr:pic>
      <xdr:nvPicPr>
        <xdr:cNvPr id="2" name="Image 1" descr="C:\Users\7012671\AppData\Local\Microsoft\Windows\INetCache\Content.Word\LogoPHARE202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08941" cy="12425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2042160</xdr:colOff>
      <xdr:row>4</xdr:row>
      <xdr:rowOff>99061</xdr:rowOff>
    </xdr:to>
    <xdr:pic>
      <xdr:nvPicPr>
        <xdr:cNvPr id="2" name="Image 1" descr="C:\Users\7012671\AppData\Local\Microsoft\Windows\INetCache\Content.Word\LogoPHARE202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042160" cy="982980"/>
        </a:xfrm>
        <a:prstGeom prst="rect">
          <a:avLst/>
        </a:prstGeom>
        <a:noFill/>
        <a:ln>
          <a:noFill/>
        </a:ln>
      </xdr:spPr>
    </xdr:pic>
    <xdr:clientData/>
  </xdr:twoCellAnchor>
</xdr:wsDr>
</file>

<file path=xl/tables/table1.xml><?xml version="1.0" encoding="utf-8"?>
<table xmlns="http://schemas.openxmlformats.org/spreadsheetml/2006/main" id="1" name="Tableau3" displayName="Tableau3" ref="A1:V921" totalsRowCount="1" headerRowDxfId="51" dataDxfId="50">
  <autoFilter ref="A1:V920"/>
  <tableColumns count="22">
    <tableColumn id="1" name="Numéro de la bonne pratique" dataDxfId="49" totalsRowDxfId="21"/>
    <tableColumn id="2" name="Vague" dataDxfId="48" totalsRowDxfId="20"/>
    <tableColumn id="3" name="Thématique" dataDxfId="47" totalsRowDxfId="19"/>
    <tableColumn id="4" name="Famille d'achat" dataDxfId="46" totalsRowDxfId="18"/>
    <tableColumn id="5" name="Domaine d'achat" dataDxfId="45" totalsRowDxfId="17"/>
    <tableColumn id="6" name="Catégorie d'achat" dataDxfId="44" totalsRowDxfId="16"/>
    <tableColumn id="7" name="Segment d'achat" dataDxfId="43" totalsRowDxfId="15"/>
    <tableColumn id="8" name="Intitulé des bonnes pratiques" dataDxfId="42" totalsRowDxfId="14"/>
    <tableColumn id="10" name="Levier trame PAAT" dataDxfId="41" totalsRowDxfId="13"/>
    <tableColumn id="11" name="Levier trame PAAT2" dataDxfId="40" totalsRowDxfId="12"/>
    <tableColumn id="12" name="Levier ARMEN" dataDxfId="39" totalsRowDxfId="11"/>
    <tableColumn id="13" name="Levier ARMEN2/ mot-clé" dataDxfId="38" totalsRowDxfId="10"/>
    <tableColumn id="14" name="Type de performance (si performance achat valorisée, montant en €)" dataDxfId="37" totalsRowDxfId="9"/>
    <tableColumn id="15" name="Paliers de performance achat (en €)" dataDxfId="36" totalsRowDxfId="8">
      <calculatedColumnFormula>IF(M2&lt;5000,"&lt;5000",IF(M2&lt;10000,"5000&lt;x&lt;10000",IF(M2&lt;50000,"10000&lt;x&lt;50000",IF(M2&lt;100000,"50000&lt;x&lt;100000",IF(M2&lt;200000,"100000&lt;x&lt;200000",IF(M2&lt;500000,"200000&lt;x&lt;500000",IF(M2&lt;1000000,"500000&lt;x&lt;1M",IF(M2&gt;1000000,"&gt;1M",""))))))))</calculatedColumnFormula>
    </tableColumn>
    <tableColumn id="16" name="Performance obtenue en %" dataDxfId="35" totalsRowDxfId="7"/>
    <tableColumn id="17" name="Performance indirecte (charges) liée à l'action de l'acheteur (en €)" dataDxfId="34" totalsRowDxfId="6"/>
    <tableColumn id="18" name="Performance indirecte (ressources) liée à l'action de l'acheteur " dataDxfId="33" totalsRowDxfId="5"/>
    <tableColumn id="19" name="Performance indirecte non lié à l'action de l'acheteur (activité/T2A, en €)" dataDxfId="32" totalsRowDxfId="4"/>
    <tableColumn id="20" name="Recomman-dation prioritaire O/N_x000a_Quick wins" dataDxfId="31" totalsRowDxfId="3"/>
    <tableColumn id="21" name="Action PAAT O/N" totalsRowFunction="custom" dataDxfId="30" totalsRowDxfId="2">
      <totalsRowFormula>COUNTIF(T2:T920,"O")</totalsRowFormula>
    </tableColumn>
    <tableColumn id="23" name="Emplacement de la BP (N° de page)" dataDxfId="29" totalsRowDxfId="1"/>
    <tableColumn id="24" name="Lien hypertexte " dataDxfId="28" totalsRowDxfId="0"/>
  </tableColumns>
  <tableStyleInfo name="Style de tableau 1" showFirstColumn="0" showLastColumn="0" showRowStripes="1" showColumnStripes="0"/>
</table>
</file>

<file path=xl/tables/table2.xml><?xml version="1.0" encoding="utf-8"?>
<table xmlns="http://schemas.openxmlformats.org/spreadsheetml/2006/main" id="2" name="Tableau2" displayName="Tableau2" ref="B1:C175" totalsRowShown="0" headerRowDxfId="27" dataDxfId="25" headerRowBorderDxfId="26" tableBorderDxfId="24">
  <autoFilter ref="B1:C175"/>
  <tableColumns count="2">
    <tableColumn id="1" name="Leviers ARMEN 1" dataDxfId="23"/>
    <tableColumn id="2" name="Leviers ARMEN 2" dataDxfId="22"/>
  </tableColumns>
  <tableStyleInfo name="TableStyleMedium1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gos-programmephare@sante.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solidarites-sante.gouv.fr/IMG/png/bp115.png" TargetMode="External"/><Relationship Id="rId671" Type="http://schemas.openxmlformats.org/officeDocument/2006/relationships/hyperlink" Target="https://solidarites-sante.gouv.fr/IMG/png/bp669.png" TargetMode="External"/><Relationship Id="rId769" Type="http://schemas.openxmlformats.org/officeDocument/2006/relationships/hyperlink" Target="https://solidarites-sante.gouv.fr/IMG/png/bp767.png" TargetMode="External"/><Relationship Id="rId21" Type="http://schemas.openxmlformats.org/officeDocument/2006/relationships/hyperlink" Target="https://snlidarites-sante.gnuv.fr/IMG/png/bp19.png" TargetMode="External"/><Relationship Id="rId324" Type="http://schemas.openxmlformats.org/officeDocument/2006/relationships/hyperlink" Target="https://solidarites-sante.gouv.fr/IMG/png/bp322.png" TargetMode="External"/><Relationship Id="rId531" Type="http://schemas.openxmlformats.org/officeDocument/2006/relationships/hyperlink" Target="https://solidarites-sante.gouv.fr/IMG/png/bp529.png" TargetMode="External"/><Relationship Id="rId629" Type="http://schemas.openxmlformats.org/officeDocument/2006/relationships/hyperlink" Target="https://solidarites-sante.gouv.fr/IMG/png/bp627.png" TargetMode="External"/><Relationship Id="rId170" Type="http://schemas.openxmlformats.org/officeDocument/2006/relationships/hyperlink" Target="https://solidarites-sante.gouv.fr/IMG/png/bp168.png" TargetMode="External"/><Relationship Id="rId836" Type="http://schemas.openxmlformats.org/officeDocument/2006/relationships/hyperlink" Target="https://solidarites-sante.gouv.fr/IMG/png/bp834.png" TargetMode="External"/><Relationship Id="rId268" Type="http://schemas.openxmlformats.org/officeDocument/2006/relationships/hyperlink" Target="https://solidarites-sante.gouv.fr/IMG/png/bp266.png" TargetMode="External"/><Relationship Id="rId475" Type="http://schemas.openxmlformats.org/officeDocument/2006/relationships/hyperlink" Target="https://solidarites-sante.gouv.fr/IMG/png/bp473.png" TargetMode="External"/><Relationship Id="rId682" Type="http://schemas.openxmlformats.org/officeDocument/2006/relationships/hyperlink" Target="https://solidarites-sante.gouv.fr/IMG/png/bp680.png" TargetMode="External"/><Relationship Id="rId903" Type="http://schemas.openxmlformats.org/officeDocument/2006/relationships/hyperlink" Target="https://solidarites-sante.gouv.fr/IMG/png/bp901.png" TargetMode="External"/><Relationship Id="rId32" Type="http://schemas.openxmlformats.org/officeDocument/2006/relationships/hyperlink" Target="https://snlidarites-sante.gnuv.fr/IMG/png/bp30.png" TargetMode="External"/><Relationship Id="rId128" Type="http://schemas.openxmlformats.org/officeDocument/2006/relationships/hyperlink" Target="https://solidarites-sante.gouv.fr/IMG/png/bp126.png" TargetMode="External"/><Relationship Id="rId335" Type="http://schemas.openxmlformats.org/officeDocument/2006/relationships/hyperlink" Target="https://solidarites-sante.gouv.fr/IMG/png/bp333.png" TargetMode="External"/><Relationship Id="rId542" Type="http://schemas.openxmlformats.org/officeDocument/2006/relationships/hyperlink" Target="https://solidarites-sante.gouv.fr/IMG/png/bp540.png" TargetMode="External"/><Relationship Id="rId181" Type="http://schemas.openxmlformats.org/officeDocument/2006/relationships/hyperlink" Target="https://solidarites-sante.gouv.fr/IMG/png/bp179.png" TargetMode="External"/><Relationship Id="rId402" Type="http://schemas.openxmlformats.org/officeDocument/2006/relationships/hyperlink" Target="https://solidarites-sante.gouv.fr/IMG/png/bp400.png" TargetMode="External"/><Relationship Id="rId847" Type="http://schemas.openxmlformats.org/officeDocument/2006/relationships/hyperlink" Target="https://solidarites-sante.gouv.fr/IMG/png/bp845.png" TargetMode="External"/><Relationship Id="rId279" Type="http://schemas.openxmlformats.org/officeDocument/2006/relationships/hyperlink" Target="https://solidarites-sante.gouv.fr/IMG/png/bp277.png" TargetMode="External"/><Relationship Id="rId486" Type="http://schemas.openxmlformats.org/officeDocument/2006/relationships/hyperlink" Target="https://solidarites-sante.gouv.fr/IMG/png/bp484.png" TargetMode="External"/><Relationship Id="rId693" Type="http://schemas.openxmlformats.org/officeDocument/2006/relationships/hyperlink" Target="https://solidarites-sante.gouv.fr/IMG/png/bp691.png" TargetMode="External"/><Relationship Id="rId707" Type="http://schemas.openxmlformats.org/officeDocument/2006/relationships/hyperlink" Target="https://solidarites-sante.gouv.fr/IMG/png/bp705.png" TargetMode="External"/><Relationship Id="rId914" Type="http://schemas.openxmlformats.org/officeDocument/2006/relationships/hyperlink" Target="https://solidarites-sante.gouv.fr/IMG/png/bp912.png" TargetMode="External"/><Relationship Id="rId43" Type="http://schemas.openxmlformats.org/officeDocument/2006/relationships/hyperlink" Target="https://solidarites-sante.gouv.fr/IMG/png/bp41.png" TargetMode="External"/><Relationship Id="rId139" Type="http://schemas.openxmlformats.org/officeDocument/2006/relationships/hyperlink" Target="https://solidarites-sante.gouv.fr/IMG/png/bp137.png" TargetMode="External"/><Relationship Id="rId346" Type="http://schemas.openxmlformats.org/officeDocument/2006/relationships/hyperlink" Target="https://solidarites-sante.gouv.fr/IMG/png/bp344.png" TargetMode="External"/><Relationship Id="rId553" Type="http://schemas.openxmlformats.org/officeDocument/2006/relationships/hyperlink" Target="https://solidarites-sante.gouv.fr/IMG/png/bp551.png" TargetMode="External"/><Relationship Id="rId760" Type="http://schemas.openxmlformats.org/officeDocument/2006/relationships/hyperlink" Target="https://solidarites-sante.gouv.fr/IMG/png/bp758.png" TargetMode="External"/><Relationship Id="rId192" Type="http://schemas.openxmlformats.org/officeDocument/2006/relationships/hyperlink" Target="https://solidarites-sante.gouv.fr/IMG/png/bp190.png" TargetMode="External"/><Relationship Id="rId206" Type="http://schemas.openxmlformats.org/officeDocument/2006/relationships/hyperlink" Target="https://solidarites-sante.gouv.fr/IMG/png/bp204.png" TargetMode="External"/><Relationship Id="rId413" Type="http://schemas.openxmlformats.org/officeDocument/2006/relationships/hyperlink" Target="https://solidarites-sante.gouv.fr/IMG/png/bp411.png" TargetMode="External"/><Relationship Id="rId858" Type="http://schemas.openxmlformats.org/officeDocument/2006/relationships/hyperlink" Target="https://solidarites-sante.gouv.fr/IMG/png/bp856.png" TargetMode="External"/><Relationship Id="rId497" Type="http://schemas.openxmlformats.org/officeDocument/2006/relationships/hyperlink" Target="https://solidarites-sante.gouv.fr/IMG/png/bp495.png" TargetMode="External"/><Relationship Id="rId620" Type="http://schemas.openxmlformats.org/officeDocument/2006/relationships/hyperlink" Target="https://solidarites-sante.gouv.fr/IMG/png/bp618.png" TargetMode="External"/><Relationship Id="rId718" Type="http://schemas.openxmlformats.org/officeDocument/2006/relationships/hyperlink" Target="https://solidarites-sante.gouv.fr/IMG/png/bp716.png" TargetMode="External"/><Relationship Id="rId357" Type="http://schemas.openxmlformats.org/officeDocument/2006/relationships/hyperlink" Target="https://solidarites-sante.gouv.fr/IMG/png/bp355.png" TargetMode="External"/><Relationship Id="rId54" Type="http://schemas.openxmlformats.org/officeDocument/2006/relationships/hyperlink" Target="https://solidarites-sante.gouv.fr/IMG/png/bp52.png" TargetMode="External"/><Relationship Id="rId217" Type="http://schemas.openxmlformats.org/officeDocument/2006/relationships/hyperlink" Target="https://solidarites-sante.gouv.fr/IMG/png/bp215.png" TargetMode="External"/><Relationship Id="rId564" Type="http://schemas.openxmlformats.org/officeDocument/2006/relationships/hyperlink" Target="https://solidarites-sante.gouv.fr/IMG/png/bp562.png" TargetMode="External"/><Relationship Id="rId771" Type="http://schemas.openxmlformats.org/officeDocument/2006/relationships/hyperlink" Target="https://solidarites-sante.gouv.fr/IMG/png/bp769.png" TargetMode="External"/><Relationship Id="rId869" Type="http://schemas.openxmlformats.org/officeDocument/2006/relationships/hyperlink" Target="https://solidarites-sante.gouv.fr/IMG/png/bp867.png" TargetMode="External"/><Relationship Id="rId424" Type="http://schemas.openxmlformats.org/officeDocument/2006/relationships/hyperlink" Target="https://solidarites-sante.gouv.fr/IMG/png/bp422.png" TargetMode="External"/><Relationship Id="rId631" Type="http://schemas.openxmlformats.org/officeDocument/2006/relationships/hyperlink" Target="https://solidarites-sante.gouv.fr/IMG/png/bp629.png" TargetMode="External"/><Relationship Id="rId729" Type="http://schemas.openxmlformats.org/officeDocument/2006/relationships/hyperlink" Target="https://solidarites-sante.gouv.fr/IMG/png/bp727.png" TargetMode="External"/><Relationship Id="rId270" Type="http://schemas.openxmlformats.org/officeDocument/2006/relationships/hyperlink" Target="https://solidarites-sante.gouv.fr/IMG/png/bp268.png" TargetMode="External"/><Relationship Id="rId65" Type="http://schemas.openxmlformats.org/officeDocument/2006/relationships/hyperlink" Target="https://solidarites-sante.gouv.fr/IMG/png/bp63.png" TargetMode="External"/><Relationship Id="rId130" Type="http://schemas.openxmlformats.org/officeDocument/2006/relationships/hyperlink" Target="https://solidarites-sante.gouv.fr/IMG/png/bp128.png" TargetMode="External"/><Relationship Id="rId368" Type="http://schemas.openxmlformats.org/officeDocument/2006/relationships/hyperlink" Target="https://solidarites-sante.gouv.fr/IMG/png/bp366.png" TargetMode="External"/><Relationship Id="rId575" Type="http://schemas.openxmlformats.org/officeDocument/2006/relationships/hyperlink" Target="https://solidarites-sante.gouv.fr/IMG/png/bp573.png" TargetMode="External"/><Relationship Id="rId782" Type="http://schemas.openxmlformats.org/officeDocument/2006/relationships/hyperlink" Target="https://solidarites-sante.gouv.fr/IMG/png/bp780.png" TargetMode="External"/><Relationship Id="rId228" Type="http://schemas.openxmlformats.org/officeDocument/2006/relationships/hyperlink" Target="https://solidarites-sante.gouv.fr/IMG/png/bp226.png" TargetMode="External"/><Relationship Id="rId435" Type="http://schemas.openxmlformats.org/officeDocument/2006/relationships/hyperlink" Target="https://solidarites-sante.gouv.fr/IMG/png/bp433.png" TargetMode="External"/><Relationship Id="rId642" Type="http://schemas.openxmlformats.org/officeDocument/2006/relationships/hyperlink" Target="https://solidarites-sante.gouv.fr/IMG/png/bp640.png" TargetMode="External"/><Relationship Id="rId281" Type="http://schemas.openxmlformats.org/officeDocument/2006/relationships/hyperlink" Target="https://solidarites-sante.gouv.fr/IMG/png/bp279.png" TargetMode="External"/><Relationship Id="rId502" Type="http://schemas.openxmlformats.org/officeDocument/2006/relationships/hyperlink" Target="https://solidarites-sante.gouv.fr/IMG/png/bp500.png" TargetMode="External"/><Relationship Id="rId76" Type="http://schemas.openxmlformats.org/officeDocument/2006/relationships/hyperlink" Target="https://solidarites-sante.gouv.fr/IMG/png/bp74.png" TargetMode="External"/><Relationship Id="rId141" Type="http://schemas.openxmlformats.org/officeDocument/2006/relationships/hyperlink" Target="https://solidarites-sante.gouv.fr/IMG/png/bp139.png" TargetMode="External"/><Relationship Id="rId379" Type="http://schemas.openxmlformats.org/officeDocument/2006/relationships/hyperlink" Target="https://solidarites-sante.gouv.fr/IMG/png/bp377.png" TargetMode="External"/><Relationship Id="rId586" Type="http://schemas.openxmlformats.org/officeDocument/2006/relationships/hyperlink" Target="https://solidarites-sante.gouv.fr/IMG/png/bp584.png" TargetMode="External"/><Relationship Id="rId793" Type="http://schemas.openxmlformats.org/officeDocument/2006/relationships/hyperlink" Target="https://solidarites-sante.gouv.fr/IMG/png/bp791.png" TargetMode="External"/><Relationship Id="rId807" Type="http://schemas.openxmlformats.org/officeDocument/2006/relationships/hyperlink" Target="https://solidarites-sante.gouv.fr/IMG/png/bp805.png" TargetMode="External"/><Relationship Id="rId7" Type="http://schemas.openxmlformats.org/officeDocument/2006/relationships/hyperlink" Target="https://solidarites-sante.gouv.fr/IMG/png/bp5.png" TargetMode="External"/><Relationship Id="rId239" Type="http://schemas.openxmlformats.org/officeDocument/2006/relationships/hyperlink" Target="https://solidarites-sante.gouv.fr/IMG/png/bp237.png" TargetMode="External"/><Relationship Id="rId446" Type="http://schemas.openxmlformats.org/officeDocument/2006/relationships/hyperlink" Target="https://solidarites-sante.gouv.fr/IMG/png/bp444.png" TargetMode="External"/><Relationship Id="rId653" Type="http://schemas.openxmlformats.org/officeDocument/2006/relationships/hyperlink" Target="https://solidarites-sante.gouv.fr/IMG/png/bp651.png" TargetMode="External"/><Relationship Id="rId292" Type="http://schemas.openxmlformats.org/officeDocument/2006/relationships/hyperlink" Target="https://solidarites-sante.gouv.fr/IMG/png/bp290.png" TargetMode="External"/><Relationship Id="rId306" Type="http://schemas.openxmlformats.org/officeDocument/2006/relationships/hyperlink" Target="https://solidarites-sante.gouv.fr/IMG/png/bp304.png" TargetMode="External"/><Relationship Id="rId860" Type="http://schemas.openxmlformats.org/officeDocument/2006/relationships/hyperlink" Target="https://solidarites-sante.gouv.fr/IMG/png/bp858.png" TargetMode="External"/><Relationship Id="rId87" Type="http://schemas.openxmlformats.org/officeDocument/2006/relationships/hyperlink" Target="https://solidarites-sante.gouv.fr/IMG/png/bp85.png" TargetMode="External"/><Relationship Id="rId513" Type="http://schemas.openxmlformats.org/officeDocument/2006/relationships/hyperlink" Target="https://solidarites-sante.gouv.fr/IMG/png/bp511.png" TargetMode="External"/><Relationship Id="rId597" Type="http://schemas.openxmlformats.org/officeDocument/2006/relationships/hyperlink" Target="https://solidarites-sante.gouv.fr/IMG/png/bp595.png" TargetMode="External"/><Relationship Id="rId720" Type="http://schemas.openxmlformats.org/officeDocument/2006/relationships/hyperlink" Target="https://solidarites-sante.gouv.fr/IMG/png/bp718.png" TargetMode="External"/><Relationship Id="rId818" Type="http://schemas.openxmlformats.org/officeDocument/2006/relationships/hyperlink" Target="https://solidarites-sante.gouv.fr/IMG/png/bp816.png" TargetMode="External"/><Relationship Id="rId152" Type="http://schemas.openxmlformats.org/officeDocument/2006/relationships/hyperlink" Target="https://solidarites-sante.gouv.fr/IMG/png/bp150.png" TargetMode="External"/><Relationship Id="rId457" Type="http://schemas.openxmlformats.org/officeDocument/2006/relationships/hyperlink" Target="https://solidarites-sante.gouv.fr/IMG/png/bp455.png" TargetMode="External"/><Relationship Id="rId664" Type="http://schemas.openxmlformats.org/officeDocument/2006/relationships/hyperlink" Target="https://solidarites-sante.gouv.fr/IMG/png/bp662.png" TargetMode="External"/><Relationship Id="rId871" Type="http://schemas.openxmlformats.org/officeDocument/2006/relationships/hyperlink" Target="https://solidarites-sante.gouv.fr/IMG/png/bp869.png" TargetMode="External"/><Relationship Id="rId14" Type="http://schemas.openxmlformats.org/officeDocument/2006/relationships/hyperlink" Target="https://solidarites-sante.gouv.fr/IMG/png/bp12.png" TargetMode="External"/><Relationship Id="rId317" Type="http://schemas.openxmlformats.org/officeDocument/2006/relationships/hyperlink" Target="https://solidarites-sante.gouv.fr/IMG/png/bp315.png" TargetMode="External"/><Relationship Id="rId524" Type="http://schemas.openxmlformats.org/officeDocument/2006/relationships/hyperlink" Target="https://solidarites-sante.gouv.fr/IMG/png/bp522.png" TargetMode="External"/><Relationship Id="rId731" Type="http://schemas.openxmlformats.org/officeDocument/2006/relationships/hyperlink" Target="https://solidarites-sante.gouv.fr/IMG/png/bp729.png" TargetMode="External"/><Relationship Id="rId98" Type="http://schemas.openxmlformats.org/officeDocument/2006/relationships/hyperlink" Target="https://solidarites-sante.gouv.fr/IMG/png/bp96.png" TargetMode="External"/><Relationship Id="rId163" Type="http://schemas.openxmlformats.org/officeDocument/2006/relationships/hyperlink" Target="https://solidarites-sante.gouv.fr/IMG/png/bp161.png" TargetMode="External"/><Relationship Id="rId370" Type="http://schemas.openxmlformats.org/officeDocument/2006/relationships/hyperlink" Target="https://solidarites-sante.gouv.fr/IMG/png/bp368.png" TargetMode="External"/><Relationship Id="rId829" Type="http://schemas.openxmlformats.org/officeDocument/2006/relationships/hyperlink" Target="https://solidarites-sante.gouv.fr/IMG/png/bp827.png" TargetMode="External"/><Relationship Id="rId230" Type="http://schemas.openxmlformats.org/officeDocument/2006/relationships/hyperlink" Target="https://solidarites-sante.gouv.fr/IMG/png/bp228.png" TargetMode="External"/><Relationship Id="rId468" Type="http://schemas.openxmlformats.org/officeDocument/2006/relationships/hyperlink" Target="https://solidarites-sante.gouv.fr/IMG/png/bp466.png" TargetMode="External"/><Relationship Id="rId675" Type="http://schemas.openxmlformats.org/officeDocument/2006/relationships/hyperlink" Target="https://solidarites-sante.gouv.fr/IMG/png/bp673.png" TargetMode="External"/><Relationship Id="rId882" Type="http://schemas.openxmlformats.org/officeDocument/2006/relationships/hyperlink" Target="https://solidarites-sante.gouv.fr/IMG/png/bp880.png" TargetMode="External"/><Relationship Id="rId25" Type="http://schemas.openxmlformats.org/officeDocument/2006/relationships/hyperlink" Target="https://solidarites-sante.gouv.fr/IMG/png/bp23.png" TargetMode="External"/><Relationship Id="rId67" Type="http://schemas.openxmlformats.org/officeDocument/2006/relationships/hyperlink" Target="https://solidarites-sante.gouv.fr/IMG/png/bp65.png" TargetMode="External"/><Relationship Id="rId272" Type="http://schemas.openxmlformats.org/officeDocument/2006/relationships/hyperlink" Target="https://solidarites-sante.gouv.fr/IMG/png/bp270.png" TargetMode="External"/><Relationship Id="rId328" Type="http://schemas.openxmlformats.org/officeDocument/2006/relationships/hyperlink" Target="https://solidarites-sante.gouv.fr/IMG/png/bp326.png" TargetMode="External"/><Relationship Id="rId535" Type="http://schemas.openxmlformats.org/officeDocument/2006/relationships/hyperlink" Target="https://solidarites-sante.gouv.fr/IMG/png/bp533.png" TargetMode="External"/><Relationship Id="rId577" Type="http://schemas.openxmlformats.org/officeDocument/2006/relationships/hyperlink" Target="https://solidarites-sante.gouv.fr/IMG/png/bp575.png" TargetMode="External"/><Relationship Id="rId700" Type="http://schemas.openxmlformats.org/officeDocument/2006/relationships/hyperlink" Target="https://solidarites-sante.gouv.fr/IMG/png/bp698.png" TargetMode="External"/><Relationship Id="rId742" Type="http://schemas.openxmlformats.org/officeDocument/2006/relationships/hyperlink" Target="https://solidarites-sante.gouv.fr/IMG/png/bp740.png" TargetMode="External"/><Relationship Id="rId132" Type="http://schemas.openxmlformats.org/officeDocument/2006/relationships/hyperlink" Target="https://solidarites-sante.gouv.fr/IMG/png/bp130.png" TargetMode="External"/><Relationship Id="rId174" Type="http://schemas.openxmlformats.org/officeDocument/2006/relationships/hyperlink" Target="https://solidarites-sante.gouv.fr/IMG/png/bp172.png" TargetMode="External"/><Relationship Id="rId381" Type="http://schemas.openxmlformats.org/officeDocument/2006/relationships/hyperlink" Target="https://solidarites-sante.gouv.fr/IMG/png/bp379.png" TargetMode="External"/><Relationship Id="rId602" Type="http://schemas.openxmlformats.org/officeDocument/2006/relationships/hyperlink" Target="https://solidarites-sante.gouv.fr/IMG/png/bp600.png" TargetMode="External"/><Relationship Id="rId784" Type="http://schemas.openxmlformats.org/officeDocument/2006/relationships/hyperlink" Target="https://solidarites-sante.gouv.fr/IMG/png/bp782.png" TargetMode="External"/><Relationship Id="rId241" Type="http://schemas.openxmlformats.org/officeDocument/2006/relationships/hyperlink" Target="https://solidarites-sante.gouv.fr/IMG/png/bp239.png" TargetMode="External"/><Relationship Id="rId437" Type="http://schemas.openxmlformats.org/officeDocument/2006/relationships/hyperlink" Target="https://solidarites-sante.gouv.fr/IMG/png/bp435.png" TargetMode="External"/><Relationship Id="rId479" Type="http://schemas.openxmlformats.org/officeDocument/2006/relationships/hyperlink" Target="https://solidarites-sante.gouv.fr/IMG/png/bp477.png" TargetMode="External"/><Relationship Id="rId644" Type="http://schemas.openxmlformats.org/officeDocument/2006/relationships/hyperlink" Target="https://solidarites-sante.gouv.fr/IMG/png/bp642.png" TargetMode="External"/><Relationship Id="rId686" Type="http://schemas.openxmlformats.org/officeDocument/2006/relationships/hyperlink" Target="https://solidarites-sante.gouv.fr/IMG/png/bp684.png" TargetMode="External"/><Relationship Id="rId851" Type="http://schemas.openxmlformats.org/officeDocument/2006/relationships/hyperlink" Target="https://solidarites-sante.gouv.fr/IMG/png/bp849.png" TargetMode="External"/><Relationship Id="rId893" Type="http://schemas.openxmlformats.org/officeDocument/2006/relationships/hyperlink" Target="https://solidarites-sante.gouv.fr/IMG/png/bp891.png" TargetMode="External"/><Relationship Id="rId907" Type="http://schemas.openxmlformats.org/officeDocument/2006/relationships/hyperlink" Target="https://solidarites-sante.gouv.fr/IMG/png/bp905.png" TargetMode="External"/><Relationship Id="rId36" Type="http://schemas.openxmlformats.org/officeDocument/2006/relationships/hyperlink" Target="https://solidarites-sante.gouv.fr/IMG/png/bp34.png" TargetMode="External"/><Relationship Id="rId283" Type="http://schemas.openxmlformats.org/officeDocument/2006/relationships/hyperlink" Target="https://solidarites-sante.gouv.fr/IMG/png/bp281.png" TargetMode="External"/><Relationship Id="rId339" Type="http://schemas.openxmlformats.org/officeDocument/2006/relationships/hyperlink" Target="https://solidarites-sante.gouv.fr/IMG/png/bp337.png" TargetMode="External"/><Relationship Id="rId490" Type="http://schemas.openxmlformats.org/officeDocument/2006/relationships/hyperlink" Target="https://solidarites-sante.gouv.fr/IMG/png/bp488.png" TargetMode="External"/><Relationship Id="rId504" Type="http://schemas.openxmlformats.org/officeDocument/2006/relationships/hyperlink" Target="https://solidarites-sante.gouv.fr/IMG/png/bp502.png" TargetMode="External"/><Relationship Id="rId546" Type="http://schemas.openxmlformats.org/officeDocument/2006/relationships/hyperlink" Target="https://solidarites-sante.gouv.fr/IMG/png/bp544.png" TargetMode="External"/><Relationship Id="rId711" Type="http://schemas.openxmlformats.org/officeDocument/2006/relationships/hyperlink" Target="https://solidarites-sante.gouv.fr/IMG/png/bp709.png" TargetMode="External"/><Relationship Id="rId753" Type="http://schemas.openxmlformats.org/officeDocument/2006/relationships/hyperlink" Target="https://solidarites-sante.gouv.fr/IMG/png/bp751.png" TargetMode="External"/><Relationship Id="rId78" Type="http://schemas.openxmlformats.org/officeDocument/2006/relationships/hyperlink" Target="https://solidarites-sante.gouv.fr/IMG/png/bp76.png" TargetMode="External"/><Relationship Id="rId101" Type="http://schemas.openxmlformats.org/officeDocument/2006/relationships/hyperlink" Target="https://solidarites-sante.gouv.fr/IMG/png/bp99.png" TargetMode="External"/><Relationship Id="rId143" Type="http://schemas.openxmlformats.org/officeDocument/2006/relationships/hyperlink" Target="https://solidarites-sante.gouv.fr/IMG/png/bp141.png" TargetMode="External"/><Relationship Id="rId185" Type="http://schemas.openxmlformats.org/officeDocument/2006/relationships/hyperlink" Target="https://solidarites-sante.gouv.fr/IMG/png/bp183.png" TargetMode="External"/><Relationship Id="rId350" Type="http://schemas.openxmlformats.org/officeDocument/2006/relationships/hyperlink" Target="https://solidarites-sante.gouv.fr/IMG/png/bp348.png" TargetMode="External"/><Relationship Id="rId406" Type="http://schemas.openxmlformats.org/officeDocument/2006/relationships/hyperlink" Target="https://solidarites-sante.gouv.fr/IMG/png/bp404.png" TargetMode="External"/><Relationship Id="rId588" Type="http://schemas.openxmlformats.org/officeDocument/2006/relationships/hyperlink" Target="https://solidarites-sante.gouv.fr/IMG/png/bp586.png" TargetMode="External"/><Relationship Id="rId795" Type="http://schemas.openxmlformats.org/officeDocument/2006/relationships/hyperlink" Target="https://solidarites-sante.gouv.fr/IMG/png/bp793.png" TargetMode="External"/><Relationship Id="rId809" Type="http://schemas.openxmlformats.org/officeDocument/2006/relationships/hyperlink" Target="https://solidarites-sante.gouv.fr/IMG/png/bp807.png" TargetMode="External"/><Relationship Id="rId9" Type="http://schemas.openxmlformats.org/officeDocument/2006/relationships/hyperlink" Target="https://solidarites-sante.gouv.fr/IMG/png/bp7.png" TargetMode="External"/><Relationship Id="rId210" Type="http://schemas.openxmlformats.org/officeDocument/2006/relationships/hyperlink" Target="https://solidarites-sante.gouv.fr/IMG/png/bp208.png" TargetMode="External"/><Relationship Id="rId392" Type="http://schemas.openxmlformats.org/officeDocument/2006/relationships/hyperlink" Target="https://solidarites-sante.gouv.fr/IMG/png/bp390.png" TargetMode="External"/><Relationship Id="rId448" Type="http://schemas.openxmlformats.org/officeDocument/2006/relationships/hyperlink" Target="https://solidarites-sante.gouv.fr/IMG/png/bp446.png" TargetMode="External"/><Relationship Id="rId613" Type="http://schemas.openxmlformats.org/officeDocument/2006/relationships/hyperlink" Target="https://solidarites-sante.gouv.fr/IMG/png/bp611.png" TargetMode="External"/><Relationship Id="rId655" Type="http://schemas.openxmlformats.org/officeDocument/2006/relationships/hyperlink" Target="https://solidarites-sante.gouv.fr/IMG/png/bp653.png" TargetMode="External"/><Relationship Id="rId697" Type="http://schemas.openxmlformats.org/officeDocument/2006/relationships/hyperlink" Target="https://solidarites-sante.gouv.fr/IMG/png/bp695.png" TargetMode="External"/><Relationship Id="rId820" Type="http://schemas.openxmlformats.org/officeDocument/2006/relationships/hyperlink" Target="https://solidarites-sante.gouv.fr/IMG/png/bp818.png" TargetMode="External"/><Relationship Id="rId862" Type="http://schemas.openxmlformats.org/officeDocument/2006/relationships/hyperlink" Target="https://solidarites-sante.gouv.fr/IMG/png/bp860.png" TargetMode="External"/><Relationship Id="rId918" Type="http://schemas.openxmlformats.org/officeDocument/2006/relationships/hyperlink" Target="https://solidarites-sante.gouv.fr/IMG/png/bp916.png" TargetMode="External"/><Relationship Id="rId252" Type="http://schemas.openxmlformats.org/officeDocument/2006/relationships/hyperlink" Target="https://solidarites-sante.gouv.fr/IMG/png/bp250.png" TargetMode="External"/><Relationship Id="rId294" Type="http://schemas.openxmlformats.org/officeDocument/2006/relationships/hyperlink" Target="https://solidarites-sante.gouv.fr/IMG/png/bp292.png" TargetMode="External"/><Relationship Id="rId308" Type="http://schemas.openxmlformats.org/officeDocument/2006/relationships/hyperlink" Target="https://solidarites-sante.gouv.fr/IMG/png/bp306.png" TargetMode="External"/><Relationship Id="rId515" Type="http://schemas.openxmlformats.org/officeDocument/2006/relationships/hyperlink" Target="https://solidarites-sante.gouv.fr/IMG/png/bp513.png" TargetMode="External"/><Relationship Id="rId722" Type="http://schemas.openxmlformats.org/officeDocument/2006/relationships/hyperlink" Target="https://solidarites-sante.gouv.fr/IMG/png/bp720.png" TargetMode="External"/><Relationship Id="rId47" Type="http://schemas.openxmlformats.org/officeDocument/2006/relationships/hyperlink" Target="https://solidarites-sante.gouv.fr/IMG/png/bp45.png" TargetMode="External"/><Relationship Id="rId89" Type="http://schemas.openxmlformats.org/officeDocument/2006/relationships/hyperlink" Target="https://solidarites-sante.gouv.fr/IMG/png/bp87.png" TargetMode="External"/><Relationship Id="rId112" Type="http://schemas.openxmlformats.org/officeDocument/2006/relationships/hyperlink" Target="https://solidarites-sante.gouv.fr/IMG/png/bp110.png" TargetMode="External"/><Relationship Id="rId154" Type="http://schemas.openxmlformats.org/officeDocument/2006/relationships/hyperlink" Target="https://solidarites-sante.gouv.fr/IMG/png/bp152.png" TargetMode="External"/><Relationship Id="rId361" Type="http://schemas.openxmlformats.org/officeDocument/2006/relationships/hyperlink" Target="https://solidarites-sante.gouv.fr/IMG/png/bp359.png" TargetMode="External"/><Relationship Id="rId557" Type="http://schemas.openxmlformats.org/officeDocument/2006/relationships/hyperlink" Target="https://solidarites-sante.gouv.fr/IMG/png/bp555.png" TargetMode="External"/><Relationship Id="rId599" Type="http://schemas.openxmlformats.org/officeDocument/2006/relationships/hyperlink" Target="https://solidarites-sante.gouv.fr/IMG/png/bp597.png" TargetMode="External"/><Relationship Id="rId764" Type="http://schemas.openxmlformats.org/officeDocument/2006/relationships/hyperlink" Target="https://solidarites-sante.gouv.fr/IMG/png/bp762.png" TargetMode="External"/><Relationship Id="rId196" Type="http://schemas.openxmlformats.org/officeDocument/2006/relationships/hyperlink" Target="https://solidarites-sante.gouv.fr/IMG/png/bp194.png" TargetMode="External"/><Relationship Id="rId417" Type="http://schemas.openxmlformats.org/officeDocument/2006/relationships/hyperlink" Target="https://solidarites-sante.gouv.fr/IMG/png/bp415.png" TargetMode="External"/><Relationship Id="rId459" Type="http://schemas.openxmlformats.org/officeDocument/2006/relationships/hyperlink" Target="https://solidarites-sante.gouv.fr/IMG/png/bp457.png" TargetMode="External"/><Relationship Id="rId624" Type="http://schemas.openxmlformats.org/officeDocument/2006/relationships/hyperlink" Target="https://solidarites-sante.gouv.fr/IMG/png/bp622.png" TargetMode="External"/><Relationship Id="rId666" Type="http://schemas.openxmlformats.org/officeDocument/2006/relationships/hyperlink" Target="https://solidarites-sante.gouv.fr/IMG/png/bp664.png" TargetMode="External"/><Relationship Id="rId831" Type="http://schemas.openxmlformats.org/officeDocument/2006/relationships/hyperlink" Target="https://solidarites-sante.gouv.fr/IMG/png/bp829.png" TargetMode="External"/><Relationship Id="rId873" Type="http://schemas.openxmlformats.org/officeDocument/2006/relationships/hyperlink" Target="https://solidarites-sante.gouv.fr/IMG/png/bp871.png" TargetMode="External"/><Relationship Id="rId16" Type="http://schemas.openxmlformats.org/officeDocument/2006/relationships/hyperlink" Target="https://solidarites-sante.gouv.fr/IMG/png/bp14.png" TargetMode="External"/><Relationship Id="rId221" Type="http://schemas.openxmlformats.org/officeDocument/2006/relationships/hyperlink" Target="https://solidarites-sante.gouv.fr/IMG/png/bp219.png" TargetMode="External"/><Relationship Id="rId263" Type="http://schemas.openxmlformats.org/officeDocument/2006/relationships/hyperlink" Target="https://solidarites-sante.gouv.fr/IMG/png/bp261.png" TargetMode="External"/><Relationship Id="rId319" Type="http://schemas.openxmlformats.org/officeDocument/2006/relationships/hyperlink" Target="https://solidarites-sante.gouv.fr/IMG/png/bp317.png" TargetMode="External"/><Relationship Id="rId470" Type="http://schemas.openxmlformats.org/officeDocument/2006/relationships/hyperlink" Target="https://solidarites-sante.gouv.fr/IMG/png/bp468.png" TargetMode="External"/><Relationship Id="rId526" Type="http://schemas.openxmlformats.org/officeDocument/2006/relationships/hyperlink" Target="https://solidarites-sante.gouv.fr/IMG/png/bp524.png" TargetMode="External"/><Relationship Id="rId58" Type="http://schemas.openxmlformats.org/officeDocument/2006/relationships/hyperlink" Target="https://solidarites-sante.gouv.fr/IMG/png/bp56.png" TargetMode="External"/><Relationship Id="rId123" Type="http://schemas.openxmlformats.org/officeDocument/2006/relationships/hyperlink" Target="https://solidarites-sante.gouv.fr/IMG/png/bp121.png" TargetMode="External"/><Relationship Id="rId330" Type="http://schemas.openxmlformats.org/officeDocument/2006/relationships/hyperlink" Target="https://solidarites-sante.gouv.fr/IMG/png/bp328.png" TargetMode="External"/><Relationship Id="rId568" Type="http://schemas.openxmlformats.org/officeDocument/2006/relationships/hyperlink" Target="https://solidarites-sante.gouv.fr/IMG/png/bp566.png" TargetMode="External"/><Relationship Id="rId733" Type="http://schemas.openxmlformats.org/officeDocument/2006/relationships/hyperlink" Target="https://solidarites-sante.gouv.fr/IMG/png/bp731.png" TargetMode="External"/><Relationship Id="rId775" Type="http://schemas.openxmlformats.org/officeDocument/2006/relationships/hyperlink" Target="https://solidarites-sante.gouv.fr/IMG/png/bp773.png" TargetMode="External"/><Relationship Id="rId165" Type="http://schemas.openxmlformats.org/officeDocument/2006/relationships/hyperlink" Target="https://solidarites-sante.gouv.fr/IMG/png/bp163.png" TargetMode="External"/><Relationship Id="rId372" Type="http://schemas.openxmlformats.org/officeDocument/2006/relationships/hyperlink" Target="https://solidarites-sante.gouv.fr/IMG/png/bp370.png" TargetMode="External"/><Relationship Id="rId428" Type="http://schemas.openxmlformats.org/officeDocument/2006/relationships/hyperlink" Target="https://solidarites-sante.gouv.fr/IMG/png/bp426.png" TargetMode="External"/><Relationship Id="rId635" Type="http://schemas.openxmlformats.org/officeDocument/2006/relationships/hyperlink" Target="https://solidarites-sante.gouv.fr/IMG/png/bp633.png" TargetMode="External"/><Relationship Id="rId677" Type="http://schemas.openxmlformats.org/officeDocument/2006/relationships/hyperlink" Target="https://solidarites-sante.gouv.fr/IMG/png/bp675.png" TargetMode="External"/><Relationship Id="rId800" Type="http://schemas.openxmlformats.org/officeDocument/2006/relationships/hyperlink" Target="https://solidarites-sante.gouv.fr/IMG/png/bp798.png" TargetMode="External"/><Relationship Id="rId842" Type="http://schemas.openxmlformats.org/officeDocument/2006/relationships/hyperlink" Target="https://solidarites-sante.gouv.fr/IMG/png/bp840.png" TargetMode="External"/><Relationship Id="rId232" Type="http://schemas.openxmlformats.org/officeDocument/2006/relationships/hyperlink" Target="https://solidarites-sante.gouv.fr/IMG/png/bp230.png" TargetMode="External"/><Relationship Id="rId274" Type="http://schemas.openxmlformats.org/officeDocument/2006/relationships/hyperlink" Target="https://solidarites-sante.gouv.fr/IMG/png/bp272.png" TargetMode="External"/><Relationship Id="rId481" Type="http://schemas.openxmlformats.org/officeDocument/2006/relationships/hyperlink" Target="https://solidarites-sante.gouv.fr/IMG/png/bp479.png" TargetMode="External"/><Relationship Id="rId702" Type="http://schemas.openxmlformats.org/officeDocument/2006/relationships/hyperlink" Target="https://solidarites-sante.gouv.fr/IMG/png/bp700.png" TargetMode="External"/><Relationship Id="rId884" Type="http://schemas.openxmlformats.org/officeDocument/2006/relationships/hyperlink" Target="https://solidarites-sante.gouv.fr/IMG/png/bp882.png" TargetMode="External"/><Relationship Id="rId27" Type="http://schemas.openxmlformats.org/officeDocument/2006/relationships/hyperlink" Target="https://solidarites-sante.gouv.fr/IMG/png/bp25.png" TargetMode="External"/><Relationship Id="rId69" Type="http://schemas.openxmlformats.org/officeDocument/2006/relationships/hyperlink" Target="https://solidarites-sante.gouv.fr/IMG/png/bp67.png" TargetMode="External"/><Relationship Id="rId134" Type="http://schemas.openxmlformats.org/officeDocument/2006/relationships/hyperlink" Target="https://solidarites-sante.gouv.fr/IMG/png/bp132.png" TargetMode="External"/><Relationship Id="rId537" Type="http://schemas.openxmlformats.org/officeDocument/2006/relationships/hyperlink" Target="https://solidarites-sante.gouv.fr/IMG/png/bp535.png" TargetMode="External"/><Relationship Id="rId579" Type="http://schemas.openxmlformats.org/officeDocument/2006/relationships/hyperlink" Target="https://solidarites-sante.gouv.fr/IMG/png/bp577.png" TargetMode="External"/><Relationship Id="rId744" Type="http://schemas.openxmlformats.org/officeDocument/2006/relationships/hyperlink" Target="https://solidarites-sante.gouv.fr/IMG/png/bp742.png" TargetMode="External"/><Relationship Id="rId786" Type="http://schemas.openxmlformats.org/officeDocument/2006/relationships/hyperlink" Target="https://solidarites-sante.gouv.fr/IMG/png/bp784.png" TargetMode="External"/><Relationship Id="rId80" Type="http://schemas.openxmlformats.org/officeDocument/2006/relationships/hyperlink" Target="https://solidarites-sante.gouv.fr/IMG/png/bp78.png" TargetMode="External"/><Relationship Id="rId176" Type="http://schemas.openxmlformats.org/officeDocument/2006/relationships/hyperlink" Target="https://solidarites-sante.gouv.fr/IMG/png/bp174.png" TargetMode="External"/><Relationship Id="rId341" Type="http://schemas.openxmlformats.org/officeDocument/2006/relationships/hyperlink" Target="https://solidarites-sante.gouv.fr/IMG/png/bp339.png" TargetMode="External"/><Relationship Id="rId383" Type="http://schemas.openxmlformats.org/officeDocument/2006/relationships/hyperlink" Target="https://solidarites-sante.gouv.fr/IMG/png/bp381.png" TargetMode="External"/><Relationship Id="rId439" Type="http://schemas.openxmlformats.org/officeDocument/2006/relationships/hyperlink" Target="https://solidarites-sante.gouv.fr/IMG/png/bp437.png" TargetMode="External"/><Relationship Id="rId590" Type="http://schemas.openxmlformats.org/officeDocument/2006/relationships/hyperlink" Target="https://solidarites-sante.gouv.fr/IMG/png/bp588.png" TargetMode="External"/><Relationship Id="rId604" Type="http://schemas.openxmlformats.org/officeDocument/2006/relationships/hyperlink" Target="https://solidarites-sante.gouv.fr/IMG/png/bp602.png" TargetMode="External"/><Relationship Id="rId646" Type="http://schemas.openxmlformats.org/officeDocument/2006/relationships/hyperlink" Target="https://solidarites-sante.gouv.fr/IMG/png/bp644.png" TargetMode="External"/><Relationship Id="rId811" Type="http://schemas.openxmlformats.org/officeDocument/2006/relationships/hyperlink" Target="https://solidarites-sante.gouv.fr/IMG/png/bp809.png" TargetMode="External"/><Relationship Id="rId201" Type="http://schemas.openxmlformats.org/officeDocument/2006/relationships/hyperlink" Target="https://solidarites-sante.gouv.fr/IMG/png/bp199.png" TargetMode="External"/><Relationship Id="rId243" Type="http://schemas.openxmlformats.org/officeDocument/2006/relationships/hyperlink" Target="https://solidarites-sante.gouv.fr/IMG/png/bp241.png" TargetMode="External"/><Relationship Id="rId285" Type="http://schemas.openxmlformats.org/officeDocument/2006/relationships/hyperlink" Target="https://solidarites-sante.gouv.fr/IMG/png/bp283.png" TargetMode="External"/><Relationship Id="rId450" Type="http://schemas.openxmlformats.org/officeDocument/2006/relationships/hyperlink" Target="https://solidarites-sante.gouv.fr/IMG/png/bp448.png" TargetMode="External"/><Relationship Id="rId506" Type="http://schemas.openxmlformats.org/officeDocument/2006/relationships/hyperlink" Target="https://solidarites-sante.gouv.fr/IMG/png/bp504.png" TargetMode="External"/><Relationship Id="rId688" Type="http://schemas.openxmlformats.org/officeDocument/2006/relationships/hyperlink" Target="https://solidarites-sante.gouv.fr/IMG/png/bp686.png" TargetMode="External"/><Relationship Id="rId853" Type="http://schemas.openxmlformats.org/officeDocument/2006/relationships/hyperlink" Target="https://solidarites-sante.gouv.fr/IMG/png/bp851.png" TargetMode="External"/><Relationship Id="rId895" Type="http://schemas.openxmlformats.org/officeDocument/2006/relationships/hyperlink" Target="https://solidarites-sante.gouv.fr/IMG/png/bp893.png" TargetMode="External"/><Relationship Id="rId909" Type="http://schemas.openxmlformats.org/officeDocument/2006/relationships/hyperlink" Target="https://solidarites-sante.gouv.fr/IMG/png/bp907.png" TargetMode="External"/><Relationship Id="rId38" Type="http://schemas.openxmlformats.org/officeDocument/2006/relationships/hyperlink" Target="https://solidarites-sante.gouv.fr/IMG/png/bp36.png" TargetMode="External"/><Relationship Id="rId103" Type="http://schemas.openxmlformats.org/officeDocument/2006/relationships/hyperlink" Target="https://solidarites-sante.gouv.fr/IMG/png/bp101.png" TargetMode="External"/><Relationship Id="rId310" Type="http://schemas.openxmlformats.org/officeDocument/2006/relationships/hyperlink" Target="https://solidarites-sante.gouv.fr/IMG/png/bp308.png" TargetMode="External"/><Relationship Id="rId492" Type="http://schemas.openxmlformats.org/officeDocument/2006/relationships/hyperlink" Target="https://solidarites-sante.gouv.fr/IMG/png/bp490.png" TargetMode="External"/><Relationship Id="rId548" Type="http://schemas.openxmlformats.org/officeDocument/2006/relationships/hyperlink" Target="https://solidarites-sante.gouv.fr/IMG/png/bp546.png" TargetMode="External"/><Relationship Id="rId713" Type="http://schemas.openxmlformats.org/officeDocument/2006/relationships/hyperlink" Target="https://solidarites-sante.gouv.fr/IMG/png/bp711.png" TargetMode="External"/><Relationship Id="rId755" Type="http://schemas.openxmlformats.org/officeDocument/2006/relationships/hyperlink" Target="https://solidarites-sante.gouv.fr/IMG/png/bp753.png" TargetMode="External"/><Relationship Id="rId797" Type="http://schemas.openxmlformats.org/officeDocument/2006/relationships/hyperlink" Target="https://solidarites-sante.gouv.fr/IMG/png/bp795.png" TargetMode="External"/><Relationship Id="rId920" Type="http://schemas.openxmlformats.org/officeDocument/2006/relationships/printerSettings" Target="../printerSettings/printerSettings2.bin"/><Relationship Id="rId91" Type="http://schemas.openxmlformats.org/officeDocument/2006/relationships/hyperlink" Target="https://solidarites-sante.gouv.fr/IMG/png/bp89.png" TargetMode="External"/><Relationship Id="rId145" Type="http://schemas.openxmlformats.org/officeDocument/2006/relationships/hyperlink" Target="https://solidarites-sante.gouv.fr/IMG/png/bp143.png" TargetMode="External"/><Relationship Id="rId187" Type="http://schemas.openxmlformats.org/officeDocument/2006/relationships/hyperlink" Target="https://solidarites-sante.gouv.fr/IMG/png/bp185.png" TargetMode="External"/><Relationship Id="rId352" Type="http://schemas.openxmlformats.org/officeDocument/2006/relationships/hyperlink" Target="https://solidarites-sante.gouv.fr/IMG/png/bp350.png" TargetMode="External"/><Relationship Id="rId394" Type="http://schemas.openxmlformats.org/officeDocument/2006/relationships/hyperlink" Target="https://solidarites-sante.gouv.fr/IMG/png/bp392.png" TargetMode="External"/><Relationship Id="rId408" Type="http://schemas.openxmlformats.org/officeDocument/2006/relationships/hyperlink" Target="https://solidarites-sante.gouv.fr/IMG/png/bp406.png" TargetMode="External"/><Relationship Id="rId615" Type="http://schemas.openxmlformats.org/officeDocument/2006/relationships/hyperlink" Target="https://solidarites-sante.gouv.fr/IMG/png/bp613.png" TargetMode="External"/><Relationship Id="rId822" Type="http://schemas.openxmlformats.org/officeDocument/2006/relationships/hyperlink" Target="https://solidarites-sante.gouv.fr/IMG/png/bp820.png" TargetMode="External"/><Relationship Id="rId212" Type="http://schemas.openxmlformats.org/officeDocument/2006/relationships/hyperlink" Target="https://solidarites-sante.gouv.fr/IMG/png/bp210.png" TargetMode="External"/><Relationship Id="rId254" Type="http://schemas.openxmlformats.org/officeDocument/2006/relationships/hyperlink" Target="https://solidarites-sante.gouv.fr/IMG/png/bp252.png" TargetMode="External"/><Relationship Id="rId657" Type="http://schemas.openxmlformats.org/officeDocument/2006/relationships/hyperlink" Target="https://solidarites-sante.gouv.fr/IMG/png/bp655.png" TargetMode="External"/><Relationship Id="rId699" Type="http://schemas.openxmlformats.org/officeDocument/2006/relationships/hyperlink" Target="https://solidarites-sante.gouv.fr/IMG/png/bp697.png" TargetMode="External"/><Relationship Id="rId864" Type="http://schemas.openxmlformats.org/officeDocument/2006/relationships/hyperlink" Target="https://solidarites-sante.gouv.fr/IMG/png/bp862.png" TargetMode="External"/><Relationship Id="rId49" Type="http://schemas.openxmlformats.org/officeDocument/2006/relationships/hyperlink" Target="https://solidarites-sante.gouv.fr/IMG/png/bp47.png" TargetMode="External"/><Relationship Id="rId114" Type="http://schemas.openxmlformats.org/officeDocument/2006/relationships/hyperlink" Target="https://solidarites-sante.gouv.fr/IMG/png/bp112.png" TargetMode="External"/><Relationship Id="rId296" Type="http://schemas.openxmlformats.org/officeDocument/2006/relationships/hyperlink" Target="https://solidarites-sante.gouv.fr/IMG/png/bp294.png" TargetMode="External"/><Relationship Id="rId461" Type="http://schemas.openxmlformats.org/officeDocument/2006/relationships/hyperlink" Target="https://solidarites-sante.gouv.fr/IMG/png/bp459.png" TargetMode="External"/><Relationship Id="rId517" Type="http://schemas.openxmlformats.org/officeDocument/2006/relationships/hyperlink" Target="https://solidarites-sante.gouv.fr/IMG/png/bp515.png" TargetMode="External"/><Relationship Id="rId559" Type="http://schemas.openxmlformats.org/officeDocument/2006/relationships/hyperlink" Target="https://solidarites-sante.gouv.fr/IMG/png/bp557.png" TargetMode="External"/><Relationship Id="rId724" Type="http://schemas.openxmlformats.org/officeDocument/2006/relationships/hyperlink" Target="https://solidarites-sante.gouv.fr/IMG/png/bp722.png" TargetMode="External"/><Relationship Id="rId766" Type="http://schemas.openxmlformats.org/officeDocument/2006/relationships/hyperlink" Target="https://solidarites-sante.gouv.fr/IMG/png/bp764.png" TargetMode="External"/><Relationship Id="rId60" Type="http://schemas.openxmlformats.org/officeDocument/2006/relationships/hyperlink" Target="https://solidarites-sante.gouv.fr/IMG/png/bp58.png" TargetMode="External"/><Relationship Id="rId156" Type="http://schemas.openxmlformats.org/officeDocument/2006/relationships/hyperlink" Target="https://solidarites-sante.gouv.fr/IMG/png/bp154.png" TargetMode="External"/><Relationship Id="rId198" Type="http://schemas.openxmlformats.org/officeDocument/2006/relationships/hyperlink" Target="https://solidarites-sante.gouv.fr/IMG/png/bp196.png" TargetMode="External"/><Relationship Id="rId321" Type="http://schemas.openxmlformats.org/officeDocument/2006/relationships/hyperlink" Target="https://solidarites-sante.gouv.fr/IMG/png/bp319.png" TargetMode="External"/><Relationship Id="rId363" Type="http://schemas.openxmlformats.org/officeDocument/2006/relationships/hyperlink" Target="https://solidarites-sante.gouv.fr/IMG/png/bp361.png" TargetMode="External"/><Relationship Id="rId419" Type="http://schemas.openxmlformats.org/officeDocument/2006/relationships/hyperlink" Target="https://solidarites-sante.gouv.fr/IMG/png/bp417.png" TargetMode="External"/><Relationship Id="rId570" Type="http://schemas.openxmlformats.org/officeDocument/2006/relationships/hyperlink" Target="https://solidarites-sante.gouv.fr/IMG/png/bp568.png" TargetMode="External"/><Relationship Id="rId626" Type="http://schemas.openxmlformats.org/officeDocument/2006/relationships/hyperlink" Target="https://solidarites-sante.gouv.fr/IMG/png/bp624.png" TargetMode="External"/><Relationship Id="rId223" Type="http://schemas.openxmlformats.org/officeDocument/2006/relationships/hyperlink" Target="https://solidarites-sante.gouv.fr/IMG/png/bp221.png" TargetMode="External"/><Relationship Id="rId430" Type="http://schemas.openxmlformats.org/officeDocument/2006/relationships/hyperlink" Target="https://solidarites-sante.gouv.fr/IMG/png/bp428.png" TargetMode="External"/><Relationship Id="rId668" Type="http://schemas.openxmlformats.org/officeDocument/2006/relationships/hyperlink" Target="https://solidarites-sante.gouv.fr/IMG/png/bp666.png" TargetMode="External"/><Relationship Id="rId833" Type="http://schemas.openxmlformats.org/officeDocument/2006/relationships/hyperlink" Target="https://solidarites-sante.gouv.fr/IMG/png/bp831.png" TargetMode="External"/><Relationship Id="rId875" Type="http://schemas.openxmlformats.org/officeDocument/2006/relationships/hyperlink" Target="https://solidarites-sante.gouv.fr/IMG/png/bp873.png" TargetMode="External"/><Relationship Id="rId18" Type="http://schemas.openxmlformats.org/officeDocument/2006/relationships/hyperlink" Target="https://solidarites-sante.gouv.fr/IMG/png/bp16.png" TargetMode="External"/><Relationship Id="rId265" Type="http://schemas.openxmlformats.org/officeDocument/2006/relationships/hyperlink" Target="https://solidarites-sante.gouv.fr/IMG/png/bp263.png" TargetMode="External"/><Relationship Id="rId472" Type="http://schemas.openxmlformats.org/officeDocument/2006/relationships/hyperlink" Target="https://solidarites-sante.gouv.fr/IMG/png/bp470.png" TargetMode="External"/><Relationship Id="rId528" Type="http://schemas.openxmlformats.org/officeDocument/2006/relationships/hyperlink" Target="https://solidarites-sante.gouv.fr/IMG/png/bp526.png" TargetMode="External"/><Relationship Id="rId735" Type="http://schemas.openxmlformats.org/officeDocument/2006/relationships/hyperlink" Target="https://solidarites-sante.gouv.fr/IMG/png/bp733.png" TargetMode="External"/><Relationship Id="rId900" Type="http://schemas.openxmlformats.org/officeDocument/2006/relationships/hyperlink" Target="https://solidarites-sante.gouv.fr/IMG/png/bp898.png" TargetMode="External"/><Relationship Id="rId125" Type="http://schemas.openxmlformats.org/officeDocument/2006/relationships/hyperlink" Target="https://solidarites-sante.gouv.fr/IMG/png/bp123.png" TargetMode="External"/><Relationship Id="rId167" Type="http://schemas.openxmlformats.org/officeDocument/2006/relationships/hyperlink" Target="https://solidarites-sante.gouv.fr/IMG/png/bp165.png" TargetMode="External"/><Relationship Id="rId332" Type="http://schemas.openxmlformats.org/officeDocument/2006/relationships/hyperlink" Target="https://solidarites-sante.gouv.fr/IMG/png/bp330.png" TargetMode="External"/><Relationship Id="rId374" Type="http://schemas.openxmlformats.org/officeDocument/2006/relationships/hyperlink" Target="https://solidarites-sante.gouv.fr/IMG/png/bp372.png" TargetMode="External"/><Relationship Id="rId581" Type="http://schemas.openxmlformats.org/officeDocument/2006/relationships/hyperlink" Target="https://solidarites-sante.gouv.fr/IMG/png/bp579.png" TargetMode="External"/><Relationship Id="rId777" Type="http://schemas.openxmlformats.org/officeDocument/2006/relationships/hyperlink" Target="https://solidarites-sante.gouv.fr/IMG/png/bp775.png" TargetMode="External"/><Relationship Id="rId71" Type="http://schemas.openxmlformats.org/officeDocument/2006/relationships/hyperlink" Target="https://solidarites-sante.gouv.fr/IMG/png/bp69.png" TargetMode="External"/><Relationship Id="rId234" Type="http://schemas.openxmlformats.org/officeDocument/2006/relationships/hyperlink" Target="https://solidarites-sante.gouv.fr/IMG/png/bp232.png" TargetMode="External"/><Relationship Id="rId637" Type="http://schemas.openxmlformats.org/officeDocument/2006/relationships/hyperlink" Target="https://solidarites-sante.gouv.fr/IMG/png/bp635.png" TargetMode="External"/><Relationship Id="rId679" Type="http://schemas.openxmlformats.org/officeDocument/2006/relationships/hyperlink" Target="https://solidarites-sante.gouv.fr/IMG/png/bp677.png" TargetMode="External"/><Relationship Id="rId802" Type="http://schemas.openxmlformats.org/officeDocument/2006/relationships/hyperlink" Target="https://solidarites-sante.gouv.fr/IMG/png/bp800.png" TargetMode="External"/><Relationship Id="rId844" Type="http://schemas.openxmlformats.org/officeDocument/2006/relationships/hyperlink" Target="https://snlidarites-sante.gnuv.fr/IMG/png/bp842.png" TargetMode="External"/><Relationship Id="rId886" Type="http://schemas.openxmlformats.org/officeDocument/2006/relationships/hyperlink" Target="https://solidarites-sante.gouv.fr/IMG/png/bp884.png" TargetMode="External"/><Relationship Id="rId2" Type="http://schemas.openxmlformats.org/officeDocument/2006/relationships/hyperlink" Target="https://solidarites-sante.gouv.fr/IMG/png/bp1b.png" TargetMode="External"/><Relationship Id="rId29" Type="http://schemas.openxmlformats.org/officeDocument/2006/relationships/hyperlink" Target="https://solidarites-sante.gouv.fr/IMG/png/bp27.png" TargetMode="External"/><Relationship Id="rId276" Type="http://schemas.openxmlformats.org/officeDocument/2006/relationships/hyperlink" Target="https://solidarites-sante.gouv.fr/IMG/png/bp274.png" TargetMode="External"/><Relationship Id="rId441" Type="http://schemas.openxmlformats.org/officeDocument/2006/relationships/hyperlink" Target="https://solidarites-sante.gouv.fr/IMG/png/bp439.png" TargetMode="External"/><Relationship Id="rId483" Type="http://schemas.openxmlformats.org/officeDocument/2006/relationships/hyperlink" Target="https://solidarites-sante.gouv.fr/IMG/png/bp481.png" TargetMode="External"/><Relationship Id="rId539" Type="http://schemas.openxmlformats.org/officeDocument/2006/relationships/hyperlink" Target="https://solidarites-sante.gouv.fr/IMG/png/bp537.png" TargetMode="External"/><Relationship Id="rId690" Type="http://schemas.openxmlformats.org/officeDocument/2006/relationships/hyperlink" Target="https://solidarites-sante.gouv.fr/IMG/png/bp688.png" TargetMode="External"/><Relationship Id="rId704" Type="http://schemas.openxmlformats.org/officeDocument/2006/relationships/hyperlink" Target="https://solidarites-sante.gouv.fr/IMG/png/bp702.png" TargetMode="External"/><Relationship Id="rId746" Type="http://schemas.openxmlformats.org/officeDocument/2006/relationships/hyperlink" Target="https://solidarites-sante.gouv.fr/IMG/png/bp744.png" TargetMode="External"/><Relationship Id="rId911" Type="http://schemas.openxmlformats.org/officeDocument/2006/relationships/hyperlink" Target="https://solidarites-sante.gouv.fr/IMG/png/bp909.png" TargetMode="External"/><Relationship Id="rId40" Type="http://schemas.openxmlformats.org/officeDocument/2006/relationships/hyperlink" Target="https://solidarites-sante.gouv.fr/IMG/png/bp38.png" TargetMode="External"/><Relationship Id="rId136" Type="http://schemas.openxmlformats.org/officeDocument/2006/relationships/hyperlink" Target="https://solidarites-sante.gouv.fr/IMG/png/bp134.png" TargetMode="External"/><Relationship Id="rId178" Type="http://schemas.openxmlformats.org/officeDocument/2006/relationships/hyperlink" Target="https://solidarites-sante.gouv.fr/IMG/png/bp176.png" TargetMode="External"/><Relationship Id="rId301" Type="http://schemas.openxmlformats.org/officeDocument/2006/relationships/hyperlink" Target="https://solidarites-sante.gouv.fr/IMG/png/bp299.png" TargetMode="External"/><Relationship Id="rId343" Type="http://schemas.openxmlformats.org/officeDocument/2006/relationships/hyperlink" Target="https://solidarites-sante.gouv.fr/IMG/png/bp341.png" TargetMode="External"/><Relationship Id="rId550" Type="http://schemas.openxmlformats.org/officeDocument/2006/relationships/hyperlink" Target="https://solidarites-sante.gouv.fr/IMG/png/bp548.png" TargetMode="External"/><Relationship Id="rId788" Type="http://schemas.openxmlformats.org/officeDocument/2006/relationships/hyperlink" Target="https://solidarites-sante.gouv.fr/IMG/png/bp786.png" TargetMode="External"/><Relationship Id="rId82" Type="http://schemas.openxmlformats.org/officeDocument/2006/relationships/hyperlink" Target="https://solidarites-sante.gouv.fr/IMG/png/bp80.png" TargetMode="External"/><Relationship Id="rId203" Type="http://schemas.openxmlformats.org/officeDocument/2006/relationships/hyperlink" Target="https://solidarites-sante.gouv.fr/IMG/png/bp201.png" TargetMode="External"/><Relationship Id="rId385" Type="http://schemas.openxmlformats.org/officeDocument/2006/relationships/hyperlink" Target="https://solidarites-sante.gouv.fr/IMG/png/bp383.png" TargetMode="External"/><Relationship Id="rId592" Type="http://schemas.openxmlformats.org/officeDocument/2006/relationships/hyperlink" Target="https://solidarites-sante.gouv.fr/IMG/png/bp590.png" TargetMode="External"/><Relationship Id="rId606" Type="http://schemas.openxmlformats.org/officeDocument/2006/relationships/hyperlink" Target="https://solidarites-sante.gouv.fr/IMG/png/bp604.png" TargetMode="External"/><Relationship Id="rId648" Type="http://schemas.openxmlformats.org/officeDocument/2006/relationships/hyperlink" Target="https://solidarites-sante.gouv.fr/IMG/png/bp646.png" TargetMode="External"/><Relationship Id="rId813" Type="http://schemas.openxmlformats.org/officeDocument/2006/relationships/hyperlink" Target="https://solidarites-sante.gouv.fr/IMG/png/bp811.png" TargetMode="External"/><Relationship Id="rId855" Type="http://schemas.openxmlformats.org/officeDocument/2006/relationships/hyperlink" Target="https://solidarites-sante.gouv.fr/IMG/png/bp853.png" TargetMode="External"/><Relationship Id="rId245" Type="http://schemas.openxmlformats.org/officeDocument/2006/relationships/hyperlink" Target="https://solidarites-sante.gouv.fr/IMG/png/bp243.png" TargetMode="External"/><Relationship Id="rId287" Type="http://schemas.openxmlformats.org/officeDocument/2006/relationships/hyperlink" Target="https://solidarites-sante.gouv.fr/IMG/png/bp285.png" TargetMode="External"/><Relationship Id="rId410" Type="http://schemas.openxmlformats.org/officeDocument/2006/relationships/hyperlink" Target="https://solidarites-sante.gouv.fr/IMG/png/bp408.png" TargetMode="External"/><Relationship Id="rId452" Type="http://schemas.openxmlformats.org/officeDocument/2006/relationships/hyperlink" Target="https://solidarites-sante.gouv.fr/IMG/png/bp450.png" TargetMode="External"/><Relationship Id="rId494" Type="http://schemas.openxmlformats.org/officeDocument/2006/relationships/hyperlink" Target="https://solidarites-sante.gouv.fr/IMG/png/bp492.png" TargetMode="External"/><Relationship Id="rId508" Type="http://schemas.openxmlformats.org/officeDocument/2006/relationships/hyperlink" Target="https://solidarites-sante.gouv.fr/IMG/png/bp506.png" TargetMode="External"/><Relationship Id="rId715" Type="http://schemas.openxmlformats.org/officeDocument/2006/relationships/hyperlink" Target="https://solidarites-sante.gouv.fr/IMG/png/bp713.png" TargetMode="External"/><Relationship Id="rId897" Type="http://schemas.openxmlformats.org/officeDocument/2006/relationships/hyperlink" Target="https://solidarites-sante.gouv.fr/IMG/png/bp895.png" TargetMode="External"/><Relationship Id="rId105" Type="http://schemas.openxmlformats.org/officeDocument/2006/relationships/hyperlink" Target="https://solidarites-sante.gouv.fr/IMG/png/bp103.png" TargetMode="External"/><Relationship Id="rId147" Type="http://schemas.openxmlformats.org/officeDocument/2006/relationships/hyperlink" Target="https://solidarites-sante.gouv.fr/IMG/png/bp145.png" TargetMode="External"/><Relationship Id="rId312" Type="http://schemas.openxmlformats.org/officeDocument/2006/relationships/hyperlink" Target="https://solidarites-sante.gouv.fr/IMG/png/bp310.png" TargetMode="External"/><Relationship Id="rId354" Type="http://schemas.openxmlformats.org/officeDocument/2006/relationships/hyperlink" Target="https://solidarites-sante.gouv.fr/IMG/png/bp352.png" TargetMode="External"/><Relationship Id="rId757" Type="http://schemas.openxmlformats.org/officeDocument/2006/relationships/hyperlink" Target="https://solidarites-sante.gouv.fr/IMG/png/bp755.png" TargetMode="External"/><Relationship Id="rId799" Type="http://schemas.openxmlformats.org/officeDocument/2006/relationships/hyperlink" Target="https://solidarites-sante.gouv.fr/IMG/png/bp797.png" TargetMode="External"/><Relationship Id="rId51" Type="http://schemas.openxmlformats.org/officeDocument/2006/relationships/hyperlink" Target="https://solidarites-sante.gouv.fr/IMG/png/bp49.png" TargetMode="External"/><Relationship Id="rId93" Type="http://schemas.openxmlformats.org/officeDocument/2006/relationships/hyperlink" Target="https://solidarites-sante.gouv.fr/IMG/png/bp91.png" TargetMode="External"/><Relationship Id="rId189" Type="http://schemas.openxmlformats.org/officeDocument/2006/relationships/hyperlink" Target="https://solidarites-sante.gouv.fr/IMG/png/bp187.png" TargetMode="External"/><Relationship Id="rId396" Type="http://schemas.openxmlformats.org/officeDocument/2006/relationships/hyperlink" Target="https://solidarites-sante.gouv.fr/IMG/png/bp394.png" TargetMode="External"/><Relationship Id="rId561" Type="http://schemas.openxmlformats.org/officeDocument/2006/relationships/hyperlink" Target="https://solidarites-sante.gouv.fr/IMG/png/bp559.png" TargetMode="External"/><Relationship Id="rId617" Type="http://schemas.openxmlformats.org/officeDocument/2006/relationships/hyperlink" Target="https://solidarites-sante.gouv.fr/IMG/png/bp615.png" TargetMode="External"/><Relationship Id="rId659" Type="http://schemas.openxmlformats.org/officeDocument/2006/relationships/hyperlink" Target="https://solidarites-sante.gouv.fr/IMG/png/bp657.png" TargetMode="External"/><Relationship Id="rId824" Type="http://schemas.openxmlformats.org/officeDocument/2006/relationships/hyperlink" Target="https://solidarites-sante.gouv.fr/IMG/png/bp822.png" TargetMode="External"/><Relationship Id="rId866" Type="http://schemas.openxmlformats.org/officeDocument/2006/relationships/hyperlink" Target="https://solidarites-sante.gouv.fr/IMG/png/bp864.png" TargetMode="External"/><Relationship Id="rId214" Type="http://schemas.openxmlformats.org/officeDocument/2006/relationships/hyperlink" Target="https://solidarites-sante.gouv.fr/IMG/png/bp212.png" TargetMode="External"/><Relationship Id="rId256" Type="http://schemas.openxmlformats.org/officeDocument/2006/relationships/hyperlink" Target="https://solidarites-sante.gouv.fr/IMG/png/bp254.png" TargetMode="External"/><Relationship Id="rId298" Type="http://schemas.openxmlformats.org/officeDocument/2006/relationships/hyperlink" Target="https://solidarites-sante.gouv.fr/IMG/png/bp296.png" TargetMode="External"/><Relationship Id="rId421" Type="http://schemas.openxmlformats.org/officeDocument/2006/relationships/hyperlink" Target="https://solidarites-sante.gouv.fr/IMG/png/bp419.png" TargetMode="External"/><Relationship Id="rId463" Type="http://schemas.openxmlformats.org/officeDocument/2006/relationships/hyperlink" Target="https://solidarites-sante.gouv.fr/IMG/png/bp461.png" TargetMode="External"/><Relationship Id="rId519" Type="http://schemas.openxmlformats.org/officeDocument/2006/relationships/hyperlink" Target="https://solidarites-sante.gouv.fr/IMG/png/bp517.png" TargetMode="External"/><Relationship Id="rId670" Type="http://schemas.openxmlformats.org/officeDocument/2006/relationships/hyperlink" Target="https://solidarites-sante.gouv.fr/IMG/png/bp668.png" TargetMode="External"/><Relationship Id="rId116" Type="http://schemas.openxmlformats.org/officeDocument/2006/relationships/hyperlink" Target="https://solidarites-sante.gouv.fr/IMG/png/bp114.png" TargetMode="External"/><Relationship Id="rId158" Type="http://schemas.openxmlformats.org/officeDocument/2006/relationships/hyperlink" Target="https://solidarites-sante.gouv.fr/IMG/png/bp156.png" TargetMode="External"/><Relationship Id="rId323" Type="http://schemas.openxmlformats.org/officeDocument/2006/relationships/hyperlink" Target="https://solidarites-sante.gouv.fr/IMG/png/bp321.png" TargetMode="External"/><Relationship Id="rId530" Type="http://schemas.openxmlformats.org/officeDocument/2006/relationships/hyperlink" Target="https://solidarites-sante.gouv.fr/IMG/png/bp528.png" TargetMode="External"/><Relationship Id="rId726" Type="http://schemas.openxmlformats.org/officeDocument/2006/relationships/hyperlink" Target="https://solidarites-sante.gouv.fr/IMG/png/bp724.png" TargetMode="External"/><Relationship Id="rId768" Type="http://schemas.openxmlformats.org/officeDocument/2006/relationships/hyperlink" Target="https://solidarites-sante.gouv.fr/IMG/png/bp766.png" TargetMode="External"/><Relationship Id="rId20" Type="http://schemas.openxmlformats.org/officeDocument/2006/relationships/hyperlink" Target="https://solidarites-sante.gouv.fr/IMG/png/bp18.png" TargetMode="External"/><Relationship Id="rId62" Type="http://schemas.openxmlformats.org/officeDocument/2006/relationships/hyperlink" Target="https://solidarites-sante.gouv.fr/IMG/png/bp60.png" TargetMode="External"/><Relationship Id="rId365" Type="http://schemas.openxmlformats.org/officeDocument/2006/relationships/hyperlink" Target="https://solidarites-sante.gouv.fr/IMG/png/bp363.png" TargetMode="External"/><Relationship Id="rId572" Type="http://schemas.openxmlformats.org/officeDocument/2006/relationships/hyperlink" Target="https://solidarites-sante.gouv.fr/IMG/png/bp570.png" TargetMode="External"/><Relationship Id="rId628" Type="http://schemas.openxmlformats.org/officeDocument/2006/relationships/hyperlink" Target="https://solidarites-sante.gouv.fr/IMG/png/bp626.png" TargetMode="External"/><Relationship Id="rId835" Type="http://schemas.openxmlformats.org/officeDocument/2006/relationships/hyperlink" Target="https://solidarites-sante.gouv.fr/IMG/png/bp833.png" TargetMode="External"/><Relationship Id="rId225" Type="http://schemas.openxmlformats.org/officeDocument/2006/relationships/hyperlink" Target="https://solidarites-sante.gouv.fr/IMG/png/bp223.png" TargetMode="External"/><Relationship Id="rId267" Type="http://schemas.openxmlformats.org/officeDocument/2006/relationships/hyperlink" Target="https://solidarites-sante.gouv.fr/IMG/png/bp265.png" TargetMode="External"/><Relationship Id="rId432" Type="http://schemas.openxmlformats.org/officeDocument/2006/relationships/hyperlink" Target="https://solidarites-sante.gouv.fr/IMG/png/bp430.png" TargetMode="External"/><Relationship Id="rId474" Type="http://schemas.openxmlformats.org/officeDocument/2006/relationships/hyperlink" Target="https://solidarites-sante.gouv.fr/IMG/png/bp472.png" TargetMode="External"/><Relationship Id="rId877" Type="http://schemas.openxmlformats.org/officeDocument/2006/relationships/hyperlink" Target="https://solidarites-sante.gouv.fr/IMG/png/bp875.png" TargetMode="External"/><Relationship Id="rId127" Type="http://schemas.openxmlformats.org/officeDocument/2006/relationships/hyperlink" Target="https://solidarites-sante.gouv.fr/IMG/png/bp125.png" TargetMode="External"/><Relationship Id="rId681" Type="http://schemas.openxmlformats.org/officeDocument/2006/relationships/hyperlink" Target="https://solidarites-sante.gouv.fr/IMG/png/bp679.png" TargetMode="External"/><Relationship Id="rId737" Type="http://schemas.openxmlformats.org/officeDocument/2006/relationships/hyperlink" Target="https://solidarites-sante.gouv.fr/IMG/png/bp735.png" TargetMode="External"/><Relationship Id="rId779" Type="http://schemas.openxmlformats.org/officeDocument/2006/relationships/hyperlink" Target="https://solidarites-sante.gouv.fr/IMG/png/bp777.png" TargetMode="External"/><Relationship Id="rId902" Type="http://schemas.openxmlformats.org/officeDocument/2006/relationships/hyperlink" Target="https://solidarites-sante.gouv.fr/IMG/png/bp900.png" TargetMode="External"/><Relationship Id="rId31" Type="http://schemas.openxmlformats.org/officeDocument/2006/relationships/hyperlink" Target="https://solidarites-sante.gouv.fr/IMG/png/bp29.png" TargetMode="External"/><Relationship Id="rId73" Type="http://schemas.openxmlformats.org/officeDocument/2006/relationships/hyperlink" Target="https://solidarites-sante.gouv.fr/IMG/png/bp71.png" TargetMode="External"/><Relationship Id="rId169" Type="http://schemas.openxmlformats.org/officeDocument/2006/relationships/hyperlink" Target="https://solidarites-sante.gouv.fr/IMG/png/bp167.png" TargetMode="External"/><Relationship Id="rId334" Type="http://schemas.openxmlformats.org/officeDocument/2006/relationships/hyperlink" Target="https://solidarites-sante.gouv.fr/IMG/png/bp332.png" TargetMode="External"/><Relationship Id="rId376" Type="http://schemas.openxmlformats.org/officeDocument/2006/relationships/hyperlink" Target="https://solidarites-sante.gouv.fr/IMG/png/bp374.png" TargetMode="External"/><Relationship Id="rId541" Type="http://schemas.openxmlformats.org/officeDocument/2006/relationships/hyperlink" Target="https://solidarites-sante.gouv.fr/IMG/png/bp539.png" TargetMode="External"/><Relationship Id="rId583" Type="http://schemas.openxmlformats.org/officeDocument/2006/relationships/hyperlink" Target="https://solidarites-sante.gouv.fr/IMG/png/bp581.png" TargetMode="External"/><Relationship Id="rId639" Type="http://schemas.openxmlformats.org/officeDocument/2006/relationships/hyperlink" Target="https://solidarites-sante.gouv.fr/IMG/png/bp637.png" TargetMode="External"/><Relationship Id="rId790" Type="http://schemas.openxmlformats.org/officeDocument/2006/relationships/hyperlink" Target="https://solidarites-sante.gouv.fr/IMG/png/bp788.png" TargetMode="External"/><Relationship Id="rId804" Type="http://schemas.openxmlformats.org/officeDocument/2006/relationships/hyperlink" Target="https://solidarites-sante.gouv.fr/IMG/png/bp802.png" TargetMode="External"/><Relationship Id="rId4" Type="http://schemas.openxmlformats.org/officeDocument/2006/relationships/hyperlink" Target="https://solidarites-sante.gouv.fr/IMG/png/bp3a.png" TargetMode="External"/><Relationship Id="rId180" Type="http://schemas.openxmlformats.org/officeDocument/2006/relationships/hyperlink" Target="https://solidarites-sante.gouv.fr/IMG/png/bp178.png" TargetMode="External"/><Relationship Id="rId236" Type="http://schemas.openxmlformats.org/officeDocument/2006/relationships/hyperlink" Target="https://solidarites-sante.gouv.fr/IMG/png/bp234.png" TargetMode="External"/><Relationship Id="rId278" Type="http://schemas.openxmlformats.org/officeDocument/2006/relationships/hyperlink" Target="https://solidarites-sante.gouv.fr/IMG/png/bp276.png" TargetMode="External"/><Relationship Id="rId401" Type="http://schemas.openxmlformats.org/officeDocument/2006/relationships/hyperlink" Target="https://solidarites-sante.gouv.fr/IMG/png/bp399.png" TargetMode="External"/><Relationship Id="rId443" Type="http://schemas.openxmlformats.org/officeDocument/2006/relationships/hyperlink" Target="https://solidarites-sante.gouv.fr/IMG/png/bp441.png" TargetMode="External"/><Relationship Id="rId650" Type="http://schemas.openxmlformats.org/officeDocument/2006/relationships/hyperlink" Target="https://solidarites-sante.gouv.fr/IMG/png/bp648.png" TargetMode="External"/><Relationship Id="rId846" Type="http://schemas.openxmlformats.org/officeDocument/2006/relationships/hyperlink" Target="https://solidarites-sante.gouv.fr/IMG/png/bp844.png" TargetMode="External"/><Relationship Id="rId888" Type="http://schemas.openxmlformats.org/officeDocument/2006/relationships/hyperlink" Target="https://solidarites-sante.gouv.fr/IMG/png/bp886.png" TargetMode="External"/><Relationship Id="rId303" Type="http://schemas.openxmlformats.org/officeDocument/2006/relationships/hyperlink" Target="https://solidarites-sante.gouv.fr/IMG/png/bp301.png" TargetMode="External"/><Relationship Id="rId485" Type="http://schemas.openxmlformats.org/officeDocument/2006/relationships/hyperlink" Target="https://solidarites-sante.gouv.fr/IMG/png/bp483.png" TargetMode="External"/><Relationship Id="rId692" Type="http://schemas.openxmlformats.org/officeDocument/2006/relationships/hyperlink" Target="https://solidarites-sante.gouv.fr/IMG/png/bp690.png" TargetMode="External"/><Relationship Id="rId706" Type="http://schemas.openxmlformats.org/officeDocument/2006/relationships/hyperlink" Target="https://solidarites-sante.gouv.fr/IMG/png/bp704.png" TargetMode="External"/><Relationship Id="rId748" Type="http://schemas.openxmlformats.org/officeDocument/2006/relationships/hyperlink" Target="https://solidarites-sante.gouv.fr/IMG/png/bp746.png" TargetMode="External"/><Relationship Id="rId913" Type="http://schemas.openxmlformats.org/officeDocument/2006/relationships/hyperlink" Target="https://solidarites-sante.gouv.fr/IMG/png/bp911.png" TargetMode="External"/><Relationship Id="rId42" Type="http://schemas.openxmlformats.org/officeDocument/2006/relationships/hyperlink" Target="https://solidarites-sante.gouv.fr/IMG/png/bp40.png" TargetMode="External"/><Relationship Id="rId84" Type="http://schemas.openxmlformats.org/officeDocument/2006/relationships/hyperlink" Target="https://solidarites-sante.gouv.fr/IMG/png/bp82.png" TargetMode="External"/><Relationship Id="rId138" Type="http://schemas.openxmlformats.org/officeDocument/2006/relationships/hyperlink" Target="https://solidarites-sante.gouv.fr/IMG/png/bp136.png" TargetMode="External"/><Relationship Id="rId345" Type="http://schemas.openxmlformats.org/officeDocument/2006/relationships/hyperlink" Target="https://solidarites-sante.gouv.fr/IMG/png/bp343.png" TargetMode="External"/><Relationship Id="rId387" Type="http://schemas.openxmlformats.org/officeDocument/2006/relationships/hyperlink" Target="https://solidarites-sante.gouv.fr/IMG/png/bp385.png" TargetMode="External"/><Relationship Id="rId510" Type="http://schemas.openxmlformats.org/officeDocument/2006/relationships/hyperlink" Target="https://solidarites-sante.gouv.fr/IMG/png/bp508.png" TargetMode="External"/><Relationship Id="rId552" Type="http://schemas.openxmlformats.org/officeDocument/2006/relationships/hyperlink" Target="https://solidarites-sante.gouv.fr/IMG/png/bp550.png" TargetMode="External"/><Relationship Id="rId594" Type="http://schemas.openxmlformats.org/officeDocument/2006/relationships/hyperlink" Target="https://solidarites-sante.gouv.fr/IMG/png/bp592.png" TargetMode="External"/><Relationship Id="rId608" Type="http://schemas.openxmlformats.org/officeDocument/2006/relationships/hyperlink" Target="https://solidarites-sante.gouv.fr/IMG/png/bp606.png" TargetMode="External"/><Relationship Id="rId815" Type="http://schemas.openxmlformats.org/officeDocument/2006/relationships/hyperlink" Target="https://solidarites-sante.gouv.fr/IMG/png/bp813.png" TargetMode="External"/><Relationship Id="rId191" Type="http://schemas.openxmlformats.org/officeDocument/2006/relationships/hyperlink" Target="https://solidarites-sante.gouv.fr/IMG/png/bp189.png" TargetMode="External"/><Relationship Id="rId205" Type="http://schemas.openxmlformats.org/officeDocument/2006/relationships/hyperlink" Target="https://solidarites-sante.gouv.fr/IMG/png/bp203.png" TargetMode="External"/><Relationship Id="rId247" Type="http://schemas.openxmlformats.org/officeDocument/2006/relationships/hyperlink" Target="https://solidarites-sante.gouv.fr/IMG/png/bp245.png" TargetMode="External"/><Relationship Id="rId412" Type="http://schemas.openxmlformats.org/officeDocument/2006/relationships/hyperlink" Target="https://solidarites-sante.gouv.fr/IMG/png/bp410.png" TargetMode="External"/><Relationship Id="rId857" Type="http://schemas.openxmlformats.org/officeDocument/2006/relationships/hyperlink" Target="https://solidarites-sante.gouv.fr/IMG/png/bp855.png" TargetMode="External"/><Relationship Id="rId899" Type="http://schemas.openxmlformats.org/officeDocument/2006/relationships/hyperlink" Target="https://solidarites-sante.gouv.fr/IMG/png/bp897.png" TargetMode="External"/><Relationship Id="rId107" Type="http://schemas.openxmlformats.org/officeDocument/2006/relationships/hyperlink" Target="https://solidarites-sante.gouv.fr/IMG/png/bp105.png" TargetMode="External"/><Relationship Id="rId289" Type="http://schemas.openxmlformats.org/officeDocument/2006/relationships/hyperlink" Target="https://solidarites-sante.gouv.fr/IMG/png/bp287.png" TargetMode="External"/><Relationship Id="rId454" Type="http://schemas.openxmlformats.org/officeDocument/2006/relationships/hyperlink" Target="https://solidarites-sante.gouv.fr/IMG/png/bp452.png" TargetMode="External"/><Relationship Id="rId496" Type="http://schemas.openxmlformats.org/officeDocument/2006/relationships/hyperlink" Target="https://solidarites-sante.gouv.fr/IMG/png/bp494.png" TargetMode="External"/><Relationship Id="rId661" Type="http://schemas.openxmlformats.org/officeDocument/2006/relationships/hyperlink" Target="https://solidarites-sante.gouv.fr/IMG/png/bp659.png" TargetMode="External"/><Relationship Id="rId717" Type="http://schemas.openxmlformats.org/officeDocument/2006/relationships/hyperlink" Target="https://solidarites-sante.gouv.fr/IMG/png/bp715.png" TargetMode="External"/><Relationship Id="rId759" Type="http://schemas.openxmlformats.org/officeDocument/2006/relationships/hyperlink" Target="https://solidarites-sante.gouv.fr/IMG/png/bp757.png" TargetMode="External"/><Relationship Id="rId11" Type="http://schemas.openxmlformats.org/officeDocument/2006/relationships/hyperlink" Target="https://solidarites-sante.gouv.fr/IMG/png/bp9.png" TargetMode="External"/><Relationship Id="rId53" Type="http://schemas.openxmlformats.org/officeDocument/2006/relationships/hyperlink" Target="https://solidarites-sante.gouv.fr/IMG/png/bp51.png" TargetMode="External"/><Relationship Id="rId149" Type="http://schemas.openxmlformats.org/officeDocument/2006/relationships/hyperlink" Target="https://solidarites-sante.gouv.fr/IMG/png/bp147.png" TargetMode="External"/><Relationship Id="rId314" Type="http://schemas.openxmlformats.org/officeDocument/2006/relationships/hyperlink" Target="https://solidarites-sante.gouv.fr/IMG/png/bp312.png" TargetMode="External"/><Relationship Id="rId356" Type="http://schemas.openxmlformats.org/officeDocument/2006/relationships/hyperlink" Target="https://solidarites-sante.gouv.fr/IMG/png/bp354.png" TargetMode="External"/><Relationship Id="rId398" Type="http://schemas.openxmlformats.org/officeDocument/2006/relationships/hyperlink" Target="https://solidarites-sante.gouv.fr/IMG/png/bp396.png" TargetMode="External"/><Relationship Id="rId521" Type="http://schemas.openxmlformats.org/officeDocument/2006/relationships/hyperlink" Target="https://solidarites-sante.gouv.fr/IMG/png/bp519.png" TargetMode="External"/><Relationship Id="rId563" Type="http://schemas.openxmlformats.org/officeDocument/2006/relationships/hyperlink" Target="https://solidarites-sante.gouv.fr/IMG/png/bp561.png" TargetMode="External"/><Relationship Id="rId619" Type="http://schemas.openxmlformats.org/officeDocument/2006/relationships/hyperlink" Target="https://solidarites-sante.gouv.fr/IMG/png/bp617.png" TargetMode="External"/><Relationship Id="rId770" Type="http://schemas.openxmlformats.org/officeDocument/2006/relationships/hyperlink" Target="https://solidarites-sante.gouv.fr/IMG/png/bp768.png" TargetMode="External"/><Relationship Id="rId95" Type="http://schemas.openxmlformats.org/officeDocument/2006/relationships/hyperlink" Target="https://solidarites-sante.gouv.fr/IMG/png/bp93.png" TargetMode="External"/><Relationship Id="rId160" Type="http://schemas.openxmlformats.org/officeDocument/2006/relationships/hyperlink" Target="https://solidarites-sante.gouv.fr/IMG/png/bp158.png" TargetMode="External"/><Relationship Id="rId216" Type="http://schemas.openxmlformats.org/officeDocument/2006/relationships/hyperlink" Target="https://solidarites-sante.gouv.fr/IMG/png/bp214.png" TargetMode="External"/><Relationship Id="rId423" Type="http://schemas.openxmlformats.org/officeDocument/2006/relationships/hyperlink" Target="https://solidarites-sante.gouv.fr/IMG/png/bp421.png" TargetMode="External"/><Relationship Id="rId826" Type="http://schemas.openxmlformats.org/officeDocument/2006/relationships/hyperlink" Target="https://solidarites-sante.gouv.fr/IMG/png/bp824.png" TargetMode="External"/><Relationship Id="rId868" Type="http://schemas.openxmlformats.org/officeDocument/2006/relationships/hyperlink" Target="https://solidarites-sante.gouv.fr/IMG/png/bp866.png" TargetMode="External"/><Relationship Id="rId258" Type="http://schemas.openxmlformats.org/officeDocument/2006/relationships/hyperlink" Target="https://solidarites-sante.gouv.fr/IMG/png/bp256.png" TargetMode="External"/><Relationship Id="rId465" Type="http://schemas.openxmlformats.org/officeDocument/2006/relationships/hyperlink" Target="https://solidarites-sante.gouv.fr/IMG/png/bp463.png" TargetMode="External"/><Relationship Id="rId630" Type="http://schemas.openxmlformats.org/officeDocument/2006/relationships/hyperlink" Target="https://solidarites-sante.gouv.fr/IMG/png/bp628.png" TargetMode="External"/><Relationship Id="rId672" Type="http://schemas.openxmlformats.org/officeDocument/2006/relationships/hyperlink" Target="https://solidarites-sante.gouv.fr/IMG/png/bp670.png" TargetMode="External"/><Relationship Id="rId728" Type="http://schemas.openxmlformats.org/officeDocument/2006/relationships/hyperlink" Target="https://solidarites-sante.gouv.fr/IMG/png/bp726.png" TargetMode="External"/><Relationship Id="rId22" Type="http://schemas.openxmlformats.org/officeDocument/2006/relationships/hyperlink" Target="https://solidarites-sante.gouv.fr/IMG/png/bp20.png" TargetMode="External"/><Relationship Id="rId64" Type="http://schemas.openxmlformats.org/officeDocument/2006/relationships/hyperlink" Target="https://solidarites-sante.gouv.fr/IMG/png/bp62.png" TargetMode="External"/><Relationship Id="rId118" Type="http://schemas.openxmlformats.org/officeDocument/2006/relationships/hyperlink" Target="https://solidarites-sante.gouv.fr/IMG/png/bp116.png" TargetMode="External"/><Relationship Id="rId325" Type="http://schemas.openxmlformats.org/officeDocument/2006/relationships/hyperlink" Target="https://solidarites-sante.gouv.fr/IMG/png/bp323.png" TargetMode="External"/><Relationship Id="rId367" Type="http://schemas.openxmlformats.org/officeDocument/2006/relationships/hyperlink" Target="https://solidarites-sante.gouv.fr/IMG/png/bp365.png" TargetMode="External"/><Relationship Id="rId532" Type="http://schemas.openxmlformats.org/officeDocument/2006/relationships/hyperlink" Target="https://solidarites-sante.gouv.fr/IMG/png/bp530.png" TargetMode="External"/><Relationship Id="rId574" Type="http://schemas.openxmlformats.org/officeDocument/2006/relationships/hyperlink" Target="https://solidarites-sante.gouv.fr/IMG/png/bp572.png" TargetMode="External"/><Relationship Id="rId171" Type="http://schemas.openxmlformats.org/officeDocument/2006/relationships/hyperlink" Target="https://solidarites-sante.gouv.fr/IMG/png/bp169.png" TargetMode="External"/><Relationship Id="rId227" Type="http://schemas.openxmlformats.org/officeDocument/2006/relationships/hyperlink" Target="https://solidarites-sante.gouv.fr/IMG/png/bp225.png" TargetMode="External"/><Relationship Id="rId781" Type="http://schemas.openxmlformats.org/officeDocument/2006/relationships/hyperlink" Target="https://solidarites-sante.gouv.fr/IMG/png/bp779.png" TargetMode="External"/><Relationship Id="rId837" Type="http://schemas.openxmlformats.org/officeDocument/2006/relationships/hyperlink" Target="https://solidarites-sante.gouv.fr/IMG/png/bp835.png" TargetMode="External"/><Relationship Id="rId879" Type="http://schemas.openxmlformats.org/officeDocument/2006/relationships/hyperlink" Target="https://solidarites-sante.gouv.fr/IMG/png/bp877.png" TargetMode="External"/><Relationship Id="rId269" Type="http://schemas.openxmlformats.org/officeDocument/2006/relationships/hyperlink" Target="https://solidarites-sante.gouv.fr/IMG/png/bp267.png" TargetMode="External"/><Relationship Id="rId434" Type="http://schemas.openxmlformats.org/officeDocument/2006/relationships/hyperlink" Target="https://solidarites-sante.gouv.fr/IMG/png/bp432.png" TargetMode="External"/><Relationship Id="rId476" Type="http://schemas.openxmlformats.org/officeDocument/2006/relationships/hyperlink" Target="https://solidarites-sante.gouv.fr/IMG/png/bp474.png" TargetMode="External"/><Relationship Id="rId641" Type="http://schemas.openxmlformats.org/officeDocument/2006/relationships/hyperlink" Target="https://solidarites-sante.gouv.fr/IMG/png/bp639.png" TargetMode="External"/><Relationship Id="rId683" Type="http://schemas.openxmlformats.org/officeDocument/2006/relationships/hyperlink" Target="https://solidarites-sante.gouv.fr/IMG/png/bp681.png" TargetMode="External"/><Relationship Id="rId739" Type="http://schemas.openxmlformats.org/officeDocument/2006/relationships/hyperlink" Target="https://solidarites-sante.gouv.fr/IMG/png/bp737.png" TargetMode="External"/><Relationship Id="rId890" Type="http://schemas.openxmlformats.org/officeDocument/2006/relationships/hyperlink" Target="https://solidarites-sante.gouv.fr/IMG/png/bp888.png" TargetMode="External"/><Relationship Id="rId904" Type="http://schemas.openxmlformats.org/officeDocument/2006/relationships/hyperlink" Target="https://solidarites-sante.gouv.fr/IMG/png/bp902.png" TargetMode="External"/><Relationship Id="rId33" Type="http://schemas.openxmlformats.org/officeDocument/2006/relationships/hyperlink" Target="https://solidarites-sante.gouv.fr/IMG/png/bp31.png" TargetMode="External"/><Relationship Id="rId129" Type="http://schemas.openxmlformats.org/officeDocument/2006/relationships/hyperlink" Target="https://solidarites-sante.gouv.fr/IMG/png/bp127.png" TargetMode="External"/><Relationship Id="rId280" Type="http://schemas.openxmlformats.org/officeDocument/2006/relationships/hyperlink" Target="https://solidarites-sante.gouv.fr/IMG/png/bp278.png" TargetMode="External"/><Relationship Id="rId336" Type="http://schemas.openxmlformats.org/officeDocument/2006/relationships/hyperlink" Target="https://solidarites-sante.gouv.fr/IMG/png/bp334.png" TargetMode="External"/><Relationship Id="rId501" Type="http://schemas.openxmlformats.org/officeDocument/2006/relationships/hyperlink" Target="https://solidarites-sante.gouv.fr/IMG/png/bp499.png" TargetMode="External"/><Relationship Id="rId543" Type="http://schemas.openxmlformats.org/officeDocument/2006/relationships/hyperlink" Target="https://solidarites-sante.gouv.fr/IMG/png/bp541.png" TargetMode="External"/><Relationship Id="rId75" Type="http://schemas.openxmlformats.org/officeDocument/2006/relationships/hyperlink" Target="https://solidarites-sante.gouv.fr/IMG/png/bp73.png" TargetMode="External"/><Relationship Id="rId140" Type="http://schemas.openxmlformats.org/officeDocument/2006/relationships/hyperlink" Target="https://solidarites-sante.gouv.fr/IMG/png/bp138.png" TargetMode="External"/><Relationship Id="rId182" Type="http://schemas.openxmlformats.org/officeDocument/2006/relationships/hyperlink" Target="https://solidarites-sante.gouv.fr/IMG/png/bp180.png" TargetMode="External"/><Relationship Id="rId378" Type="http://schemas.openxmlformats.org/officeDocument/2006/relationships/hyperlink" Target="https://solidarites-sante.gouv.fr/IMG/png/bp376.png" TargetMode="External"/><Relationship Id="rId403" Type="http://schemas.openxmlformats.org/officeDocument/2006/relationships/hyperlink" Target="https://solidarites-sante.gouv.fr/IMG/png/bp401.png" TargetMode="External"/><Relationship Id="rId585" Type="http://schemas.openxmlformats.org/officeDocument/2006/relationships/hyperlink" Target="https://solidarites-sante.gouv.fr/IMG/png/bp583.png" TargetMode="External"/><Relationship Id="rId750" Type="http://schemas.openxmlformats.org/officeDocument/2006/relationships/hyperlink" Target="https://solidarites-sante.gouv.fr/IMG/png/bp748.png" TargetMode="External"/><Relationship Id="rId792" Type="http://schemas.openxmlformats.org/officeDocument/2006/relationships/hyperlink" Target="https://solidarites-sante.gouv.fr/IMG/png/bp790.png" TargetMode="External"/><Relationship Id="rId806" Type="http://schemas.openxmlformats.org/officeDocument/2006/relationships/hyperlink" Target="https://solidarites-sante.gouv.fr/IMG/png/bp804.png" TargetMode="External"/><Relationship Id="rId848" Type="http://schemas.openxmlformats.org/officeDocument/2006/relationships/hyperlink" Target="https://solidarites-sante.gouv.fr/IMG/png/bp846.png" TargetMode="External"/><Relationship Id="rId6" Type="http://schemas.openxmlformats.org/officeDocument/2006/relationships/hyperlink" Target="https://solidarites-sante.gouv.fr/IMG/png/bp4.png" TargetMode="External"/><Relationship Id="rId238" Type="http://schemas.openxmlformats.org/officeDocument/2006/relationships/hyperlink" Target="https://solidarites-sante.gouv.fr/IMG/png/bp236.png" TargetMode="External"/><Relationship Id="rId445" Type="http://schemas.openxmlformats.org/officeDocument/2006/relationships/hyperlink" Target="https://solidarites-sante.gouv.fr/IMG/png/bp443.png" TargetMode="External"/><Relationship Id="rId487" Type="http://schemas.openxmlformats.org/officeDocument/2006/relationships/hyperlink" Target="https://solidarites-sante.gouv.fr/IMG/png/bp485.png" TargetMode="External"/><Relationship Id="rId610" Type="http://schemas.openxmlformats.org/officeDocument/2006/relationships/hyperlink" Target="https://solidarites-sante.gouv.fr/IMG/png/bp608.png" TargetMode="External"/><Relationship Id="rId652" Type="http://schemas.openxmlformats.org/officeDocument/2006/relationships/hyperlink" Target="https://solidarites-sante.gouv.fr/IMG/png/bp650.png" TargetMode="External"/><Relationship Id="rId694" Type="http://schemas.openxmlformats.org/officeDocument/2006/relationships/hyperlink" Target="https://solidarites-sante.gouv.fr/IMG/png/bp692.png" TargetMode="External"/><Relationship Id="rId708" Type="http://schemas.openxmlformats.org/officeDocument/2006/relationships/hyperlink" Target="https://solidarites-sante.gouv.fr/IMG/png/bp706.png" TargetMode="External"/><Relationship Id="rId915" Type="http://schemas.openxmlformats.org/officeDocument/2006/relationships/hyperlink" Target="https://solidarites-sante.gouv.fr/IMG/png/bp913.png" TargetMode="External"/><Relationship Id="rId291" Type="http://schemas.openxmlformats.org/officeDocument/2006/relationships/hyperlink" Target="https://solidarites-sante.gouv.fr/IMG/png/bp289.png" TargetMode="External"/><Relationship Id="rId305" Type="http://schemas.openxmlformats.org/officeDocument/2006/relationships/hyperlink" Target="https://solidarites-sante.gouv.fr/IMG/png/bp303.png" TargetMode="External"/><Relationship Id="rId347" Type="http://schemas.openxmlformats.org/officeDocument/2006/relationships/hyperlink" Target="https://solidarites-sante.gouv.fr/IMG/png/bp345.png" TargetMode="External"/><Relationship Id="rId512" Type="http://schemas.openxmlformats.org/officeDocument/2006/relationships/hyperlink" Target="https://solidarites-sante.gouv.fr/IMG/png/bp510.png" TargetMode="External"/><Relationship Id="rId44" Type="http://schemas.openxmlformats.org/officeDocument/2006/relationships/hyperlink" Target="https://solidarites-sante.gouv.fr/IMG/png/bp42.png" TargetMode="External"/><Relationship Id="rId86" Type="http://schemas.openxmlformats.org/officeDocument/2006/relationships/hyperlink" Target="https://solidarites-sante.gouv.fr/IMG/png/bp84.png" TargetMode="External"/><Relationship Id="rId151" Type="http://schemas.openxmlformats.org/officeDocument/2006/relationships/hyperlink" Target="https://solidarites-sante.gouv.fr/IMG/png/bp149.png" TargetMode="External"/><Relationship Id="rId389" Type="http://schemas.openxmlformats.org/officeDocument/2006/relationships/hyperlink" Target="https://solidarites-sante.gouv.fr/IMG/png/bp387.png" TargetMode="External"/><Relationship Id="rId554" Type="http://schemas.openxmlformats.org/officeDocument/2006/relationships/hyperlink" Target="https://solidarites-sante.gouv.fr/IMG/png/bp552.png" TargetMode="External"/><Relationship Id="rId596" Type="http://schemas.openxmlformats.org/officeDocument/2006/relationships/hyperlink" Target="https://solidarites-sante.gouv.fr/IMG/png/bp594.png" TargetMode="External"/><Relationship Id="rId761" Type="http://schemas.openxmlformats.org/officeDocument/2006/relationships/hyperlink" Target="https://solidarites-sante.gouv.fr/IMG/png/bp759.png" TargetMode="External"/><Relationship Id="rId817" Type="http://schemas.openxmlformats.org/officeDocument/2006/relationships/hyperlink" Target="https://solidarites-sante.gouv.fr/IMG/png/bp815.png" TargetMode="External"/><Relationship Id="rId859" Type="http://schemas.openxmlformats.org/officeDocument/2006/relationships/hyperlink" Target="https://solidarites-sante.gouv.fr/IMG/png/bp857.png" TargetMode="External"/><Relationship Id="rId193" Type="http://schemas.openxmlformats.org/officeDocument/2006/relationships/hyperlink" Target="https://solidarites-sante.gouv.fr/IMG/png/bp191.png" TargetMode="External"/><Relationship Id="rId207" Type="http://schemas.openxmlformats.org/officeDocument/2006/relationships/hyperlink" Target="https://solidarites-sante.gouv.fr/IMG/png/bp205.png" TargetMode="External"/><Relationship Id="rId249" Type="http://schemas.openxmlformats.org/officeDocument/2006/relationships/hyperlink" Target="https://solidarites-sante.gouv.fr/IMG/png/bp247.png" TargetMode="External"/><Relationship Id="rId414" Type="http://schemas.openxmlformats.org/officeDocument/2006/relationships/hyperlink" Target="https://solidarites-sante.gouv.fr/IMG/png/bp412.png" TargetMode="External"/><Relationship Id="rId456" Type="http://schemas.openxmlformats.org/officeDocument/2006/relationships/hyperlink" Target="https://solidarites-sante.gouv.fr/IMG/png/bp454.png" TargetMode="External"/><Relationship Id="rId498" Type="http://schemas.openxmlformats.org/officeDocument/2006/relationships/hyperlink" Target="https://solidarites-sante.gouv.fr/IMG/png/bp496.png" TargetMode="External"/><Relationship Id="rId621" Type="http://schemas.openxmlformats.org/officeDocument/2006/relationships/hyperlink" Target="https://solidarites-sante.gouv.fr/IMG/png/bp619.png" TargetMode="External"/><Relationship Id="rId663" Type="http://schemas.openxmlformats.org/officeDocument/2006/relationships/hyperlink" Target="https://solidarites-sante.gouv.fr/IMG/png/bp661.png" TargetMode="External"/><Relationship Id="rId870" Type="http://schemas.openxmlformats.org/officeDocument/2006/relationships/hyperlink" Target="https://solidarites-sante.gouv.fr/IMG/png/bp868.png" TargetMode="External"/><Relationship Id="rId13" Type="http://schemas.openxmlformats.org/officeDocument/2006/relationships/hyperlink" Target="https://solidarites-sante.gouv.fr/IMG/png/bp11.png" TargetMode="External"/><Relationship Id="rId109" Type="http://schemas.openxmlformats.org/officeDocument/2006/relationships/hyperlink" Target="https://solidarites-sante.gouv.fr/IMG/png/bp107.png" TargetMode="External"/><Relationship Id="rId260" Type="http://schemas.openxmlformats.org/officeDocument/2006/relationships/hyperlink" Target="https://solidarites-sante.gouv.fr/IMG/png/bp258.png" TargetMode="External"/><Relationship Id="rId316" Type="http://schemas.openxmlformats.org/officeDocument/2006/relationships/hyperlink" Target="https://solidarites-sante.gouv.fr/IMG/png/bp314.png" TargetMode="External"/><Relationship Id="rId523" Type="http://schemas.openxmlformats.org/officeDocument/2006/relationships/hyperlink" Target="https://solidarites-sante.gouv.fr/IMG/png/bp521.png" TargetMode="External"/><Relationship Id="rId719" Type="http://schemas.openxmlformats.org/officeDocument/2006/relationships/hyperlink" Target="https://solidarites-sante.gouv.fr/IMG/png/bp717.png" TargetMode="External"/><Relationship Id="rId55" Type="http://schemas.openxmlformats.org/officeDocument/2006/relationships/hyperlink" Target="https://solidarites-sante.gouv.fr/IMG/png/bp53.png" TargetMode="External"/><Relationship Id="rId97" Type="http://schemas.openxmlformats.org/officeDocument/2006/relationships/hyperlink" Target="https://solidarites-sante.gouv.fr/IMG/png/bp95.png" TargetMode="External"/><Relationship Id="rId120" Type="http://schemas.openxmlformats.org/officeDocument/2006/relationships/hyperlink" Target="https://solidarites-sante.gouv.fr/IMG/png/bp118.png" TargetMode="External"/><Relationship Id="rId358" Type="http://schemas.openxmlformats.org/officeDocument/2006/relationships/hyperlink" Target="https://solidarites-sante.gouv.fr/IMG/png/bp356.png" TargetMode="External"/><Relationship Id="rId565" Type="http://schemas.openxmlformats.org/officeDocument/2006/relationships/hyperlink" Target="https://solidarites-sante.gouv.fr/IMG/png/bp563.png" TargetMode="External"/><Relationship Id="rId730" Type="http://schemas.openxmlformats.org/officeDocument/2006/relationships/hyperlink" Target="https://solidarites-sante.gouv.fr/IMG/png/bp728.png" TargetMode="External"/><Relationship Id="rId772" Type="http://schemas.openxmlformats.org/officeDocument/2006/relationships/hyperlink" Target="https://solidarites-sante.gouv.fr/IMG/png/bp770.png" TargetMode="External"/><Relationship Id="rId828" Type="http://schemas.openxmlformats.org/officeDocument/2006/relationships/hyperlink" Target="https://solidarites-sante.gouv.fr/IMG/png/bp826.png" TargetMode="External"/><Relationship Id="rId162" Type="http://schemas.openxmlformats.org/officeDocument/2006/relationships/hyperlink" Target="https://solidarites-sante.gouv.fr/IMG/png/bp160.png" TargetMode="External"/><Relationship Id="rId218" Type="http://schemas.openxmlformats.org/officeDocument/2006/relationships/hyperlink" Target="https://solidarites-sante.gouv.fr/IMG/png/bp216.png" TargetMode="External"/><Relationship Id="rId425" Type="http://schemas.openxmlformats.org/officeDocument/2006/relationships/hyperlink" Target="https://solidarites-sante.gouv.fr/IMG/png/bp423.png" TargetMode="External"/><Relationship Id="rId467" Type="http://schemas.openxmlformats.org/officeDocument/2006/relationships/hyperlink" Target="https://solidarites-sante.gouv.fr/IMG/png/bp465.png" TargetMode="External"/><Relationship Id="rId632" Type="http://schemas.openxmlformats.org/officeDocument/2006/relationships/hyperlink" Target="https://solidarites-sante.gouv.fr/IMG/png/bp630.png" TargetMode="External"/><Relationship Id="rId271" Type="http://schemas.openxmlformats.org/officeDocument/2006/relationships/hyperlink" Target="https://solidarites-sante.gouv.fr/IMG/png/bp269.png" TargetMode="External"/><Relationship Id="rId674" Type="http://schemas.openxmlformats.org/officeDocument/2006/relationships/hyperlink" Target="https://solidarites-sante.gouv.fr/IMG/png/bp672.png" TargetMode="External"/><Relationship Id="rId881" Type="http://schemas.openxmlformats.org/officeDocument/2006/relationships/hyperlink" Target="https://solidarites-sante.gouv.fr/IMG/png/bp879.png" TargetMode="External"/><Relationship Id="rId24" Type="http://schemas.openxmlformats.org/officeDocument/2006/relationships/hyperlink" Target="https://solidarites-sante.gouv.fr/IMG/png/bp22.png" TargetMode="External"/><Relationship Id="rId66" Type="http://schemas.openxmlformats.org/officeDocument/2006/relationships/hyperlink" Target="https://solidarites-sante.gouv.fr/IMG/png/bp64.png" TargetMode="External"/><Relationship Id="rId131" Type="http://schemas.openxmlformats.org/officeDocument/2006/relationships/hyperlink" Target="https://solidarites-sante.gouv.fr/IMG/png/bp129.png" TargetMode="External"/><Relationship Id="rId327" Type="http://schemas.openxmlformats.org/officeDocument/2006/relationships/hyperlink" Target="https://solidarites-sante.gouv.fr/IMG/png/bp325.png" TargetMode="External"/><Relationship Id="rId369" Type="http://schemas.openxmlformats.org/officeDocument/2006/relationships/hyperlink" Target="https://solidarites-sante.gouv.fr/IMG/png/bp367.png" TargetMode="External"/><Relationship Id="rId534" Type="http://schemas.openxmlformats.org/officeDocument/2006/relationships/hyperlink" Target="https://solidarites-sante.gouv.fr/IMG/png/bp532.png" TargetMode="External"/><Relationship Id="rId576" Type="http://schemas.openxmlformats.org/officeDocument/2006/relationships/hyperlink" Target="https://solidarites-sante.gouv.fr/IMG/png/bp574.png" TargetMode="External"/><Relationship Id="rId741" Type="http://schemas.openxmlformats.org/officeDocument/2006/relationships/hyperlink" Target="https://solidarites-sante.gouv.fr/IMG/png/bp739.png" TargetMode="External"/><Relationship Id="rId783" Type="http://schemas.openxmlformats.org/officeDocument/2006/relationships/hyperlink" Target="https://solidarites-sante.gouv.fr/IMG/png/bp781.png" TargetMode="External"/><Relationship Id="rId839" Type="http://schemas.openxmlformats.org/officeDocument/2006/relationships/hyperlink" Target="https://solidarites-sante.gouv.fr/IMG/png/bp837.png" TargetMode="External"/><Relationship Id="rId173" Type="http://schemas.openxmlformats.org/officeDocument/2006/relationships/hyperlink" Target="https://solidarites-sante.gouv.fr/IMG/png/bp171.png" TargetMode="External"/><Relationship Id="rId229" Type="http://schemas.openxmlformats.org/officeDocument/2006/relationships/hyperlink" Target="https://solidarites-sante.gouv.fr/IMG/png/bp227.png" TargetMode="External"/><Relationship Id="rId380" Type="http://schemas.openxmlformats.org/officeDocument/2006/relationships/hyperlink" Target="https://solidarites-sante.gouv.fr/IMG/png/bp378.png" TargetMode="External"/><Relationship Id="rId436" Type="http://schemas.openxmlformats.org/officeDocument/2006/relationships/hyperlink" Target="https://solidarites-sante.gouv.fr/IMG/png/bp434.png" TargetMode="External"/><Relationship Id="rId601" Type="http://schemas.openxmlformats.org/officeDocument/2006/relationships/hyperlink" Target="https://solidarites-sante.gouv.fr/IMG/png/bp599.png" TargetMode="External"/><Relationship Id="rId643" Type="http://schemas.openxmlformats.org/officeDocument/2006/relationships/hyperlink" Target="https://solidarites-sante.gouv.fr/IMG/png/bp641.png" TargetMode="External"/><Relationship Id="rId240" Type="http://schemas.openxmlformats.org/officeDocument/2006/relationships/hyperlink" Target="https://solidarites-sante.gouv.fr/IMG/png/bp238.png" TargetMode="External"/><Relationship Id="rId478" Type="http://schemas.openxmlformats.org/officeDocument/2006/relationships/hyperlink" Target="https://solidarites-sante.gouv.fr/IMG/png/bp476.png" TargetMode="External"/><Relationship Id="rId685" Type="http://schemas.openxmlformats.org/officeDocument/2006/relationships/hyperlink" Target="https://solidarites-sante.gouv.fr/IMG/png/bp683.png" TargetMode="External"/><Relationship Id="rId850" Type="http://schemas.openxmlformats.org/officeDocument/2006/relationships/hyperlink" Target="https://solidarites-sante.gouv.fr/IMG/png/bp848.png" TargetMode="External"/><Relationship Id="rId892" Type="http://schemas.openxmlformats.org/officeDocument/2006/relationships/hyperlink" Target="https://solidarites-sante.gouv.fr/IMG/png/bp890.png" TargetMode="External"/><Relationship Id="rId906" Type="http://schemas.openxmlformats.org/officeDocument/2006/relationships/hyperlink" Target="https://solidarites-sante.gouv.fr/IMG/png/bp904.png" TargetMode="External"/><Relationship Id="rId35" Type="http://schemas.openxmlformats.org/officeDocument/2006/relationships/hyperlink" Target="https://solidarites-sante.gouv.fr/IMG/png/bp33.png" TargetMode="External"/><Relationship Id="rId77" Type="http://schemas.openxmlformats.org/officeDocument/2006/relationships/hyperlink" Target="https://solidarites-sante.gouv.fr/IMG/png/bp75.png" TargetMode="External"/><Relationship Id="rId100" Type="http://schemas.openxmlformats.org/officeDocument/2006/relationships/hyperlink" Target="https://solidarites-sante.gouv.fr/IMG/png/bp98.png" TargetMode="External"/><Relationship Id="rId282" Type="http://schemas.openxmlformats.org/officeDocument/2006/relationships/hyperlink" Target="https://solidarites-sante.gouv.fr/IMG/png/bp280.png" TargetMode="External"/><Relationship Id="rId338" Type="http://schemas.openxmlformats.org/officeDocument/2006/relationships/hyperlink" Target="https://solidarites-sante.gouv.fr/IMG/png/bp336.png" TargetMode="External"/><Relationship Id="rId503" Type="http://schemas.openxmlformats.org/officeDocument/2006/relationships/hyperlink" Target="https://solidarites-sante.gouv.fr/IMG/png/bp501.png" TargetMode="External"/><Relationship Id="rId545" Type="http://schemas.openxmlformats.org/officeDocument/2006/relationships/hyperlink" Target="https://solidarites-sante.gouv.fr/IMG/png/bp543.png" TargetMode="External"/><Relationship Id="rId587" Type="http://schemas.openxmlformats.org/officeDocument/2006/relationships/hyperlink" Target="https://solidarites-sante.gouv.fr/IMG/png/bp585.png" TargetMode="External"/><Relationship Id="rId710" Type="http://schemas.openxmlformats.org/officeDocument/2006/relationships/hyperlink" Target="https://solidarites-sante.gouv.fr/IMG/png/bp708.png" TargetMode="External"/><Relationship Id="rId752" Type="http://schemas.openxmlformats.org/officeDocument/2006/relationships/hyperlink" Target="https://solidarites-sante.gouv.fr/IMG/png/bp750.png" TargetMode="External"/><Relationship Id="rId808" Type="http://schemas.openxmlformats.org/officeDocument/2006/relationships/hyperlink" Target="https://snlidarites-sante.gnuv.fr/IMG/png/bp806.png" TargetMode="External"/><Relationship Id="rId8" Type="http://schemas.openxmlformats.org/officeDocument/2006/relationships/hyperlink" Target="https://solidarites-sante.gouv.fr/IMG/png/bp6.png" TargetMode="External"/><Relationship Id="rId142" Type="http://schemas.openxmlformats.org/officeDocument/2006/relationships/hyperlink" Target="https://solidarites-sante.gouv.fr/IMG/png/bp140.png" TargetMode="External"/><Relationship Id="rId184" Type="http://schemas.openxmlformats.org/officeDocument/2006/relationships/hyperlink" Target="https://solidarites-sante.gouv.fr/IMG/png/bp182.png" TargetMode="External"/><Relationship Id="rId391" Type="http://schemas.openxmlformats.org/officeDocument/2006/relationships/hyperlink" Target="https://solidarites-sante.gouv.fr/IMG/png/bp389.png" TargetMode="External"/><Relationship Id="rId405" Type="http://schemas.openxmlformats.org/officeDocument/2006/relationships/hyperlink" Target="https://solidarites-sante.gouv.fr/IMG/png/bp403.png" TargetMode="External"/><Relationship Id="rId447" Type="http://schemas.openxmlformats.org/officeDocument/2006/relationships/hyperlink" Target="https://solidarites-sante.gouv.fr/IMG/png/bp445.png" TargetMode="External"/><Relationship Id="rId612" Type="http://schemas.openxmlformats.org/officeDocument/2006/relationships/hyperlink" Target="https://solidarites-sante.gouv.fr/IMG/png/bp610.png" TargetMode="External"/><Relationship Id="rId794" Type="http://schemas.openxmlformats.org/officeDocument/2006/relationships/hyperlink" Target="https://solidarites-sante.gouv.fr/IMG/png/bp792.png" TargetMode="External"/><Relationship Id="rId251" Type="http://schemas.openxmlformats.org/officeDocument/2006/relationships/hyperlink" Target="https://solidarites-sante.gouv.fr/IMG/png/bp249.png" TargetMode="External"/><Relationship Id="rId489" Type="http://schemas.openxmlformats.org/officeDocument/2006/relationships/hyperlink" Target="https://solidarites-sante.gouv.fr/IMG/png/bp487.png" TargetMode="External"/><Relationship Id="rId654" Type="http://schemas.openxmlformats.org/officeDocument/2006/relationships/hyperlink" Target="https://solidarites-sante.gouv.fr/IMG/png/bp652.png" TargetMode="External"/><Relationship Id="rId696" Type="http://schemas.openxmlformats.org/officeDocument/2006/relationships/hyperlink" Target="https://solidarites-sante.gouv.fr/IMG/png/bp694.png" TargetMode="External"/><Relationship Id="rId861" Type="http://schemas.openxmlformats.org/officeDocument/2006/relationships/hyperlink" Target="https://solidarites-sante.gouv.fr/IMG/png/bp859.png" TargetMode="External"/><Relationship Id="rId917" Type="http://schemas.openxmlformats.org/officeDocument/2006/relationships/hyperlink" Target="https://solidarites-sante.gouv.fr/IMG/png/bp915.png" TargetMode="External"/><Relationship Id="rId46" Type="http://schemas.openxmlformats.org/officeDocument/2006/relationships/hyperlink" Target="https://solidarites-sante.gouv.fr/IMG/png/bp44.png" TargetMode="External"/><Relationship Id="rId293" Type="http://schemas.openxmlformats.org/officeDocument/2006/relationships/hyperlink" Target="https://solidarites-sante.gouv.fr/IMG/png/bp291.png" TargetMode="External"/><Relationship Id="rId307" Type="http://schemas.openxmlformats.org/officeDocument/2006/relationships/hyperlink" Target="https://solidarites-sante.gouv.fr/IMG/png/bp305.png" TargetMode="External"/><Relationship Id="rId349" Type="http://schemas.openxmlformats.org/officeDocument/2006/relationships/hyperlink" Target="https://solidarites-sante.gouv.fr/IMG/png/bp347.png" TargetMode="External"/><Relationship Id="rId514" Type="http://schemas.openxmlformats.org/officeDocument/2006/relationships/hyperlink" Target="https://solidarites-sante.gouv.fr/IMG/png/bp512.png" TargetMode="External"/><Relationship Id="rId556" Type="http://schemas.openxmlformats.org/officeDocument/2006/relationships/hyperlink" Target="https://solidarites-sante.gouv.fr/IMG/png/bp554.png" TargetMode="External"/><Relationship Id="rId721" Type="http://schemas.openxmlformats.org/officeDocument/2006/relationships/hyperlink" Target="https://solidarites-sante.gouv.fr/IMG/png/bp719.png" TargetMode="External"/><Relationship Id="rId763" Type="http://schemas.openxmlformats.org/officeDocument/2006/relationships/hyperlink" Target="https://solidarites-sante.gouv.fr/IMG/png/bp761.png" TargetMode="External"/><Relationship Id="rId88" Type="http://schemas.openxmlformats.org/officeDocument/2006/relationships/hyperlink" Target="https://solidarites-sante.gouv.fr/IMG/png/bp86.png" TargetMode="External"/><Relationship Id="rId111" Type="http://schemas.openxmlformats.org/officeDocument/2006/relationships/hyperlink" Target="https://solidarites-sante.gouv.fr/IMG/png/bp109.png" TargetMode="External"/><Relationship Id="rId153" Type="http://schemas.openxmlformats.org/officeDocument/2006/relationships/hyperlink" Target="https://solidarites-sante.gouv.fr/IMG/png/bp151.png" TargetMode="External"/><Relationship Id="rId195" Type="http://schemas.openxmlformats.org/officeDocument/2006/relationships/hyperlink" Target="https://solidarites-sante.gouv.fr/IMG/png/bp193.png" TargetMode="External"/><Relationship Id="rId209" Type="http://schemas.openxmlformats.org/officeDocument/2006/relationships/hyperlink" Target="https://solidarites-sante.gouv.fr/IMG/png/bp207.png" TargetMode="External"/><Relationship Id="rId360" Type="http://schemas.openxmlformats.org/officeDocument/2006/relationships/hyperlink" Target="https://solidarites-sante.gouv.fr/IMG/png/bp358.png" TargetMode="External"/><Relationship Id="rId416" Type="http://schemas.openxmlformats.org/officeDocument/2006/relationships/hyperlink" Target="https://solidarites-sante.gouv.fr/IMG/png/bp414.png" TargetMode="External"/><Relationship Id="rId598" Type="http://schemas.openxmlformats.org/officeDocument/2006/relationships/hyperlink" Target="https://solidarites-sante.gouv.fr/IMG/png/bp596.png" TargetMode="External"/><Relationship Id="rId819" Type="http://schemas.openxmlformats.org/officeDocument/2006/relationships/hyperlink" Target="https://solidarites-sante.gouv.fr/IMG/png/bp817.png" TargetMode="External"/><Relationship Id="rId220" Type="http://schemas.openxmlformats.org/officeDocument/2006/relationships/hyperlink" Target="https://solidarites-sante.gouv.fr/IMG/png/bp218.png" TargetMode="External"/><Relationship Id="rId458" Type="http://schemas.openxmlformats.org/officeDocument/2006/relationships/hyperlink" Target="https://solidarites-sante.gouv.fr/IMG/png/bp456.png" TargetMode="External"/><Relationship Id="rId623" Type="http://schemas.openxmlformats.org/officeDocument/2006/relationships/hyperlink" Target="https://solidarites-sante.gouv.fr/IMG/png/bp621.png" TargetMode="External"/><Relationship Id="rId665" Type="http://schemas.openxmlformats.org/officeDocument/2006/relationships/hyperlink" Target="https://solidarites-sante.gouv.fr/IMG/png/bp663.png" TargetMode="External"/><Relationship Id="rId830" Type="http://schemas.openxmlformats.org/officeDocument/2006/relationships/hyperlink" Target="https://solidarites-sante.gouv.fr/IMG/png/bp828.png" TargetMode="External"/><Relationship Id="rId872" Type="http://schemas.openxmlformats.org/officeDocument/2006/relationships/hyperlink" Target="https://solidarites-sante.gouv.fr/IMG/png/bp870.png" TargetMode="External"/><Relationship Id="rId15" Type="http://schemas.openxmlformats.org/officeDocument/2006/relationships/hyperlink" Target="https://solidarites-sante.gouv.fr/IMG/png/bp13.png" TargetMode="External"/><Relationship Id="rId57" Type="http://schemas.openxmlformats.org/officeDocument/2006/relationships/hyperlink" Target="https://solidarites-sante.gouv.fr/IMG/png/bp55.png" TargetMode="External"/><Relationship Id="rId262" Type="http://schemas.openxmlformats.org/officeDocument/2006/relationships/hyperlink" Target="https://solidarites-sante.gouv.fr/IMG/png/bp260.png" TargetMode="External"/><Relationship Id="rId318" Type="http://schemas.openxmlformats.org/officeDocument/2006/relationships/hyperlink" Target="https://solidarites-sante.gouv.fr/IMG/png/bp316.png" TargetMode="External"/><Relationship Id="rId525" Type="http://schemas.openxmlformats.org/officeDocument/2006/relationships/hyperlink" Target="https://solidarites-sante.gouv.fr/IMG/png/bp523.png" TargetMode="External"/><Relationship Id="rId567" Type="http://schemas.openxmlformats.org/officeDocument/2006/relationships/hyperlink" Target="https://solidarites-sante.gouv.fr/IMG/png/bp565.png" TargetMode="External"/><Relationship Id="rId732" Type="http://schemas.openxmlformats.org/officeDocument/2006/relationships/hyperlink" Target="https://solidarites-sante.gouv.fr/IMG/png/bp730.png" TargetMode="External"/><Relationship Id="rId99" Type="http://schemas.openxmlformats.org/officeDocument/2006/relationships/hyperlink" Target="https://solidarites-sante.gouv.fr/IMG/png/bp97.png" TargetMode="External"/><Relationship Id="rId122" Type="http://schemas.openxmlformats.org/officeDocument/2006/relationships/hyperlink" Target="https://solidarites-sante.gouv.fr/IMG/png/bp120.png" TargetMode="External"/><Relationship Id="rId164" Type="http://schemas.openxmlformats.org/officeDocument/2006/relationships/hyperlink" Target="https://solidarites-sante.gouv.fr/IMG/png/bp162.png" TargetMode="External"/><Relationship Id="rId371" Type="http://schemas.openxmlformats.org/officeDocument/2006/relationships/hyperlink" Target="https://solidarites-sante.gouv.fr/IMG/png/bp369.png" TargetMode="External"/><Relationship Id="rId774" Type="http://schemas.openxmlformats.org/officeDocument/2006/relationships/hyperlink" Target="https://solidarites-sante.gouv.fr/IMG/png/bp772.png" TargetMode="External"/><Relationship Id="rId427" Type="http://schemas.openxmlformats.org/officeDocument/2006/relationships/hyperlink" Target="https://solidarites-sante.gouv.fr/IMG/png/bp425.png" TargetMode="External"/><Relationship Id="rId469" Type="http://schemas.openxmlformats.org/officeDocument/2006/relationships/hyperlink" Target="https://solidarites-sante.gouv.fr/IMG/png/bp467.png" TargetMode="External"/><Relationship Id="rId634" Type="http://schemas.openxmlformats.org/officeDocument/2006/relationships/hyperlink" Target="https://solidarites-sante.gouv.fr/IMG/png/bp632.png" TargetMode="External"/><Relationship Id="rId676" Type="http://schemas.openxmlformats.org/officeDocument/2006/relationships/hyperlink" Target="https://solidarites-sante.gouv.fr/IMG/png/bp674.png" TargetMode="External"/><Relationship Id="rId841" Type="http://schemas.openxmlformats.org/officeDocument/2006/relationships/hyperlink" Target="https://solidarites-sante.gouv.fr/IMG/png/bp839.png" TargetMode="External"/><Relationship Id="rId883" Type="http://schemas.openxmlformats.org/officeDocument/2006/relationships/hyperlink" Target="https://solidarites-sante.gouv.fr/IMG/png/bp881.png" TargetMode="External"/><Relationship Id="rId26" Type="http://schemas.openxmlformats.org/officeDocument/2006/relationships/hyperlink" Target="https://solidarites-sante.gouv.fr/IMG/png/bp24.png" TargetMode="External"/><Relationship Id="rId231" Type="http://schemas.openxmlformats.org/officeDocument/2006/relationships/hyperlink" Target="https://solidarites-sante.gouv.fr/IMG/png/bp229.png" TargetMode="External"/><Relationship Id="rId273" Type="http://schemas.openxmlformats.org/officeDocument/2006/relationships/hyperlink" Target="https://solidarites-sante.gouv.fr/IMG/png/bp271.png" TargetMode="External"/><Relationship Id="rId329" Type="http://schemas.openxmlformats.org/officeDocument/2006/relationships/hyperlink" Target="https://solidarites-sante.gouv.fr/IMG/png/bp327.png" TargetMode="External"/><Relationship Id="rId480" Type="http://schemas.openxmlformats.org/officeDocument/2006/relationships/hyperlink" Target="https://solidarites-sante.gouv.fr/IMG/png/bp478.png" TargetMode="External"/><Relationship Id="rId536" Type="http://schemas.openxmlformats.org/officeDocument/2006/relationships/hyperlink" Target="https://solidarites-sante.gouv.fr/IMG/png/bp534.png" TargetMode="External"/><Relationship Id="rId701" Type="http://schemas.openxmlformats.org/officeDocument/2006/relationships/hyperlink" Target="https://solidarites-sante.gouv.fr/IMG/png/bp699.png" TargetMode="External"/><Relationship Id="rId68" Type="http://schemas.openxmlformats.org/officeDocument/2006/relationships/hyperlink" Target="https://solidarites-sante.gouv.fr/IMG/png/bp66.png" TargetMode="External"/><Relationship Id="rId133" Type="http://schemas.openxmlformats.org/officeDocument/2006/relationships/hyperlink" Target="https://solidarites-sante.gouv.fr/IMG/png/bp131.png" TargetMode="External"/><Relationship Id="rId175" Type="http://schemas.openxmlformats.org/officeDocument/2006/relationships/hyperlink" Target="https://solidarites-sante.gouv.fr/IMG/png/bp173.png" TargetMode="External"/><Relationship Id="rId340" Type="http://schemas.openxmlformats.org/officeDocument/2006/relationships/hyperlink" Target="https://solidarites-sante.gouv.fr/IMG/png/bp338.png" TargetMode="External"/><Relationship Id="rId578" Type="http://schemas.openxmlformats.org/officeDocument/2006/relationships/hyperlink" Target="https://solidarites-sante.gouv.fr/IMG/png/bp576.png" TargetMode="External"/><Relationship Id="rId743" Type="http://schemas.openxmlformats.org/officeDocument/2006/relationships/hyperlink" Target="https://solidarites-sante.gouv.fr/IMG/png/bp741.png" TargetMode="External"/><Relationship Id="rId785" Type="http://schemas.openxmlformats.org/officeDocument/2006/relationships/hyperlink" Target="https://solidarites-sante.gouv.fr/IMG/png/bp783.png" TargetMode="External"/><Relationship Id="rId200" Type="http://schemas.openxmlformats.org/officeDocument/2006/relationships/hyperlink" Target="https://solidarites-sante.gouv.fr/IMG/png/bp198.png" TargetMode="External"/><Relationship Id="rId382" Type="http://schemas.openxmlformats.org/officeDocument/2006/relationships/hyperlink" Target="https://solidarites-sante.gouv.fr/IMG/png/bp380.png" TargetMode="External"/><Relationship Id="rId438" Type="http://schemas.openxmlformats.org/officeDocument/2006/relationships/hyperlink" Target="https://solidarites-sante.gouv.fr/IMG/png/bp436.png" TargetMode="External"/><Relationship Id="rId603" Type="http://schemas.openxmlformats.org/officeDocument/2006/relationships/hyperlink" Target="https://solidarites-sante.gouv.fr/IMG/png/bp601.png" TargetMode="External"/><Relationship Id="rId645" Type="http://schemas.openxmlformats.org/officeDocument/2006/relationships/hyperlink" Target="https://solidarites-sante.gouv.fr/IMG/png/bp643.png" TargetMode="External"/><Relationship Id="rId687" Type="http://schemas.openxmlformats.org/officeDocument/2006/relationships/hyperlink" Target="https://solidarites-sante.gouv.fr/IMG/png/bp685.png" TargetMode="External"/><Relationship Id="rId810" Type="http://schemas.openxmlformats.org/officeDocument/2006/relationships/hyperlink" Target="https://solidarites-sante.gouv.fr/IMG/png/bp808.png" TargetMode="External"/><Relationship Id="rId852" Type="http://schemas.openxmlformats.org/officeDocument/2006/relationships/hyperlink" Target="https://solidarites-sante.gouv.fr/IMG/png/bp850.png" TargetMode="External"/><Relationship Id="rId908" Type="http://schemas.openxmlformats.org/officeDocument/2006/relationships/hyperlink" Target="https://solidarites-sante.gouv.fr/IMG/png/bp906.png" TargetMode="External"/><Relationship Id="rId242" Type="http://schemas.openxmlformats.org/officeDocument/2006/relationships/hyperlink" Target="https://solidarites-sante.gouv.fr/IMG/png/bp240.png" TargetMode="External"/><Relationship Id="rId284" Type="http://schemas.openxmlformats.org/officeDocument/2006/relationships/hyperlink" Target="https://solidarites-sante.gouv.fr/IMG/png/bp282.png" TargetMode="External"/><Relationship Id="rId491" Type="http://schemas.openxmlformats.org/officeDocument/2006/relationships/hyperlink" Target="https://solidarites-sante.gouv.fr/IMG/png/bp489.png" TargetMode="External"/><Relationship Id="rId505" Type="http://schemas.openxmlformats.org/officeDocument/2006/relationships/hyperlink" Target="https://solidarites-sante.gouv.fr/IMG/png/bp503.png" TargetMode="External"/><Relationship Id="rId712" Type="http://schemas.openxmlformats.org/officeDocument/2006/relationships/hyperlink" Target="https://solidarites-sante.gouv.fr/IMG/png/bp710.png" TargetMode="External"/><Relationship Id="rId894" Type="http://schemas.openxmlformats.org/officeDocument/2006/relationships/hyperlink" Target="https://solidarites-sante.gouv.fr/IMG/png/bp892.png" TargetMode="External"/><Relationship Id="rId37" Type="http://schemas.openxmlformats.org/officeDocument/2006/relationships/hyperlink" Target="https://solidarites-sante.gouv.fr/IMG/png/bp35.png" TargetMode="External"/><Relationship Id="rId79" Type="http://schemas.openxmlformats.org/officeDocument/2006/relationships/hyperlink" Target="https://solidarites-sante.gouv.fr/IMG/png/bp77.png" TargetMode="External"/><Relationship Id="rId102" Type="http://schemas.openxmlformats.org/officeDocument/2006/relationships/hyperlink" Target="https://solidarites-sante.gouv.fr/IMG/png/bp100.png" TargetMode="External"/><Relationship Id="rId144" Type="http://schemas.openxmlformats.org/officeDocument/2006/relationships/hyperlink" Target="https://solidarites-sante.gouv.fr/IMG/png/bp142.png" TargetMode="External"/><Relationship Id="rId547" Type="http://schemas.openxmlformats.org/officeDocument/2006/relationships/hyperlink" Target="https://solidarites-sante.gouv.fr/IMG/png/bp545.png" TargetMode="External"/><Relationship Id="rId589" Type="http://schemas.openxmlformats.org/officeDocument/2006/relationships/hyperlink" Target="https://solidarites-sante.gouv.fr/IMG/png/bp587.png" TargetMode="External"/><Relationship Id="rId754" Type="http://schemas.openxmlformats.org/officeDocument/2006/relationships/hyperlink" Target="https://solidarites-sante.gouv.fr/IMG/png/bp752.png" TargetMode="External"/><Relationship Id="rId796" Type="http://schemas.openxmlformats.org/officeDocument/2006/relationships/hyperlink" Target="https://solidarites-sante.gouv.fr/IMG/png/bp794.png" TargetMode="External"/><Relationship Id="rId90" Type="http://schemas.openxmlformats.org/officeDocument/2006/relationships/hyperlink" Target="https://solidarites-sante.gouv.fr/IMG/png/bp88.png" TargetMode="External"/><Relationship Id="rId186" Type="http://schemas.openxmlformats.org/officeDocument/2006/relationships/hyperlink" Target="https://solidarites-sante.gouv.fr/IMG/png/bp184.png" TargetMode="External"/><Relationship Id="rId351" Type="http://schemas.openxmlformats.org/officeDocument/2006/relationships/hyperlink" Target="https://solidarites-sante.gouv.fr/IMG/png/bp349.png" TargetMode="External"/><Relationship Id="rId393" Type="http://schemas.openxmlformats.org/officeDocument/2006/relationships/hyperlink" Target="https://solidarites-sante.gouv.fr/IMG/png/bp391.png" TargetMode="External"/><Relationship Id="rId407" Type="http://schemas.openxmlformats.org/officeDocument/2006/relationships/hyperlink" Target="https://solidarites-sante.gouv.fr/IMG/png/bp405.png" TargetMode="External"/><Relationship Id="rId449" Type="http://schemas.openxmlformats.org/officeDocument/2006/relationships/hyperlink" Target="https://solidarites-sante.gouv.fr/IMG/png/bp447.png" TargetMode="External"/><Relationship Id="rId614" Type="http://schemas.openxmlformats.org/officeDocument/2006/relationships/hyperlink" Target="https://solidarites-sante.gouv.fr/IMG/png/bp612.png" TargetMode="External"/><Relationship Id="rId656" Type="http://schemas.openxmlformats.org/officeDocument/2006/relationships/hyperlink" Target="https://solidarites-sante.gouv.fr/IMG/png/bp654.png" TargetMode="External"/><Relationship Id="rId821" Type="http://schemas.openxmlformats.org/officeDocument/2006/relationships/hyperlink" Target="https://solidarites-sante.gouv.fr/IMG/png/bp819.png" TargetMode="External"/><Relationship Id="rId863" Type="http://schemas.openxmlformats.org/officeDocument/2006/relationships/hyperlink" Target="https://solidarites-sante.gouv.fr/IMG/png/bp861.png" TargetMode="External"/><Relationship Id="rId211" Type="http://schemas.openxmlformats.org/officeDocument/2006/relationships/hyperlink" Target="https://solidarites-sante.gouv.fr/IMG/png/bp209.png" TargetMode="External"/><Relationship Id="rId253" Type="http://schemas.openxmlformats.org/officeDocument/2006/relationships/hyperlink" Target="https://solidarites-sante.gouv.fr/IMG/png/bp251.png" TargetMode="External"/><Relationship Id="rId295" Type="http://schemas.openxmlformats.org/officeDocument/2006/relationships/hyperlink" Target="https://solidarites-sante.gouv.fr/IMG/png/bp293.png" TargetMode="External"/><Relationship Id="rId309" Type="http://schemas.openxmlformats.org/officeDocument/2006/relationships/hyperlink" Target="https://solidarites-sante.gouv.fr/IMG/png/bp307.png" TargetMode="External"/><Relationship Id="rId460" Type="http://schemas.openxmlformats.org/officeDocument/2006/relationships/hyperlink" Target="https://solidarites-sante.gouv.fr/IMG/png/bp458.png" TargetMode="External"/><Relationship Id="rId516" Type="http://schemas.openxmlformats.org/officeDocument/2006/relationships/hyperlink" Target="https://solidarites-sante.gouv.fr/IMG/png/bp514.png" TargetMode="External"/><Relationship Id="rId698" Type="http://schemas.openxmlformats.org/officeDocument/2006/relationships/hyperlink" Target="https://solidarites-sante.gouv.fr/IMG/png/bp696.png" TargetMode="External"/><Relationship Id="rId919" Type="http://schemas.openxmlformats.org/officeDocument/2006/relationships/hyperlink" Target="https://solidarites-sante.gouv.fr/IMG/png/bp917.png" TargetMode="External"/><Relationship Id="rId48" Type="http://schemas.openxmlformats.org/officeDocument/2006/relationships/hyperlink" Target="https://solidarites-sante.gouv.fr/IMG/png/bp46.png" TargetMode="External"/><Relationship Id="rId113" Type="http://schemas.openxmlformats.org/officeDocument/2006/relationships/hyperlink" Target="https://solidarites-sante.gouv.fr/IMG/png/bp111.png" TargetMode="External"/><Relationship Id="rId320" Type="http://schemas.openxmlformats.org/officeDocument/2006/relationships/hyperlink" Target="https://solidarites-sante.gouv.fr/IMG/png/bp318.png" TargetMode="External"/><Relationship Id="rId558" Type="http://schemas.openxmlformats.org/officeDocument/2006/relationships/hyperlink" Target="https://solidarites-sante.gouv.fr/IMG/png/bp556.png" TargetMode="External"/><Relationship Id="rId723" Type="http://schemas.openxmlformats.org/officeDocument/2006/relationships/hyperlink" Target="https://solidarites-sante.gouv.fr/IMG/png/bp721.png" TargetMode="External"/><Relationship Id="rId765" Type="http://schemas.openxmlformats.org/officeDocument/2006/relationships/hyperlink" Target="https://solidarites-sante.gouv.fr/IMG/png/bp763.png" TargetMode="External"/><Relationship Id="rId155" Type="http://schemas.openxmlformats.org/officeDocument/2006/relationships/hyperlink" Target="https://solidarites-sante.gouv.fr/IMG/png/bp153.png" TargetMode="External"/><Relationship Id="rId197" Type="http://schemas.openxmlformats.org/officeDocument/2006/relationships/hyperlink" Target="https://solidarites-sante.gouv.fr/IMG/png/bp195.png" TargetMode="External"/><Relationship Id="rId362" Type="http://schemas.openxmlformats.org/officeDocument/2006/relationships/hyperlink" Target="https://solidarites-sante.gouv.fr/IMG/png/bp360.png" TargetMode="External"/><Relationship Id="rId418" Type="http://schemas.openxmlformats.org/officeDocument/2006/relationships/hyperlink" Target="https://solidarites-sante.gouv.fr/IMG/png/bp416.png" TargetMode="External"/><Relationship Id="rId625" Type="http://schemas.openxmlformats.org/officeDocument/2006/relationships/hyperlink" Target="https://solidarites-sante.gouv.fr/IMG/png/bp623.png" TargetMode="External"/><Relationship Id="rId832" Type="http://schemas.openxmlformats.org/officeDocument/2006/relationships/hyperlink" Target="https://solidarites-sante.gouv.fr/IMG/png/bp830.png" TargetMode="External"/><Relationship Id="rId222" Type="http://schemas.openxmlformats.org/officeDocument/2006/relationships/hyperlink" Target="https://solidarites-sante.gouv.fr/IMG/png/bp220.png" TargetMode="External"/><Relationship Id="rId264" Type="http://schemas.openxmlformats.org/officeDocument/2006/relationships/hyperlink" Target="https://solidarites-sante.gouv.fr/IMG/png/bp262.png" TargetMode="External"/><Relationship Id="rId471" Type="http://schemas.openxmlformats.org/officeDocument/2006/relationships/hyperlink" Target="https://solidarites-sante.gouv.fr/IMG/png/bp469.png" TargetMode="External"/><Relationship Id="rId667" Type="http://schemas.openxmlformats.org/officeDocument/2006/relationships/hyperlink" Target="https://solidarites-sante.gouv.fr/IMG/png/bp665.png" TargetMode="External"/><Relationship Id="rId874" Type="http://schemas.openxmlformats.org/officeDocument/2006/relationships/hyperlink" Target="https://solidarites-sante.gouv.fr/IMG/png/bp872.png" TargetMode="External"/><Relationship Id="rId17" Type="http://schemas.openxmlformats.org/officeDocument/2006/relationships/hyperlink" Target="https://snlidarites-sante.gnuv.fr/IMG/png/bp15.png" TargetMode="External"/><Relationship Id="rId59" Type="http://schemas.openxmlformats.org/officeDocument/2006/relationships/hyperlink" Target="https://solidarites-sante.gouv.fr/IMG/png/bp57.png" TargetMode="External"/><Relationship Id="rId124" Type="http://schemas.openxmlformats.org/officeDocument/2006/relationships/hyperlink" Target="https://solidarites-sante.gouv.fr/IMG/png/bp122.png" TargetMode="External"/><Relationship Id="rId527" Type="http://schemas.openxmlformats.org/officeDocument/2006/relationships/hyperlink" Target="https://solidarites-sante.gouv.fr/IMG/png/bp525.png" TargetMode="External"/><Relationship Id="rId569" Type="http://schemas.openxmlformats.org/officeDocument/2006/relationships/hyperlink" Target="https://solidarites-sante.gouv.fr/IMG/png/bp567.png" TargetMode="External"/><Relationship Id="rId734" Type="http://schemas.openxmlformats.org/officeDocument/2006/relationships/hyperlink" Target="https://solidarites-sante.gouv.fr/IMG/png/bp732.png" TargetMode="External"/><Relationship Id="rId776" Type="http://schemas.openxmlformats.org/officeDocument/2006/relationships/hyperlink" Target="https://solidarites-sante.gouv.fr/IMG/png/bp774.png" TargetMode="External"/><Relationship Id="rId70" Type="http://schemas.openxmlformats.org/officeDocument/2006/relationships/hyperlink" Target="https://solidarites-sante.gouv.fr/IMG/png/bp68.png" TargetMode="External"/><Relationship Id="rId166" Type="http://schemas.openxmlformats.org/officeDocument/2006/relationships/hyperlink" Target="https://solidarites-sante.gouv.fr/IMG/png/bp164.png" TargetMode="External"/><Relationship Id="rId331" Type="http://schemas.openxmlformats.org/officeDocument/2006/relationships/hyperlink" Target="https://solidarites-sante.gouv.fr/IMG/png/bp329.png" TargetMode="External"/><Relationship Id="rId373" Type="http://schemas.openxmlformats.org/officeDocument/2006/relationships/hyperlink" Target="https://solidarites-sante.gouv.fr/IMG/png/bp371.png" TargetMode="External"/><Relationship Id="rId429" Type="http://schemas.openxmlformats.org/officeDocument/2006/relationships/hyperlink" Target="https://solidarites-sante.gouv.fr/IMG/png/bp427.png" TargetMode="External"/><Relationship Id="rId580" Type="http://schemas.openxmlformats.org/officeDocument/2006/relationships/hyperlink" Target="https://solidarites-sante.gouv.fr/IMG/png/bp578.png" TargetMode="External"/><Relationship Id="rId636" Type="http://schemas.openxmlformats.org/officeDocument/2006/relationships/hyperlink" Target="https://solidarites-sante.gouv.fr/IMG/png/bp634.png" TargetMode="External"/><Relationship Id="rId801" Type="http://schemas.openxmlformats.org/officeDocument/2006/relationships/hyperlink" Target="https://solidarites-sante.gouv.fr/IMG/png/bp799.png" TargetMode="External"/><Relationship Id="rId1" Type="http://schemas.openxmlformats.org/officeDocument/2006/relationships/hyperlink" Target="https://solidarites-sante.gouv.fr/IMG/png/bp1a.png" TargetMode="External"/><Relationship Id="rId233" Type="http://schemas.openxmlformats.org/officeDocument/2006/relationships/hyperlink" Target="https://solidarites-sante.gouv.fr/IMG/png/bp231.png" TargetMode="External"/><Relationship Id="rId440" Type="http://schemas.openxmlformats.org/officeDocument/2006/relationships/hyperlink" Target="https://solidarites-sante.gouv.fr/IMG/png/bp438.png" TargetMode="External"/><Relationship Id="rId678" Type="http://schemas.openxmlformats.org/officeDocument/2006/relationships/hyperlink" Target="https://solidarites-sante.gouv.fr/IMG/png/bp676.png" TargetMode="External"/><Relationship Id="rId843" Type="http://schemas.openxmlformats.org/officeDocument/2006/relationships/hyperlink" Target="https://solidarites-sante.gouv.fr/IMG/png/bp841.png" TargetMode="External"/><Relationship Id="rId885" Type="http://schemas.openxmlformats.org/officeDocument/2006/relationships/hyperlink" Target="https://solidarites-sante.gouv.fr/IMG/png/bp883.png" TargetMode="External"/><Relationship Id="rId28" Type="http://schemas.openxmlformats.org/officeDocument/2006/relationships/hyperlink" Target="https://solidarites-sante.gouv.fr/IMG/png/bp26.png" TargetMode="External"/><Relationship Id="rId275" Type="http://schemas.openxmlformats.org/officeDocument/2006/relationships/hyperlink" Target="https://solidarites-sante.gouv.fr/IMG/png/bp273.png" TargetMode="External"/><Relationship Id="rId300" Type="http://schemas.openxmlformats.org/officeDocument/2006/relationships/hyperlink" Target="https://solidarites-sante.gouv.fr/IMG/png/bp298.png" TargetMode="External"/><Relationship Id="rId482" Type="http://schemas.openxmlformats.org/officeDocument/2006/relationships/hyperlink" Target="https://solidarites-sante.gouv.fr/IMG/png/bp480.png" TargetMode="External"/><Relationship Id="rId538" Type="http://schemas.openxmlformats.org/officeDocument/2006/relationships/hyperlink" Target="https://solidarites-sante.gouv.fr/IMG/png/bp536.png" TargetMode="External"/><Relationship Id="rId703" Type="http://schemas.openxmlformats.org/officeDocument/2006/relationships/hyperlink" Target="https://solidarites-sante.gouv.fr/IMG/png/bp701.png" TargetMode="External"/><Relationship Id="rId745" Type="http://schemas.openxmlformats.org/officeDocument/2006/relationships/hyperlink" Target="https://solidarites-sante.gouv.fr/IMG/png/bp743.png" TargetMode="External"/><Relationship Id="rId910" Type="http://schemas.openxmlformats.org/officeDocument/2006/relationships/hyperlink" Target="https://solidarites-sante.gouv.fr/IMG/png/bp908.png" TargetMode="External"/><Relationship Id="rId81" Type="http://schemas.openxmlformats.org/officeDocument/2006/relationships/hyperlink" Target="https://solidarites-sante.gouv.fr/IMG/png/bp79.png" TargetMode="External"/><Relationship Id="rId135" Type="http://schemas.openxmlformats.org/officeDocument/2006/relationships/hyperlink" Target="https://solidarites-sante.gouv.fr/IMG/png/bp133.png" TargetMode="External"/><Relationship Id="rId177" Type="http://schemas.openxmlformats.org/officeDocument/2006/relationships/hyperlink" Target="https://solidarites-sante.gouv.fr/IMG/png/bp175.png" TargetMode="External"/><Relationship Id="rId342" Type="http://schemas.openxmlformats.org/officeDocument/2006/relationships/hyperlink" Target="https://solidarites-sante.gouv.fr/IMG/png/bp340.png" TargetMode="External"/><Relationship Id="rId384" Type="http://schemas.openxmlformats.org/officeDocument/2006/relationships/hyperlink" Target="https://solidarites-sante.gouv.fr/IMG/png/bp382.png" TargetMode="External"/><Relationship Id="rId591" Type="http://schemas.openxmlformats.org/officeDocument/2006/relationships/hyperlink" Target="https://solidarites-sante.gouv.fr/IMG/png/bp589.png" TargetMode="External"/><Relationship Id="rId605" Type="http://schemas.openxmlformats.org/officeDocument/2006/relationships/hyperlink" Target="https://solidarites-sante.gouv.fr/IMG/png/bp603.png" TargetMode="External"/><Relationship Id="rId787" Type="http://schemas.openxmlformats.org/officeDocument/2006/relationships/hyperlink" Target="https://solidarites-sante.gouv.fr/IMG/png/bp785.png" TargetMode="External"/><Relationship Id="rId812" Type="http://schemas.openxmlformats.org/officeDocument/2006/relationships/hyperlink" Target="https://solidarites-sante.gouv.fr/IMG/png/bp810.png" TargetMode="External"/><Relationship Id="rId202" Type="http://schemas.openxmlformats.org/officeDocument/2006/relationships/hyperlink" Target="https://solidarites-sante.gouv.fr/IMG/png/bp200.png" TargetMode="External"/><Relationship Id="rId244" Type="http://schemas.openxmlformats.org/officeDocument/2006/relationships/hyperlink" Target="https://solidarites-sante.gouv.fr/IMG/png/bp242.png" TargetMode="External"/><Relationship Id="rId647" Type="http://schemas.openxmlformats.org/officeDocument/2006/relationships/hyperlink" Target="https://solidarites-sante.gouv.fr/IMG/png/bp645.png" TargetMode="External"/><Relationship Id="rId689" Type="http://schemas.openxmlformats.org/officeDocument/2006/relationships/hyperlink" Target="https://solidarites-sante.gouv.fr/IMG/png/bp687.png" TargetMode="External"/><Relationship Id="rId854" Type="http://schemas.openxmlformats.org/officeDocument/2006/relationships/hyperlink" Target="https://solidarites-sante.gouv.fr/IMG/png/bp852.png" TargetMode="External"/><Relationship Id="rId896" Type="http://schemas.openxmlformats.org/officeDocument/2006/relationships/hyperlink" Target="https://solidarites-sante.gouv.fr/IMG/png/bp894.png" TargetMode="External"/><Relationship Id="rId39" Type="http://schemas.openxmlformats.org/officeDocument/2006/relationships/hyperlink" Target="https://solidarites-sante.gouv.fr/IMG/png/bp37.png" TargetMode="External"/><Relationship Id="rId286" Type="http://schemas.openxmlformats.org/officeDocument/2006/relationships/hyperlink" Target="https://solidarites-sante.gouv.fr/IMG/png/bp284.png" TargetMode="External"/><Relationship Id="rId451" Type="http://schemas.openxmlformats.org/officeDocument/2006/relationships/hyperlink" Target="https://solidarites-sante.gouv.fr/IMG/png/bp449.png" TargetMode="External"/><Relationship Id="rId493" Type="http://schemas.openxmlformats.org/officeDocument/2006/relationships/hyperlink" Target="https://solidarites-sante.gouv.fr/IMG/png/bp491.png" TargetMode="External"/><Relationship Id="rId507" Type="http://schemas.openxmlformats.org/officeDocument/2006/relationships/hyperlink" Target="https://solidarites-sante.gouv.fr/IMG/png/bp505.png" TargetMode="External"/><Relationship Id="rId549" Type="http://schemas.openxmlformats.org/officeDocument/2006/relationships/hyperlink" Target="https://solidarites-sante.gouv.fr/IMG/png/bp547.png" TargetMode="External"/><Relationship Id="rId714" Type="http://schemas.openxmlformats.org/officeDocument/2006/relationships/hyperlink" Target="https://solidarites-sante.gouv.fr/IMG/png/bp712.png" TargetMode="External"/><Relationship Id="rId756" Type="http://schemas.openxmlformats.org/officeDocument/2006/relationships/hyperlink" Target="https://solidarites-sante.gouv.fr/IMG/png/bp754.png" TargetMode="External"/><Relationship Id="rId921" Type="http://schemas.openxmlformats.org/officeDocument/2006/relationships/table" Target="../tables/table1.xml"/><Relationship Id="rId50" Type="http://schemas.openxmlformats.org/officeDocument/2006/relationships/hyperlink" Target="https://solidarites-sante.gouv.fr/IMG/png/bp48.png" TargetMode="External"/><Relationship Id="rId104" Type="http://schemas.openxmlformats.org/officeDocument/2006/relationships/hyperlink" Target="https://solidarites-sante.gouv.fr/IMG/png/bp102.png" TargetMode="External"/><Relationship Id="rId146" Type="http://schemas.openxmlformats.org/officeDocument/2006/relationships/hyperlink" Target="https://solidarites-sante.gouv.fr/IMG/png/bp144.png" TargetMode="External"/><Relationship Id="rId188" Type="http://schemas.openxmlformats.org/officeDocument/2006/relationships/hyperlink" Target="https://solidarites-sante.gouv.fr/IMG/png/bp186.png" TargetMode="External"/><Relationship Id="rId311" Type="http://schemas.openxmlformats.org/officeDocument/2006/relationships/hyperlink" Target="https://solidarites-sante.gouv.fr/IMG/png/bp309.png" TargetMode="External"/><Relationship Id="rId353" Type="http://schemas.openxmlformats.org/officeDocument/2006/relationships/hyperlink" Target="https://solidarites-sante.gouv.fr/IMG/png/bp351.png" TargetMode="External"/><Relationship Id="rId395" Type="http://schemas.openxmlformats.org/officeDocument/2006/relationships/hyperlink" Target="https://solidarites-sante.gouv.fr/IMG/png/bp393.png" TargetMode="External"/><Relationship Id="rId409" Type="http://schemas.openxmlformats.org/officeDocument/2006/relationships/hyperlink" Target="https://solidarites-sante.gouv.fr/IMG/png/bp407.png" TargetMode="External"/><Relationship Id="rId560" Type="http://schemas.openxmlformats.org/officeDocument/2006/relationships/hyperlink" Target="https://solidarites-sante.gouv.fr/IMG/png/bp558.png" TargetMode="External"/><Relationship Id="rId798" Type="http://schemas.openxmlformats.org/officeDocument/2006/relationships/hyperlink" Target="https://solidarites-sante.gouv.fr/IMG/png/bp796.png" TargetMode="External"/><Relationship Id="rId92" Type="http://schemas.openxmlformats.org/officeDocument/2006/relationships/hyperlink" Target="https://solidarites-sante.gouv.fr/IMG/png/bp90.png" TargetMode="External"/><Relationship Id="rId213" Type="http://schemas.openxmlformats.org/officeDocument/2006/relationships/hyperlink" Target="https://solidarites-sante.gouv.fr/IMG/png/bp211.png" TargetMode="External"/><Relationship Id="rId420" Type="http://schemas.openxmlformats.org/officeDocument/2006/relationships/hyperlink" Target="https://solidarites-sante.gouv.fr/IMG/png/bp418.png" TargetMode="External"/><Relationship Id="rId616" Type="http://schemas.openxmlformats.org/officeDocument/2006/relationships/hyperlink" Target="https://solidarites-sante.gouv.fr/IMG/png/bp614.png" TargetMode="External"/><Relationship Id="rId658" Type="http://schemas.openxmlformats.org/officeDocument/2006/relationships/hyperlink" Target="https://solidarites-sante.gouv.fr/IMG/png/bp656.png" TargetMode="External"/><Relationship Id="rId823" Type="http://schemas.openxmlformats.org/officeDocument/2006/relationships/hyperlink" Target="https://solidarites-sante.gouv.fr/IMG/png/bp821.png" TargetMode="External"/><Relationship Id="rId865" Type="http://schemas.openxmlformats.org/officeDocument/2006/relationships/hyperlink" Target="https://solidarites-sante.gouv.fr/IMG/png/bp863.png" TargetMode="External"/><Relationship Id="rId255" Type="http://schemas.openxmlformats.org/officeDocument/2006/relationships/hyperlink" Target="https://solidarites-sante.gouv.fr/IMG/png/bp253.png" TargetMode="External"/><Relationship Id="rId297" Type="http://schemas.openxmlformats.org/officeDocument/2006/relationships/hyperlink" Target="https://solidarites-sante.gouv.fr/IMG/png/bp295.png" TargetMode="External"/><Relationship Id="rId462" Type="http://schemas.openxmlformats.org/officeDocument/2006/relationships/hyperlink" Target="https://solidarites-sante.gouv.fr/IMG/png/bp460.png" TargetMode="External"/><Relationship Id="rId518" Type="http://schemas.openxmlformats.org/officeDocument/2006/relationships/hyperlink" Target="https://solidarites-sante.gouv.fr/IMG/png/bp516.png" TargetMode="External"/><Relationship Id="rId725" Type="http://schemas.openxmlformats.org/officeDocument/2006/relationships/hyperlink" Target="https://solidarites-sante.gouv.fr/IMG/png/bp723.png" TargetMode="External"/><Relationship Id="rId115" Type="http://schemas.openxmlformats.org/officeDocument/2006/relationships/hyperlink" Target="https://solidarites-sante.gouv.fr/IMG/png/bp113.png" TargetMode="External"/><Relationship Id="rId157" Type="http://schemas.openxmlformats.org/officeDocument/2006/relationships/hyperlink" Target="https://snlidarites-sante.gnuv.fr/IMG/png/bp155.png" TargetMode="External"/><Relationship Id="rId322" Type="http://schemas.openxmlformats.org/officeDocument/2006/relationships/hyperlink" Target="https://solidarites-sante.gouv.fr/IMG/png/bp320.png" TargetMode="External"/><Relationship Id="rId364" Type="http://schemas.openxmlformats.org/officeDocument/2006/relationships/hyperlink" Target="https://solidarites-sante.gouv.fr/IMG/png/bp362.png" TargetMode="External"/><Relationship Id="rId767" Type="http://schemas.openxmlformats.org/officeDocument/2006/relationships/hyperlink" Target="https://solidarites-sante.gouv.fr/IMG/png/bp765.png" TargetMode="External"/><Relationship Id="rId61" Type="http://schemas.openxmlformats.org/officeDocument/2006/relationships/hyperlink" Target="https://solidarites-sante.gouv.fr/IMG/png/bp59.png" TargetMode="External"/><Relationship Id="rId199" Type="http://schemas.openxmlformats.org/officeDocument/2006/relationships/hyperlink" Target="https://solidarites-sante.gouv.fr/IMG/png/bp197.png" TargetMode="External"/><Relationship Id="rId571" Type="http://schemas.openxmlformats.org/officeDocument/2006/relationships/hyperlink" Target="https://solidarites-sante.gouv.fr/IMG/png/bp569.png" TargetMode="External"/><Relationship Id="rId627" Type="http://schemas.openxmlformats.org/officeDocument/2006/relationships/hyperlink" Target="https://solidarites-sante.gouv.fr/IMG/png/bp625.png" TargetMode="External"/><Relationship Id="rId669" Type="http://schemas.openxmlformats.org/officeDocument/2006/relationships/hyperlink" Target="https://solidarites-sante.gouv.fr/IMG/png/bp667.png" TargetMode="External"/><Relationship Id="rId834" Type="http://schemas.openxmlformats.org/officeDocument/2006/relationships/hyperlink" Target="https://solidarites-sante.gouv.fr/IMG/png/bp832.png" TargetMode="External"/><Relationship Id="rId876" Type="http://schemas.openxmlformats.org/officeDocument/2006/relationships/hyperlink" Target="https://solidarites-sante.gouv.fr/IMG/png/bp874.png" TargetMode="External"/><Relationship Id="rId19" Type="http://schemas.openxmlformats.org/officeDocument/2006/relationships/hyperlink" Target="https://solidarites-sante.gouv.fr/IMG/png/bp17.png" TargetMode="External"/><Relationship Id="rId224" Type="http://schemas.openxmlformats.org/officeDocument/2006/relationships/hyperlink" Target="https://solidarites-sante.gouv.fr/IMG/png/bp222.png" TargetMode="External"/><Relationship Id="rId266" Type="http://schemas.openxmlformats.org/officeDocument/2006/relationships/hyperlink" Target="https://solidarites-sante.gouv.fr/IMG/png/bp264.png" TargetMode="External"/><Relationship Id="rId431" Type="http://schemas.openxmlformats.org/officeDocument/2006/relationships/hyperlink" Target="https://solidarites-sante.gouv.fr/IMG/png/bp429.png" TargetMode="External"/><Relationship Id="rId473" Type="http://schemas.openxmlformats.org/officeDocument/2006/relationships/hyperlink" Target="https://solidarites-sante.gouv.fr/IMG/png/bp471.png" TargetMode="External"/><Relationship Id="rId529" Type="http://schemas.openxmlformats.org/officeDocument/2006/relationships/hyperlink" Target="https://solidarites-sante.gouv.fr/IMG/png/bp527.png" TargetMode="External"/><Relationship Id="rId680" Type="http://schemas.openxmlformats.org/officeDocument/2006/relationships/hyperlink" Target="https://solidarites-sante.gouv.fr/IMG/png/bp678.png" TargetMode="External"/><Relationship Id="rId736" Type="http://schemas.openxmlformats.org/officeDocument/2006/relationships/hyperlink" Target="https://solidarites-sante.gouv.fr/IMG/png/bp734.png" TargetMode="External"/><Relationship Id="rId901" Type="http://schemas.openxmlformats.org/officeDocument/2006/relationships/hyperlink" Target="https://solidarites-sante.gouv.fr/IMG/png/bp899.png" TargetMode="External"/><Relationship Id="rId30" Type="http://schemas.openxmlformats.org/officeDocument/2006/relationships/hyperlink" Target="https://solidarites-sante.gouv.fr/IMG/png/bp28.png" TargetMode="External"/><Relationship Id="rId126" Type="http://schemas.openxmlformats.org/officeDocument/2006/relationships/hyperlink" Target="https://solidarites-sante.gouv.fr/IMG/png/bp124.png" TargetMode="External"/><Relationship Id="rId168" Type="http://schemas.openxmlformats.org/officeDocument/2006/relationships/hyperlink" Target="https://solidarites-sante.gouv.fr/IMG/png/bp166.png" TargetMode="External"/><Relationship Id="rId333" Type="http://schemas.openxmlformats.org/officeDocument/2006/relationships/hyperlink" Target="https://solidarites-sante.gouv.fr/IMG/png/bp331.png" TargetMode="External"/><Relationship Id="rId540" Type="http://schemas.openxmlformats.org/officeDocument/2006/relationships/hyperlink" Target="https://solidarites-sante.gouv.fr/IMG/png/bp538.png" TargetMode="External"/><Relationship Id="rId778" Type="http://schemas.openxmlformats.org/officeDocument/2006/relationships/hyperlink" Target="https://solidarites-sante.gouv.fr/IMG/png/bp776.png" TargetMode="External"/><Relationship Id="rId72" Type="http://schemas.openxmlformats.org/officeDocument/2006/relationships/hyperlink" Target="https://solidarites-sante.gouv.fr/IMG/png/bp70.png" TargetMode="External"/><Relationship Id="rId375" Type="http://schemas.openxmlformats.org/officeDocument/2006/relationships/hyperlink" Target="https://solidarites-sante.gouv.fr/IMG/png/bp373.png" TargetMode="External"/><Relationship Id="rId582" Type="http://schemas.openxmlformats.org/officeDocument/2006/relationships/hyperlink" Target="https://solidarites-sante.gouv.fr/IMG/png/bp580.png" TargetMode="External"/><Relationship Id="rId638" Type="http://schemas.openxmlformats.org/officeDocument/2006/relationships/hyperlink" Target="https://solidarites-sante.gouv.fr/IMG/png/bp636.png" TargetMode="External"/><Relationship Id="rId803" Type="http://schemas.openxmlformats.org/officeDocument/2006/relationships/hyperlink" Target="https://solidarites-sante.gouv.fr/IMG/png/bp801.png" TargetMode="External"/><Relationship Id="rId845" Type="http://schemas.openxmlformats.org/officeDocument/2006/relationships/hyperlink" Target="https://snlidarites-sante.gnuv.fr/IMG/png/bp843.png" TargetMode="External"/><Relationship Id="rId3" Type="http://schemas.openxmlformats.org/officeDocument/2006/relationships/hyperlink" Target="https://solidarites-sante.gouv.fr/IMG/png/bp2.png" TargetMode="External"/><Relationship Id="rId235" Type="http://schemas.openxmlformats.org/officeDocument/2006/relationships/hyperlink" Target="https://solidarites-sante.gouv.fr/IMG/png/bp233.png" TargetMode="External"/><Relationship Id="rId277" Type="http://schemas.openxmlformats.org/officeDocument/2006/relationships/hyperlink" Target="https://solidarites-sante.gouv.fr/IMG/png/bp275.png" TargetMode="External"/><Relationship Id="rId400" Type="http://schemas.openxmlformats.org/officeDocument/2006/relationships/hyperlink" Target="https://solidarites-sante.gouv.fr/IMG/png/bp398.png" TargetMode="External"/><Relationship Id="rId442" Type="http://schemas.openxmlformats.org/officeDocument/2006/relationships/hyperlink" Target="https://solidarites-sante.gouv.fr/IMG/png/bp440.png" TargetMode="External"/><Relationship Id="rId484" Type="http://schemas.openxmlformats.org/officeDocument/2006/relationships/hyperlink" Target="https://solidarites-sante.gouv.fr/IMG/png/bp482.png" TargetMode="External"/><Relationship Id="rId705" Type="http://schemas.openxmlformats.org/officeDocument/2006/relationships/hyperlink" Target="https://solidarites-sante.gouv.fr/IMG/png/bp703.png" TargetMode="External"/><Relationship Id="rId887" Type="http://schemas.openxmlformats.org/officeDocument/2006/relationships/hyperlink" Target="https://solidarites-sante.gouv.fr/IMG/png/bp885.png" TargetMode="External"/><Relationship Id="rId137" Type="http://schemas.openxmlformats.org/officeDocument/2006/relationships/hyperlink" Target="https://solidarites-sante.gouv.fr/IMG/png/bp135.png" TargetMode="External"/><Relationship Id="rId302" Type="http://schemas.openxmlformats.org/officeDocument/2006/relationships/hyperlink" Target="https://solidarites-sante.gouv.fr/IMG/png/bp300.png" TargetMode="External"/><Relationship Id="rId344" Type="http://schemas.openxmlformats.org/officeDocument/2006/relationships/hyperlink" Target="https://solidarites-sante.gouv.fr/IMG/png/bp342.png" TargetMode="External"/><Relationship Id="rId691" Type="http://schemas.openxmlformats.org/officeDocument/2006/relationships/hyperlink" Target="https://solidarites-sante.gouv.fr/IMG/png/bp689.png" TargetMode="External"/><Relationship Id="rId747" Type="http://schemas.openxmlformats.org/officeDocument/2006/relationships/hyperlink" Target="https://solidarites-sante.gouv.fr/IMG/png/bp745.png" TargetMode="External"/><Relationship Id="rId789" Type="http://schemas.openxmlformats.org/officeDocument/2006/relationships/hyperlink" Target="https://solidarites-sante.gouv.fr/IMG/png/bp787.png" TargetMode="External"/><Relationship Id="rId912" Type="http://schemas.openxmlformats.org/officeDocument/2006/relationships/hyperlink" Target="https://solidarites-sante.gouv.fr/IMG/png/bp910.png" TargetMode="External"/><Relationship Id="rId41" Type="http://schemas.openxmlformats.org/officeDocument/2006/relationships/hyperlink" Target="https://solidarites-sante.gouv.fr/IMG/png/bp39.png" TargetMode="External"/><Relationship Id="rId83" Type="http://schemas.openxmlformats.org/officeDocument/2006/relationships/hyperlink" Target="https://solidarites-sante.gouv.fr/IMG/png/bp81.png" TargetMode="External"/><Relationship Id="rId179" Type="http://schemas.openxmlformats.org/officeDocument/2006/relationships/hyperlink" Target="https://solidarites-sante.gouv.fr/IMG/png/bp177.png" TargetMode="External"/><Relationship Id="rId386" Type="http://schemas.openxmlformats.org/officeDocument/2006/relationships/hyperlink" Target="https://solidarites-sante.gouv.fr/IMG/png/bp384.png" TargetMode="External"/><Relationship Id="rId551" Type="http://schemas.openxmlformats.org/officeDocument/2006/relationships/hyperlink" Target="https://solidarites-sante.gouv.fr/IMG/png/bp549.png" TargetMode="External"/><Relationship Id="rId593" Type="http://schemas.openxmlformats.org/officeDocument/2006/relationships/hyperlink" Target="https://solidarites-sante.gouv.fr/IMG/png/bp591.png" TargetMode="External"/><Relationship Id="rId607" Type="http://schemas.openxmlformats.org/officeDocument/2006/relationships/hyperlink" Target="https://solidarites-sante.gouv.fr/IMG/png/bp605.png" TargetMode="External"/><Relationship Id="rId649" Type="http://schemas.openxmlformats.org/officeDocument/2006/relationships/hyperlink" Target="https://solidarites-sante.gouv.fr/IMG/png/bp647.png" TargetMode="External"/><Relationship Id="rId814" Type="http://schemas.openxmlformats.org/officeDocument/2006/relationships/hyperlink" Target="https://solidarites-sante.gouv.fr/IMG/png/bp812.png" TargetMode="External"/><Relationship Id="rId856" Type="http://schemas.openxmlformats.org/officeDocument/2006/relationships/hyperlink" Target="https://solidarites-sante.gouv.fr/IMG/png/bp854.png" TargetMode="External"/><Relationship Id="rId190" Type="http://schemas.openxmlformats.org/officeDocument/2006/relationships/hyperlink" Target="https://solidarites-sante.gouv.fr/IMG/png/bp188.png" TargetMode="External"/><Relationship Id="rId204" Type="http://schemas.openxmlformats.org/officeDocument/2006/relationships/hyperlink" Target="https://solidarites-sante.gouv.fr/IMG/png/bp202.png" TargetMode="External"/><Relationship Id="rId246" Type="http://schemas.openxmlformats.org/officeDocument/2006/relationships/hyperlink" Target="https://solidarites-sante.gouv.fr/IMG/png/bp244.png" TargetMode="External"/><Relationship Id="rId288" Type="http://schemas.openxmlformats.org/officeDocument/2006/relationships/hyperlink" Target="https://solidarites-sante.gouv.fr/IMG/png/bp286.png" TargetMode="External"/><Relationship Id="rId411" Type="http://schemas.openxmlformats.org/officeDocument/2006/relationships/hyperlink" Target="https://solidarites-sante.gouv.fr/IMG/png/bp409.png" TargetMode="External"/><Relationship Id="rId453" Type="http://schemas.openxmlformats.org/officeDocument/2006/relationships/hyperlink" Target="https://solidarites-sante.gouv.fr/IMG/png/bp451.png" TargetMode="External"/><Relationship Id="rId509" Type="http://schemas.openxmlformats.org/officeDocument/2006/relationships/hyperlink" Target="https://solidarites-sante.gouv.fr/IMG/png/bp507.png" TargetMode="External"/><Relationship Id="rId660" Type="http://schemas.openxmlformats.org/officeDocument/2006/relationships/hyperlink" Target="https://solidarites-sante.gouv.fr/IMG/png/bp658.png" TargetMode="External"/><Relationship Id="rId898" Type="http://schemas.openxmlformats.org/officeDocument/2006/relationships/hyperlink" Target="https://solidarites-sante.gouv.fr/IMG/png/bp896.png" TargetMode="External"/><Relationship Id="rId106" Type="http://schemas.openxmlformats.org/officeDocument/2006/relationships/hyperlink" Target="https://solidarites-sante.gouv.fr/IMG/png/bp104.png" TargetMode="External"/><Relationship Id="rId313" Type="http://schemas.openxmlformats.org/officeDocument/2006/relationships/hyperlink" Target="https://solidarites-sante.gouv.fr/IMG/png/bp311.png" TargetMode="External"/><Relationship Id="rId495" Type="http://schemas.openxmlformats.org/officeDocument/2006/relationships/hyperlink" Target="https://solidarites-sante.gouv.fr/IMG/png/bp493.png" TargetMode="External"/><Relationship Id="rId716" Type="http://schemas.openxmlformats.org/officeDocument/2006/relationships/hyperlink" Target="https://solidarites-sante.gouv.fr/IMG/png/bp714.png" TargetMode="External"/><Relationship Id="rId758" Type="http://schemas.openxmlformats.org/officeDocument/2006/relationships/hyperlink" Target="https://solidarites-sante.gouv.fr/IMG/png/bp756.png" TargetMode="External"/><Relationship Id="rId10" Type="http://schemas.openxmlformats.org/officeDocument/2006/relationships/hyperlink" Target="https://solidarites-sante.gouv.fr/IMG/png/bp8.png" TargetMode="External"/><Relationship Id="rId52" Type="http://schemas.openxmlformats.org/officeDocument/2006/relationships/hyperlink" Target="https://solidarites-sante.gouv.fr/IMG/png/bp50.png" TargetMode="External"/><Relationship Id="rId94" Type="http://schemas.openxmlformats.org/officeDocument/2006/relationships/hyperlink" Target="https://solidarites-sante.gouv.fr/IMG/png/bp92.png" TargetMode="External"/><Relationship Id="rId148" Type="http://schemas.openxmlformats.org/officeDocument/2006/relationships/hyperlink" Target="https://solidarites-sante.gouv.fr/IMG/png/bp146.png" TargetMode="External"/><Relationship Id="rId355" Type="http://schemas.openxmlformats.org/officeDocument/2006/relationships/hyperlink" Target="https://solidarites-sante.gouv.fr/IMG/png/bp353.png" TargetMode="External"/><Relationship Id="rId397" Type="http://schemas.openxmlformats.org/officeDocument/2006/relationships/hyperlink" Target="https://solidarites-sante.gouv.fr/IMG/png/bp395.png" TargetMode="External"/><Relationship Id="rId520" Type="http://schemas.openxmlformats.org/officeDocument/2006/relationships/hyperlink" Target="https://solidarites-sante.gouv.fr/IMG/png/bp518.png" TargetMode="External"/><Relationship Id="rId562" Type="http://schemas.openxmlformats.org/officeDocument/2006/relationships/hyperlink" Target="https://solidarites-sante.gouv.fr/IMG/png/bp560.png" TargetMode="External"/><Relationship Id="rId618" Type="http://schemas.openxmlformats.org/officeDocument/2006/relationships/hyperlink" Target="https://solidarites-sante.gouv.fr/IMG/png/bp616.png" TargetMode="External"/><Relationship Id="rId825" Type="http://schemas.openxmlformats.org/officeDocument/2006/relationships/hyperlink" Target="https://solidarites-sante.gouv.fr/IMG/png/bp823.png" TargetMode="External"/><Relationship Id="rId215" Type="http://schemas.openxmlformats.org/officeDocument/2006/relationships/hyperlink" Target="https://solidarites-sante.gouv.fr/IMG/png/bp213.png" TargetMode="External"/><Relationship Id="rId257" Type="http://schemas.openxmlformats.org/officeDocument/2006/relationships/hyperlink" Target="https://solidarites-sante.gouv.fr/IMG/png/bp255.png" TargetMode="External"/><Relationship Id="rId422" Type="http://schemas.openxmlformats.org/officeDocument/2006/relationships/hyperlink" Target="https://solidarites-sante.gouv.fr/IMG/png/bp420.png" TargetMode="External"/><Relationship Id="rId464" Type="http://schemas.openxmlformats.org/officeDocument/2006/relationships/hyperlink" Target="https://solidarites-sante.gouv.fr/IMG/png/bp462.png" TargetMode="External"/><Relationship Id="rId867" Type="http://schemas.openxmlformats.org/officeDocument/2006/relationships/hyperlink" Target="https://solidarites-sante.gouv.fr/IMG/png/bp865.png" TargetMode="External"/><Relationship Id="rId299" Type="http://schemas.openxmlformats.org/officeDocument/2006/relationships/hyperlink" Target="https://solidarites-sante.gouv.fr/IMG/png/bp297.png" TargetMode="External"/><Relationship Id="rId727" Type="http://schemas.openxmlformats.org/officeDocument/2006/relationships/hyperlink" Target="https://solidarites-sante.gouv.fr/IMG/png/bp725.png" TargetMode="External"/><Relationship Id="rId63" Type="http://schemas.openxmlformats.org/officeDocument/2006/relationships/hyperlink" Target="https://solidarites-sante.gouv.fr/IMG/png/bp61.png" TargetMode="External"/><Relationship Id="rId159" Type="http://schemas.openxmlformats.org/officeDocument/2006/relationships/hyperlink" Target="https://solidarites-sante.gouv.fr/IMG/png/bp157.png" TargetMode="External"/><Relationship Id="rId366" Type="http://schemas.openxmlformats.org/officeDocument/2006/relationships/hyperlink" Target="https://solidarites-sante.gouv.fr/IMG/png/bp364.png" TargetMode="External"/><Relationship Id="rId573" Type="http://schemas.openxmlformats.org/officeDocument/2006/relationships/hyperlink" Target="https://solidarites-sante.gouv.fr/IMG/png/bp571.png" TargetMode="External"/><Relationship Id="rId780" Type="http://schemas.openxmlformats.org/officeDocument/2006/relationships/hyperlink" Target="https://solidarites-sante.gouv.fr/IMG/png/bp778.png" TargetMode="External"/><Relationship Id="rId226" Type="http://schemas.openxmlformats.org/officeDocument/2006/relationships/hyperlink" Target="https://solidarites-sante.gouv.fr/IMG/png/bp224.png" TargetMode="External"/><Relationship Id="rId433" Type="http://schemas.openxmlformats.org/officeDocument/2006/relationships/hyperlink" Target="https://solidarites-sante.gouv.fr/IMG/png/bp431.png" TargetMode="External"/><Relationship Id="rId878" Type="http://schemas.openxmlformats.org/officeDocument/2006/relationships/hyperlink" Target="https://solidarites-sante.gouv.fr/IMG/png/bp876.png" TargetMode="External"/><Relationship Id="rId640" Type="http://schemas.openxmlformats.org/officeDocument/2006/relationships/hyperlink" Target="https://solidarites-sante.gouv.fr/IMG/png/bp638.png" TargetMode="External"/><Relationship Id="rId738" Type="http://schemas.openxmlformats.org/officeDocument/2006/relationships/hyperlink" Target="https://solidarites-sante.gouv.fr/IMG/png/bp736.png" TargetMode="External"/><Relationship Id="rId74" Type="http://schemas.openxmlformats.org/officeDocument/2006/relationships/hyperlink" Target="https://solidarites-sante.gouv.fr/IMG/png/bp72.png" TargetMode="External"/><Relationship Id="rId377" Type="http://schemas.openxmlformats.org/officeDocument/2006/relationships/hyperlink" Target="https://solidarites-sante.gouv.fr/IMG/png/bp375.png" TargetMode="External"/><Relationship Id="rId500" Type="http://schemas.openxmlformats.org/officeDocument/2006/relationships/hyperlink" Target="https://solidarites-sante.gouv.fr/IMG/png/bp498.png" TargetMode="External"/><Relationship Id="rId584" Type="http://schemas.openxmlformats.org/officeDocument/2006/relationships/hyperlink" Target="https://solidarites-sante.gouv.fr/IMG/png/bp582.png" TargetMode="External"/><Relationship Id="rId805" Type="http://schemas.openxmlformats.org/officeDocument/2006/relationships/hyperlink" Target="https://solidarites-sante.gouv.fr/IMG/png/bp803.png" TargetMode="External"/><Relationship Id="rId5" Type="http://schemas.openxmlformats.org/officeDocument/2006/relationships/hyperlink" Target="https://solidarites-sante.gouv.fr/IMG/png/bp3b.png" TargetMode="External"/><Relationship Id="rId237" Type="http://schemas.openxmlformats.org/officeDocument/2006/relationships/hyperlink" Target="https://solidarites-sante.gouv.fr/IMG/png/bp235.png" TargetMode="External"/><Relationship Id="rId791" Type="http://schemas.openxmlformats.org/officeDocument/2006/relationships/hyperlink" Target="https://solidarites-sante.gouv.fr/IMG/png/bp789.png" TargetMode="External"/><Relationship Id="rId889" Type="http://schemas.openxmlformats.org/officeDocument/2006/relationships/hyperlink" Target="https://solidarites-sante.gouv.fr/IMG/png/bp887.png" TargetMode="External"/><Relationship Id="rId444" Type="http://schemas.openxmlformats.org/officeDocument/2006/relationships/hyperlink" Target="https://solidarites-sante.gouv.fr/IMG/png/bp442.png" TargetMode="External"/><Relationship Id="rId651" Type="http://schemas.openxmlformats.org/officeDocument/2006/relationships/hyperlink" Target="https://solidarites-sante.gouv.fr/IMG/png/bp649.png" TargetMode="External"/><Relationship Id="rId749" Type="http://schemas.openxmlformats.org/officeDocument/2006/relationships/hyperlink" Target="https://solidarites-sante.gouv.fr/IMG/png/bp747.png" TargetMode="External"/><Relationship Id="rId290" Type="http://schemas.openxmlformats.org/officeDocument/2006/relationships/hyperlink" Target="https://solidarites-sante.gouv.fr/IMG/png/bp288.png" TargetMode="External"/><Relationship Id="rId304" Type="http://schemas.openxmlformats.org/officeDocument/2006/relationships/hyperlink" Target="https://solidarites-sante.gouv.fr/IMG/png/bp302.png" TargetMode="External"/><Relationship Id="rId388" Type="http://schemas.openxmlformats.org/officeDocument/2006/relationships/hyperlink" Target="https://solidarites-sante.gouv.fr/IMG/png/bp386.png" TargetMode="External"/><Relationship Id="rId511" Type="http://schemas.openxmlformats.org/officeDocument/2006/relationships/hyperlink" Target="https://solidarites-sante.gouv.fr/IMG/png/bp509.png" TargetMode="External"/><Relationship Id="rId609" Type="http://schemas.openxmlformats.org/officeDocument/2006/relationships/hyperlink" Target="https://solidarites-sante.gouv.fr/IMG/png/bp607.png" TargetMode="External"/><Relationship Id="rId85" Type="http://schemas.openxmlformats.org/officeDocument/2006/relationships/hyperlink" Target="https://solidarites-sante.gouv.fr/IMG/png/bp83.png" TargetMode="External"/><Relationship Id="rId150" Type="http://schemas.openxmlformats.org/officeDocument/2006/relationships/hyperlink" Target="https://solidarites-sante.gouv.fr/IMG/png/bp148.png" TargetMode="External"/><Relationship Id="rId595" Type="http://schemas.openxmlformats.org/officeDocument/2006/relationships/hyperlink" Target="https://solidarites-sante.gouv.fr/IMG/png/bp593.png" TargetMode="External"/><Relationship Id="rId816" Type="http://schemas.openxmlformats.org/officeDocument/2006/relationships/hyperlink" Target="https://solidarites-sante.gouv.fr/IMG/png/bp814.png" TargetMode="External"/><Relationship Id="rId248" Type="http://schemas.openxmlformats.org/officeDocument/2006/relationships/hyperlink" Target="https://solidarites-sante.gouv.fr/IMG/png/bp246.png" TargetMode="External"/><Relationship Id="rId455" Type="http://schemas.openxmlformats.org/officeDocument/2006/relationships/hyperlink" Target="https://solidarites-sante.gouv.fr/IMG/png/bp453.png" TargetMode="External"/><Relationship Id="rId662" Type="http://schemas.openxmlformats.org/officeDocument/2006/relationships/hyperlink" Target="https://solidarites-sante.gouv.fr/IMG/png/bp660.png" TargetMode="External"/><Relationship Id="rId12" Type="http://schemas.openxmlformats.org/officeDocument/2006/relationships/hyperlink" Target="https://solidarites-sante.gouv.fr/IMG/png/bp10.png" TargetMode="External"/><Relationship Id="rId108" Type="http://schemas.openxmlformats.org/officeDocument/2006/relationships/hyperlink" Target="https://solidarites-sante.gouv.fr/IMG/png/bp106.png" TargetMode="External"/><Relationship Id="rId315" Type="http://schemas.openxmlformats.org/officeDocument/2006/relationships/hyperlink" Target="https://solidarites-sante.gouv.fr/IMG/png/bp313.png" TargetMode="External"/><Relationship Id="rId522" Type="http://schemas.openxmlformats.org/officeDocument/2006/relationships/hyperlink" Target="https://solidarites-sante.gouv.fr/IMG/png/bp520.png" TargetMode="External"/><Relationship Id="rId96" Type="http://schemas.openxmlformats.org/officeDocument/2006/relationships/hyperlink" Target="https://solidarites-sante.gouv.fr/IMG/png/bp94.png" TargetMode="External"/><Relationship Id="rId161" Type="http://schemas.openxmlformats.org/officeDocument/2006/relationships/hyperlink" Target="https://solidarites-sante.gouv.fr/IMG/png/bp159.png" TargetMode="External"/><Relationship Id="rId399" Type="http://schemas.openxmlformats.org/officeDocument/2006/relationships/hyperlink" Target="https://solidarites-sante.gouv.fr/IMG/png/bp397.png" TargetMode="External"/><Relationship Id="rId827" Type="http://schemas.openxmlformats.org/officeDocument/2006/relationships/hyperlink" Target="https://solidarites-sante.gouv.fr/IMG/png/bp825.png" TargetMode="External"/><Relationship Id="rId259" Type="http://schemas.openxmlformats.org/officeDocument/2006/relationships/hyperlink" Target="https://solidarites-sante.gouv.fr/IMG/png/bp257.png" TargetMode="External"/><Relationship Id="rId466" Type="http://schemas.openxmlformats.org/officeDocument/2006/relationships/hyperlink" Target="https://solidarites-sante.gouv.fr/IMG/png/bp464.png" TargetMode="External"/><Relationship Id="rId673" Type="http://schemas.openxmlformats.org/officeDocument/2006/relationships/hyperlink" Target="https://solidarites-sante.gouv.fr/IMG/png/bp671.png" TargetMode="External"/><Relationship Id="rId880" Type="http://schemas.openxmlformats.org/officeDocument/2006/relationships/hyperlink" Target="https://solidarites-sante.gouv.fr/IMG/png/bp878.png" TargetMode="External"/><Relationship Id="rId23" Type="http://schemas.openxmlformats.org/officeDocument/2006/relationships/hyperlink" Target="https://solidarites-sante.gouv.fr/IMG/png/bp21.png" TargetMode="External"/><Relationship Id="rId119" Type="http://schemas.openxmlformats.org/officeDocument/2006/relationships/hyperlink" Target="https://solidarites-sante.gouv.fr/IMG/png/bp117.png" TargetMode="External"/><Relationship Id="rId326" Type="http://schemas.openxmlformats.org/officeDocument/2006/relationships/hyperlink" Target="https://solidarites-sante.gouv.fr/IMG/png/bp324.png" TargetMode="External"/><Relationship Id="rId533" Type="http://schemas.openxmlformats.org/officeDocument/2006/relationships/hyperlink" Target="https://solidarites-sante.gouv.fr/IMG/png/bp531.png" TargetMode="External"/><Relationship Id="rId740" Type="http://schemas.openxmlformats.org/officeDocument/2006/relationships/hyperlink" Target="https://solidarites-sante.gouv.fr/IMG/png/bp738.png" TargetMode="External"/><Relationship Id="rId838" Type="http://schemas.openxmlformats.org/officeDocument/2006/relationships/hyperlink" Target="https://solidarites-sante.gouv.fr/IMG/png/bp836.png" TargetMode="External"/><Relationship Id="rId172" Type="http://schemas.openxmlformats.org/officeDocument/2006/relationships/hyperlink" Target="https://solidarites-sante.gouv.fr/IMG/png/bp170.png" TargetMode="External"/><Relationship Id="rId477" Type="http://schemas.openxmlformats.org/officeDocument/2006/relationships/hyperlink" Target="https://solidarites-sante.gouv.fr/IMG/png/bp475.png" TargetMode="External"/><Relationship Id="rId600" Type="http://schemas.openxmlformats.org/officeDocument/2006/relationships/hyperlink" Target="https://solidarites-sante.gouv.fr/IMG/png/bp598.png" TargetMode="External"/><Relationship Id="rId684" Type="http://schemas.openxmlformats.org/officeDocument/2006/relationships/hyperlink" Target="https://solidarites-sante.gouv.fr/IMG/png/bp682.png" TargetMode="External"/><Relationship Id="rId337" Type="http://schemas.openxmlformats.org/officeDocument/2006/relationships/hyperlink" Target="https://solidarites-sante.gouv.fr/IMG/png/bp335.png" TargetMode="External"/><Relationship Id="rId891" Type="http://schemas.openxmlformats.org/officeDocument/2006/relationships/hyperlink" Target="https://solidarites-sante.gouv.fr/IMG/png/bp889.png" TargetMode="External"/><Relationship Id="rId905" Type="http://schemas.openxmlformats.org/officeDocument/2006/relationships/hyperlink" Target="https://solidarites-sante.gouv.fr/IMG/png/bp903.png" TargetMode="External"/><Relationship Id="rId34" Type="http://schemas.openxmlformats.org/officeDocument/2006/relationships/hyperlink" Target="https://solidarites-sante.gouv.fr/IMG/png/bp32.png" TargetMode="External"/><Relationship Id="rId544" Type="http://schemas.openxmlformats.org/officeDocument/2006/relationships/hyperlink" Target="https://solidarites-sante.gouv.fr/IMG/png/bp542.png" TargetMode="External"/><Relationship Id="rId751" Type="http://schemas.openxmlformats.org/officeDocument/2006/relationships/hyperlink" Target="https://solidarites-sante.gouv.fr/IMG/png/bp749.png" TargetMode="External"/><Relationship Id="rId849" Type="http://schemas.openxmlformats.org/officeDocument/2006/relationships/hyperlink" Target="https://solidarites-sante.gouv.fr/IMG/png/bp847.png" TargetMode="External"/><Relationship Id="rId183" Type="http://schemas.openxmlformats.org/officeDocument/2006/relationships/hyperlink" Target="https://solidarites-sante.gouv.fr/IMG/png/bp181.png" TargetMode="External"/><Relationship Id="rId390" Type="http://schemas.openxmlformats.org/officeDocument/2006/relationships/hyperlink" Target="https://solidarites-sante.gouv.fr/IMG/png/bp388.png" TargetMode="External"/><Relationship Id="rId404" Type="http://schemas.openxmlformats.org/officeDocument/2006/relationships/hyperlink" Target="https://solidarites-sante.gouv.fr/IMG/png/bp402.png" TargetMode="External"/><Relationship Id="rId611" Type="http://schemas.openxmlformats.org/officeDocument/2006/relationships/hyperlink" Target="https://solidarites-sante.gouv.fr/IMG/png/bp609.png" TargetMode="External"/><Relationship Id="rId250" Type="http://schemas.openxmlformats.org/officeDocument/2006/relationships/hyperlink" Target="https://solidarites-sante.gouv.fr/IMG/png/bp248.png" TargetMode="External"/><Relationship Id="rId488" Type="http://schemas.openxmlformats.org/officeDocument/2006/relationships/hyperlink" Target="https://solidarites-sante.gouv.fr/IMG/png/bp486.png" TargetMode="External"/><Relationship Id="rId695" Type="http://schemas.openxmlformats.org/officeDocument/2006/relationships/hyperlink" Target="https://solidarites-sante.gouv.fr/IMG/png/bp693.png" TargetMode="External"/><Relationship Id="rId709" Type="http://schemas.openxmlformats.org/officeDocument/2006/relationships/hyperlink" Target="https://solidarites-sante.gouv.fr/IMG/png/bp707.png" TargetMode="External"/><Relationship Id="rId916" Type="http://schemas.openxmlformats.org/officeDocument/2006/relationships/hyperlink" Target="https://solidarites-sante.gouv.fr/IMG/png/bp914.png" TargetMode="External"/><Relationship Id="rId45" Type="http://schemas.openxmlformats.org/officeDocument/2006/relationships/hyperlink" Target="https://solidarites-sante.gouv.fr/IMG/png/bp43.png" TargetMode="External"/><Relationship Id="rId110" Type="http://schemas.openxmlformats.org/officeDocument/2006/relationships/hyperlink" Target="https://solidarites-sante.gouv.fr/IMG/png/bp108.png" TargetMode="External"/><Relationship Id="rId348" Type="http://schemas.openxmlformats.org/officeDocument/2006/relationships/hyperlink" Target="https://solidarites-sante.gouv.fr/IMG/png/bp346.png" TargetMode="External"/><Relationship Id="rId555" Type="http://schemas.openxmlformats.org/officeDocument/2006/relationships/hyperlink" Target="https://solidarites-sante.gouv.fr/IMG/png/bp553.png" TargetMode="External"/><Relationship Id="rId762" Type="http://schemas.openxmlformats.org/officeDocument/2006/relationships/hyperlink" Target="https://solidarites-sante.gouv.fr/IMG/png/bp760.png" TargetMode="External"/><Relationship Id="rId194" Type="http://schemas.openxmlformats.org/officeDocument/2006/relationships/hyperlink" Target="https://solidarites-sante.gouv.fr/IMG/png/bp192.png" TargetMode="External"/><Relationship Id="rId208" Type="http://schemas.openxmlformats.org/officeDocument/2006/relationships/hyperlink" Target="https://solidarites-sante.gouv.fr/IMG/png/bp206.png" TargetMode="External"/><Relationship Id="rId415" Type="http://schemas.openxmlformats.org/officeDocument/2006/relationships/hyperlink" Target="https://solidarites-sante.gouv.fr/IMG/png/bp413.png" TargetMode="External"/><Relationship Id="rId622" Type="http://schemas.openxmlformats.org/officeDocument/2006/relationships/hyperlink" Target="https://solidarites-sante.gouv.fr/IMG/png/bp620.png" TargetMode="External"/><Relationship Id="rId261" Type="http://schemas.openxmlformats.org/officeDocument/2006/relationships/hyperlink" Target="https://solidarites-sante.gouv.fr/IMG/png/bp259.png" TargetMode="External"/><Relationship Id="rId499" Type="http://schemas.openxmlformats.org/officeDocument/2006/relationships/hyperlink" Target="https://solidarites-sante.gouv.fr/IMG/png/bp497.png" TargetMode="External"/><Relationship Id="rId56" Type="http://schemas.openxmlformats.org/officeDocument/2006/relationships/hyperlink" Target="https://solidarites-sante.gouv.fr/IMG/png/bp54.png" TargetMode="External"/><Relationship Id="rId359" Type="http://schemas.openxmlformats.org/officeDocument/2006/relationships/hyperlink" Target="https://solidarites-sante.gouv.fr/IMG/png/bp357.png" TargetMode="External"/><Relationship Id="rId566" Type="http://schemas.openxmlformats.org/officeDocument/2006/relationships/hyperlink" Target="https://solidarites-sante.gouv.fr/IMG/png/bp564.png" TargetMode="External"/><Relationship Id="rId773" Type="http://schemas.openxmlformats.org/officeDocument/2006/relationships/hyperlink" Target="https://solidarites-sante.gouv.fr/IMG/png/bp771.png" TargetMode="External"/><Relationship Id="rId121" Type="http://schemas.openxmlformats.org/officeDocument/2006/relationships/hyperlink" Target="https://solidarites-sante.gouv.fr/IMG/png/bp119.png" TargetMode="External"/><Relationship Id="rId219" Type="http://schemas.openxmlformats.org/officeDocument/2006/relationships/hyperlink" Target="https://solidarites-sante.gouv.fr/IMG/png/bp217.png" TargetMode="External"/><Relationship Id="rId426" Type="http://schemas.openxmlformats.org/officeDocument/2006/relationships/hyperlink" Target="https://solidarites-sante.gouv.fr/IMG/png/bp424.png" TargetMode="External"/><Relationship Id="rId633" Type="http://schemas.openxmlformats.org/officeDocument/2006/relationships/hyperlink" Target="https://solidarites-sante.gouv.fr/IMG/png/bp631.png" TargetMode="External"/><Relationship Id="rId840" Type="http://schemas.openxmlformats.org/officeDocument/2006/relationships/hyperlink" Target="https://solidarites-sante.gouv.fr/IMG/png/bp838.pn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N29"/>
  <sheetViews>
    <sheetView tabSelected="1" workbookViewId="0">
      <selection activeCell="H3" sqref="H3"/>
    </sheetView>
  </sheetViews>
  <sheetFormatPr baseColWidth="10" defaultRowHeight="14.4" x14ac:dyDescent="0.3"/>
  <cols>
    <col min="5" max="5" width="23.21875" customWidth="1"/>
  </cols>
  <sheetData>
    <row r="1" spans="6:14" ht="30.75" customHeight="1" x14ac:dyDescent="0.3">
      <c r="F1" s="110" t="s">
        <v>2488</v>
      </c>
      <c r="G1" s="111"/>
      <c r="H1" s="111"/>
      <c r="I1" s="111"/>
      <c r="J1" s="111"/>
      <c r="K1" s="111"/>
      <c r="L1" s="111"/>
      <c r="M1" s="111"/>
      <c r="N1" s="112"/>
    </row>
    <row r="2" spans="6:14" ht="44.25" customHeight="1" thickBot="1" x14ac:dyDescent="0.35">
      <c r="F2" s="113"/>
      <c r="G2" s="114"/>
      <c r="H2" s="114"/>
      <c r="I2" s="114"/>
      <c r="J2" s="114"/>
      <c r="K2" s="114"/>
      <c r="L2" s="114"/>
      <c r="M2" s="114"/>
      <c r="N2" s="115"/>
    </row>
    <row r="4" spans="6:14" ht="15" thickBot="1" x14ac:dyDescent="0.35">
      <c r="F4" s="11"/>
      <c r="G4" s="11"/>
      <c r="H4" s="11"/>
      <c r="I4" s="11"/>
      <c r="J4" s="11"/>
      <c r="K4" s="11"/>
    </row>
    <row r="5" spans="6:14" ht="23.25" customHeight="1" thickBot="1" x14ac:dyDescent="0.35">
      <c r="F5" s="116" t="s">
        <v>1496</v>
      </c>
      <c r="G5" s="117"/>
      <c r="H5" s="117"/>
      <c r="I5" s="117"/>
      <c r="J5" s="117"/>
      <c r="K5" s="118"/>
    </row>
    <row r="6" spans="6:14" x14ac:dyDescent="0.3">
      <c r="F6" s="119" t="s">
        <v>1497</v>
      </c>
      <c r="G6" s="120"/>
      <c r="H6" s="120"/>
      <c r="I6" s="120"/>
      <c r="J6" s="120"/>
      <c r="K6" s="121"/>
    </row>
    <row r="7" spans="6:14" x14ac:dyDescent="0.3">
      <c r="F7" s="101" t="s">
        <v>1498</v>
      </c>
      <c r="G7" s="102"/>
      <c r="H7" s="102"/>
      <c r="I7" s="102"/>
      <c r="J7" s="102"/>
      <c r="K7" s="103"/>
    </row>
    <row r="8" spans="6:14" x14ac:dyDescent="0.3">
      <c r="F8" s="101" t="s">
        <v>1499</v>
      </c>
      <c r="G8" s="102"/>
      <c r="H8" s="102"/>
      <c r="I8" s="102"/>
      <c r="J8" s="102"/>
      <c r="K8" s="103"/>
    </row>
    <row r="9" spans="6:14" x14ac:dyDescent="0.3">
      <c r="F9" s="101" t="s">
        <v>1500</v>
      </c>
      <c r="G9" s="102"/>
      <c r="H9" s="102"/>
      <c r="I9" s="102"/>
      <c r="J9" s="102"/>
      <c r="K9" s="103"/>
    </row>
    <row r="10" spans="6:14" x14ac:dyDescent="0.3">
      <c r="F10" s="101" t="s">
        <v>1501</v>
      </c>
      <c r="G10" s="102"/>
      <c r="H10" s="102"/>
      <c r="I10" s="102"/>
      <c r="J10" s="102"/>
      <c r="K10" s="103"/>
    </row>
    <row r="11" spans="6:14" ht="15" thickBot="1" x14ac:dyDescent="0.35">
      <c r="F11" s="124" t="s">
        <v>1502</v>
      </c>
      <c r="G11" s="125"/>
      <c r="H11" s="125"/>
      <c r="I11" s="125"/>
      <c r="J11" s="125"/>
      <c r="K11" s="126"/>
    </row>
    <row r="12" spans="6:14" ht="15" thickBot="1" x14ac:dyDescent="0.35">
      <c r="F12" s="127"/>
      <c r="G12" s="127"/>
      <c r="H12" s="127"/>
      <c r="I12" s="127"/>
      <c r="J12" s="127"/>
      <c r="K12" s="127"/>
    </row>
    <row r="13" spans="6:14" ht="24" customHeight="1" thickBot="1" x14ac:dyDescent="0.35">
      <c r="F13" s="128" t="s">
        <v>1503</v>
      </c>
      <c r="G13" s="129"/>
      <c r="H13" s="129"/>
      <c r="I13" s="129"/>
      <c r="J13" s="129"/>
      <c r="K13" s="129"/>
      <c r="L13" s="129"/>
      <c r="M13" s="129"/>
      <c r="N13" s="130"/>
    </row>
    <row r="14" spans="6:14" ht="15" customHeight="1" x14ac:dyDescent="0.3">
      <c r="F14" s="131" t="s">
        <v>1504</v>
      </c>
      <c r="G14" s="132"/>
      <c r="H14" s="132"/>
      <c r="I14" s="132"/>
      <c r="J14" s="132"/>
      <c r="K14" s="132"/>
      <c r="L14" s="132"/>
      <c r="M14" s="132"/>
      <c r="N14" s="133"/>
    </row>
    <row r="15" spans="6:14" x14ac:dyDescent="0.3">
      <c r="F15" s="134"/>
      <c r="G15" s="135"/>
      <c r="H15" s="135"/>
      <c r="I15" s="135"/>
      <c r="J15" s="135"/>
      <c r="K15" s="135"/>
      <c r="L15" s="135"/>
      <c r="M15" s="135"/>
      <c r="N15" s="136"/>
    </row>
    <row r="16" spans="6:14" x14ac:dyDescent="0.3">
      <c r="F16" s="134"/>
      <c r="G16" s="135"/>
      <c r="H16" s="135"/>
      <c r="I16" s="135"/>
      <c r="J16" s="135"/>
      <c r="K16" s="135"/>
      <c r="L16" s="135"/>
      <c r="M16" s="135"/>
      <c r="N16" s="136"/>
    </row>
    <row r="17" spans="6:14" x14ac:dyDescent="0.3">
      <c r="F17" s="134"/>
      <c r="G17" s="135"/>
      <c r="H17" s="135"/>
      <c r="I17" s="135"/>
      <c r="J17" s="135"/>
      <c r="K17" s="135"/>
      <c r="L17" s="135"/>
      <c r="M17" s="135"/>
      <c r="N17" s="136"/>
    </row>
    <row r="18" spans="6:14" ht="51" customHeight="1" thickBot="1" x14ac:dyDescent="0.35">
      <c r="F18" s="104"/>
      <c r="G18" s="105"/>
      <c r="H18" s="105"/>
      <c r="I18" s="105"/>
      <c r="J18" s="105"/>
      <c r="K18" s="105"/>
      <c r="L18" s="105"/>
      <c r="M18" s="105"/>
      <c r="N18" s="106"/>
    </row>
    <row r="19" spans="6:14" ht="15" thickBot="1" x14ac:dyDescent="0.35"/>
    <row r="20" spans="6:14" ht="21.75" customHeight="1" thickBot="1" x14ac:dyDescent="0.35">
      <c r="F20" s="137" t="s">
        <v>1505</v>
      </c>
      <c r="G20" s="138"/>
      <c r="H20" s="138"/>
      <c r="I20" s="138"/>
      <c r="J20" s="138"/>
      <c r="K20" s="138"/>
      <c r="L20" s="138"/>
      <c r="M20" s="138"/>
      <c r="N20" s="139"/>
    </row>
    <row r="21" spans="6:14" x14ac:dyDescent="0.3">
      <c r="F21" s="119" t="s">
        <v>1506</v>
      </c>
      <c r="G21" s="120"/>
      <c r="H21" s="120"/>
      <c r="I21" s="120"/>
      <c r="J21" s="120"/>
      <c r="K21" s="120"/>
      <c r="L21" s="120"/>
      <c r="M21" s="120"/>
      <c r="N21" s="121"/>
    </row>
    <row r="22" spans="6:14" ht="29.25" customHeight="1" x14ac:dyDescent="0.3">
      <c r="F22" s="134" t="s">
        <v>1507</v>
      </c>
      <c r="G22" s="135"/>
      <c r="H22" s="135"/>
      <c r="I22" s="135"/>
      <c r="J22" s="135"/>
      <c r="K22" s="135"/>
      <c r="L22" s="135"/>
      <c r="M22" s="135"/>
      <c r="N22" s="136"/>
    </row>
    <row r="23" spans="6:14" x14ac:dyDescent="0.3">
      <c r="F23" s="101" t="s">
        <v>2483</v>
      </c>
      <c r="G23" s="102"/>
      <c r="H23" s="102"/>
      <c r="I23" s="102"/>
      <c r="J23" s="102"/>
      <c r="K23" s="102"/>
      <c r="L23" s="102"/>
      <c r="M23" s="102"/>
      <c r="N23" s="103"/>
    </row>
    <row r="24" spans="6:14" x14ac:dyDescent="0.3">
      <c r="F24" s="101" t="s">
        <v>2484</v>
      </c>
      <c r="G24" s="102"/>
      <c r="H24" s="102"/>
      <c r="I24" s="102"/>
      <c r="J24" s="102"/>
      <c r="K24" s="102"/>
      <c r="L24" s="102"/>
      <c r="M24" s="102"/>
      <c r="N24" s="103"/>
    </row>
    <row r="25" spans="6:14" ht="33.75" customHeight="1" thickBot="1" x14ac:dyDescent="0.35">
      <c r="F25" s="104" t="s">
        <v>1508</v>
      </c>
      <c r="G25" s="105"/>
      <c r="H25" s="105"/>
      <c r="I25" s="105"/>
      <c r="J25" s="105"/>
      <c r="K25" s="105"/>
      <c r="L25" s="105"/>
      <c r="M25" s="105"/>
      <c r="N25" s="106"/>
    </row>
    <row r="28" spans="6:14" ht="18.600000000000001" thickBot="1" x14ac:dyDescent="0.4">
      <c r="F28" s="122" t="s">
        <v>2486</v>
      </c>
      <c r="G28" s="123"/>
      <c r="H28" s="123"/>
      <c r="I28" s="123"/>
      <c r="J28" s="123"/>
    </row>
    <row r="29" spans="6:14" ht="28.2" customHeight="1" thickBot="1" x14ac:dyDescent="0.35">
      <c r="F29" s="107" t="s">
        <v>2485</v>
      </c>
      <c r="G29" s="108"/>
      <c r="H29" s="108"/>
      <c r="I29" s="108"/>
      <c r="J29" s="109"/>
    </row>
  </sheetData>
  <mergeCells count="19">
    <mergeCell ref="F1:N2"/>
    <mergeCell ref="F5:K5"/>
    <mergeCell ref="F6:K6"/>
    <mergeCell ref="F7:K7"/>
    <mergeCell ref="F8:K8"/>
    <mergeCell ref="F23:N23"/>
    <mergeCell ref="F24:N24"/>
    <mergeCell ref="F25:N25"/>
    <mergeCell ref="F29:J29"/>
    <mergeCell ref="F9:K9"/>
    <mergeCell ref="F28:J28"/>
    <mergeCell ref="F10:K10"/>
    <mergeCell ref="F11:K11"/>
    <mergeCell ref="F12:K12"/>
    <mergeCell ref="F13:N13"/>
    <mergeCell ref="F14:N18"/>
    <mergeCell ref="F20:N20"/>
    <mergeCell ref="F21:N21"/>
    <mergeCell ref="F22:N22"/>
  </mergeCells>
  <hyperlinks>
    <hyperlink ref="F29" r:id="rId1" display="mailto:dgos-programmephare@sante.gouv.fr"/>
  </hyperlinks>
  <pageMargins left="0.7" right="0.7" top="0.75" bottom="0.75" header="0.3" footer="0.3"/>
  <pageSetup paperSize="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I68"/>
  <sheetViews>
    <sheetView zoomScale="106" zoomScaleNormal="120" workbookViewId="0">
      <selection activeCell="I3" sqref="I3"/>
    </sheetView>
  </sheetViews>
  <sheetFormatPr baseColWidth="10" defaultRowHeight="14.4" x14ac:dyDescent="0.3"/>
  <cols>
    <col min="1" max="1" width="33.5546875" customWidth="1"/>
    <col min="2" max="9" width="15.33203125" customWidth="1"/>
  </cols>
  <sheetData>
    <row r="1" spans="2:9" ht="15" thickBot="1" x14ac:dyDescent="0.35"/>
    <row r="2" spans="2:9" ht="22.5" customHeight="1" thickBot="1" x14ac:dyDescent="0.35">
      <c r="B2" s="7"/>
      <c r="C2" s="203" t="s">
        <v>1394</v>
      </c>
      <c r="D2" s="204"/>
      <c r="E2" s="204"/>
      <c r="F2" s="204"/>
      <c r="G2" s="204"/>
      <c r="H2" s="205"/>
    </row>
    <row r="3" spans="2:9" ht="70.2" customHeight="1" thickBot="1" x14ac:dyDescent="0.35">
      <c r="B3" s="9"/>
      <c r="C3" s="7"/>
      <c r="D3" s="7"/>
      <c r="E3" s="7"/>
      <c r="F3" s="7"/>
      <c r="G3" s="7"/>
      <c r="H3" s="7"/>
      <c r="I3" s="7"/>
    </row>
    <row r="4" spans="2:9" s="8" customFormat="1" ht="20.25" customHeight="1" x14ac:dyDescent="0.3">
      <c r="B4" s="206" t="s">
        <v>1404</v>
      </c>
      <c r="C4" s="207"/>
      <c r="D4" s="207"/>
      <c r="E4" s="207"/>
      <c r="F4" s="207"/>
      <c r="G4" s="207"/>
      <c r="H4" s="207"/>
      <c r="I4" s="208"/>
    </row>
    <row r="5" spans="2:9" ht="52.5" customHeight="1" thickBot="1" x14ac:dyDescent="0.35">
      <c r="B5" s="179" t="s">
        <v>1402</v>
      </c>
      <c r="C5" s="180"/>
      <c r="D5" s="180"/>
      <c r="E5" s="180"/>
      <c r="F5" s="180"/>
      <c r="G5" s="180"/>
      <c r="H5" s="180"/>
      <c r="I5" s="181"/>
    </row>
    <row r="6" spans="2:9" ht="16.5" customHeight="1" x14ac:dyDescent="0.3"/>
    <row r="7" spans="2:9" x14ac:dyDescent="0.3">
      <c r="B7" s="209" t="s">
        <v>1435</v>
      </c>
      <c r="C7" s="210"/>
      <c r="D7" s="210"/>
      <c r="E7" s="210"/>
      <c r="F7" s="210"/>
      <c r="G7" s="210"/>
      <c r="H7" s="210"/>
      <c r="I7" s="211"/>
    </row>
    <row r="8" spans="2:9" ht="16.5" customHeight="1" x14ac:dyDescent="0.3">
      <c r="B8" s="176" t="s">
        <v>1395</v>
      </c>
      <c r="C8" s="177"/>
      <c r="D8" s="177"/>
      <c r="E8" s="177"/>
      <c r="F8" s="177"/>
      <c r="G8" s="177"/>
      <c r="H8" s="177"/>
      <c r="I8" s="178"/>
    </row>
    <row r="9" spans="2:9" ht="28.5" customHeight="1" x14ac:dyDescent="0.3">
      <c r="B9" s="185" t="s">
        <v>1396</v>
      </c>
      <c r="C9" s="186"/>
      <c r="D9" s="186"/>
      <c r="E9" s="186"/>
      <c r="F9" s="186"/>
      <c r="G9" s="186"/>
      <c r="H9" s="186"/>
      <c r="I9" s="187"/>
    </row>
    <row r="10" spans="2:9" ht="14.25" customHeight="1" x14ac:dyDescent="0.3"/>
    <row r="11" spans="2:9" x14ac:dyDescent="0.3">
      <c r="B11" s="173" t="s">
        <v>1397</v>
      </c>
      <c r="C11" s="174"/>
      <c r="D11" s="174"/>
      <c r="E11" s="174"/>
      <c r="F11" s="174"/>
      <c r="G11" s="174"/>
      <c r="H11" s="174"/>
      <c r="I11" s="175"/>
    </row>
    <row r="12" spans="2:9" ht="10.5" customHeight="1" x14ac:dyDescent="0.3">
      <c r="B12" s="176" t="s">
        <v>1399</v>
      </c>
      <c r="C12" s="177"/>
      <c r="D12" s="177"/>
      <c r="E12" s="177"/>
      <c r="F12" s="177"/>
      <c r="G12" s="177"/>
      <c r="H12" s="177"/>
      <c r="I12" s="178"/>
    </row>
    <row r="13" spans="2:9" ht="15" customHeight="1" x14ac:dyDescent="0.3">
      <c r="B13" s="185"/>
      <c r="C13" s="186"/>
      <c r="D13" s="186"/>
      <c r="E13" s="186"/>
      <c r="F13" s="186"/>
      <c r="G13" s="186"/>
      <c r="H13" s="186"/>
      <c r="I13" s="187"/>
    </row>
    <row r="14" spans="2:9" x14ac:dyDescent="0.3">
      <c r="B14" s="173" t="s">
        <v>1398</v>
      </c>
      <c r="C14" s="174"/>
      <c r="D14" s="174"/>
      <c r="E14" s="174"/>
      <c r="F14" s="174"/>
      <c r="G14" s="174"/>
      <c r="H14" s="174"/>
      <c r="I14" s="175"/>
    </row>
    <row r="15" spans="2:9" ht="10.5" customHeight="1" x14ac:dyDescent="0.3">
      <c r="B15" s="176" t="s">
        <v>1400</v>
      </c>
      <c r="C15" s="177"/>
      <c r="D15" s="177"/>
      <c r="E15" s="177"/>
      <c r="F15" s="177"/>
      <c r="G15" s="177"/>
      <c r="H15" s="177"/>
      <c r="I15" s="178"/>
    </row>
    <row r="16" spans="2:9" x14ac:dyDescent="0.3">
      <c r="B16" s="185"/>
      <c r="C16" s="186"/>
      <c r="D16" s="186"/>
      <c r="E16" s="186"/>
      <c r="F16" s="186"/>
      <c r="G16" s="186"/>
      <c r="H16" s="186"/>
      <c r="I16" s="187"/>
    </row>
    <row r="17" spans="2:9" x14ac:dyDescent="0.3">
      <c r="B17" s="173" t="s">
        <v>1401</v>
      </c>
      <c r="C17" s="174"/>
      <c r="D17" s="174"/>
      <c r="E17" s="174"/>
      <c r="F17" s="174"/>
      <c r="G17" s="174"/>
      <c r="H17" s="174"/>
      <c r="I17" s="175"/>
    </row>
    <row r="18" spans="2:9" x14ac:dyDescent="0.3">
      <c r="B18" s="176" t="s">
        <v>1403</v>
      </c>
      <c r="C18" s="177"/>
      <c r="D18" s="177"/>
      <c r="E18" s="177"/>
      <c r="F18" s="177"/>
      <c r="G18" s="177"/>
      <c r="H18" s="177"/>
      <c r="I18" s="178"/>
    </row>
    <row r="19" spans="2:9" ht="14.25" customHeight="1" thickBot="1" x14ac:dyDescent="0.35">
      <c r="B19" s="179"/>
      <c r="C19" s="180"/>
      <c r="D19" s="180"/>
      <c r="E19" s="180"/>
      <c r="F19" s="180"/>
      <c r="G19" s="180"/>
      <c r="H19" s="180"/>
      <c r="I19" s="181"/>
    </row>
    <row r="20" spans="2:9" ht="14.25" customHeight="1" thickBot="1" x14ac:dyDescent="0.35"/>
    <row r="21" spans="2:9" ht="24" customHeight="1" thickBot="1" x14ac:dyDescent="0.35">
      <c r="B21" s="182" t="s">
        <v>1415</v>
      </c>
      <c r="C21" s="183"/>
      <c r="D21" s="183"/>
      <c r="E21" s="183"/>
      <c r="F21" s="183"/>
      <c r="G21" s="183"/>
      <c r="H21" s="183"/>
      <c r="I21" s="184"/>
    </row>
    <row r="22" spans="2:9" ht="14.25" customHeight="1" x14ac:dyDescent="0.3">
      <c r="B22" s="197" t="s">
        <v>1405</v>
      </c>
      <c r="C22" s="198"/>
      <c r="D22" s="198"/>
      <c r="E22" s="198"/>
      <c r="F22" s="198"/>
      <c r="G22" s="198"/>
      <c r="H22" s="198"/>
      <c r="I22" s="199"/>
    </row>
    <row r="23" spans="2:9" ht="26.25" customHeight="1" x14ac:dyDescent="0.3">
      <c r="B23" s="185" t="s">
        <v>1410</v>
      </c>
      <c r="C23" s="186"/>
      <c r="D23" s="186"/>
      <c r="E23" s="186"/>
      <c r="F23" s="186"/>
      <c r="G23" s="186"/>
      <c r="H23" s="186"/>
      <c r="I23" s="187"/>
    </row>
    <row r="24" spans="2:9" ht="14.25" customHeight="1" x14ac:dyDescent="0.3">
      <c r="B24" s="188" t="s">
        <v>1406</v>
      </c>
      <c r="C24" s="189"/>
      <c r="D24" s="189"/>
      <c r="E24" s="189"/>
      <c r="F24" s="189"/>
      <c r="G24" s="189"/>
      <c r="H24" s="189"/>
      <c r="I24" s="190"/>
    </row>
    <row r="25" spans="2:9" ht="27.75" customHeight="1" thickBot="1" x14ac:dyDescent="0.35">
      <c r="B25" s="179" t="s">
        <v>1409</v>
      </c>
      <c r="C25" s="180"/>
      <c r="D25" s="180"/>
      <c r="E25" s="180"/>
      <c r="F25" s="180"/>
      <c r="G25" s="180"/>
      <c r="H25" s="180"/>
      <c r="I25" s="181"/>
    </row>
    <row r="26" spans="2:9" ht="18.75" customHeight="1" x14ac:dyDescent="0.3">
      <c r="B26" s="188" t="s">
        <v>1407</v>
      </c>
      <c r="C26" s="189"/>
      <c r="D26" s="189"/>
      <c r="E26" s="189"/>
      <c r="F26" s="189"/>
      <c r="G26" s="189"/>
      <c r="H26" s="189"/>
      <c r="I26" s="190"/>
    </row>
    <row r="27" spans="2:9" ht="28.5" customHeight="1" thickBot="1" x14ac:dyDescent="0.35">
      <c r="B27" s="179" t="s">
        <v>1411</v>
      </c>
      <c r="C27" s="180"/>
      <c r="D27" s="180"/>
      <c r="E27" s="180"/>
      <c r="F27" s="180"/>
      <c r="G27" s="180"/>
      <c r="H27" s="180"/>
      <c r="I27" s="181"/>
    </row>
    <row r="28" spans="2:9" ht="18.75" customHeight="1" thickBot="1" x14ac:dyDescent="0.35">
      <c r="B28" s="188" t="s">
        <v>1408</v>
      </c>
      <c r="C28" s="189"/>
      <c r="D28" s="189"/>
      <c r="E28" s="189"/>
      <c r="F28" s="189"/>
      <c r="G28" s="189"/>
      <c r="H28" s="189"/>
      <c r="I28" s="190"/>
    </row>
    <row r="29" spans="2:9" ht="24.75" customHeight="1" thickBot="1" x14ac:dyDescent="0.35">
      <c r="B29" s="200" t="s">
        <v>1412</v>
      </c>
      <c r="C29" s="201"/>
      <c r="D29" s="201"/>
      <c r="E29" s="201"/>
      <c r="F29" s="201"/>
      <c r="G29" s="201"/>
      <c r="H29" s="201"/>
      <c r="I29" s="202"/>
    </row>
    <row r="30" spans="2:9" ht="15" customHeight="1" thickBot="1" x14ac:dyDescent="0.35"/>
    <row r="31" spans="2:9" x14ac:dyDescent="0.3">
      <c r="B31" s="146" t="s">
        <v>1413</v>
      </c>
      <c r="C31" s="147"/>
      <c r="D31" s="147"/>
      <c r="E31" s="147"/>
      <c r="F31" s="147"/>
      <c r="G31" s="147"/>
      <c r="H31" s="147"/>
      <c r="I31" s="148"/>
    </row>
    <row r="32" spans="2:9" ht="15" customHeight="1" thickBot="1" x14ac:dyDescent="0.35">
      <c r="B32" s="149" t="s">
        <v>1414</v>
      </c>
      <c r="C32" s="150"/>
      <c r="D32" s="150"/>
      <c r="E32" s="150"/>
      <c r="F32" s="150"/>
      <c r="G32" s="150"/>
      <c r="H32" s="150"/>
      <c r="I32" s="151"/>
    </row>
    <row r="33" spans="2:9" ht="15" thickBot="1" x14ac:dyDescent="0.35"/>
    <row r="34" spans="2:9" ht="27" customHeight="1" thickBot="1" x14ac:dyDescent="0.35">
      <c r="B34" s="191" t="s">
        <v>2474</v>
      </c>
      <c r="C34" s="192"/>
      <c r="D34" s="192"/>
      <c r="E34" s="192"/>
      <c r="F34" s="192"/>
      <c r="G34" s="192"/>
      <c r="H34" s="192"/>
      <c r="I34" s="193"/>
    </row>
    <row r="35" spans="2:9" x14ac:dyDescent="0.3">
      <c r="B35" s="194" t="s">
        <v>2475</v>
      </c>
      <c r="C35" s="195"/>
      <c r="D35" s="195"/>
      <c r="E35" s="195"/>
      <c r="F35" s="195"/>
      <c r="G35" s="195"/>
      <c r="H35" s="195"/>
      <c r="I35" s="196"/>
    </row>
    <row r="36" spans="2:9" ht="28.5" customHeight="1" x14ac:dyDescent="0.3">
      <c r="B36" s="152" t="s">
        <v>1426</v>
      </c>
      <c r="C36" s="153"/>
      <c r="D36" s="153"/>
      <c r="E36" s="153"/>
      <c r="F36" s="153"/>
      <c r="G36" s="153"/>
      <c r="H36" s="153"/>
      <c r="I36" s="154"/>
    </row>
    <row r="37" spans="2:9" x14ac:dyDescent="0.3">
      <c r="B37" s="158" t="s">
        <v>2476</v>
      </c>
      <c r="C37" s="159"/>
      <c r="D37" s="159"/>
      <c r="E37" s="159"/>
      <c r="F37" s="159"/>
      <c r="G37" s="159"/>
      <c r="H37" s="159"/>
      <c r="I37" s="160"/>
    </row>
    <row r="38" spans="2:9" ht="40.5" customHeight="1" x14ac:dyDescent="0.3">
      <c r="B38" s="152" t="s">
        <v>1427</v>
      </c>
      <c r="C38" s="153"/>
      <c r="D38" s="153"/>
      <c r="E38" s="153"/>
      <c r="F38" s="153"/>
      <c r="G38" s="153"/>
      <c r="H38" s="153"/>
      <c r="I38" s="154"/>
    </row>
    <row r="39" spans="2:9" x14ac:dyDescent="0.3">
      <c r="B39" s="158" t="s">
        <v>1416</v>
      </c>
      <c r="C39" s="159"/>
      <c r="D39" s="159"/>
      <c r="E39" s="159"/>
      <c r="F39" s="159"/>
      <c r="G39" s="159"/>
      <c r="H39" s="159"/>
      <c r="I39" s="160"/>
    </row>
    <row r="40" spans="2:9" ht="28.5" customHeight="1" x14ac:dyDescent="0.3">
      <c r="B40" s="152" t="s">
        <v>1428</v>
      </c>
      <c r="C40" s="153"/>
      <c r="D40" s="153"/>
      <c r="E40" s="153"/>
      <c r="F40" s="153"/>
      <c r="G40" s="153"/>
      <c r="H40" s="153"/>
      <c r="I40" s="154"/>
    </row>
    <row r="41" spans="2:9" x14ac:dyDescent="0.3">
      <c r="B41" s="158" t="s">
        <v>1417</v>
      </c>
      <c r="C41" s="159"/>
      <c r="D41" s="159"/>
      <c r="E41" s="159"/>
      <c r="F41" s="159"/>
      <c r="G41" s="159"/>
      <c r="H41" s="159"/>
      <c r="I41" s="160"/>
    </row>
    <row r="42" spans="2:9" ht="34.5" customHeight="1" x14ac:dyDescent="0.3">
      <c r="B42" s="152" t="s">
        <v>1429</v>
      </c>
      <c r="C42" s="153"/>
      <c r="D42" s="153"/>
      <c r="E42" s="153"/>
      <c r="F42" s="153"/>
      <c r="G42" s="153"/>
      <c r="H42" s="153"/>
      <c r="I42" s="154"/>
    </row>
    <row r="43" spans="2:9" ht="15" thickBot="1" x14ac:dyDescent="0.35"/>
    <row r="44" spans="2:9" ht="25.5" customHeight="1" thickBot="1" x14ac:dyDescent="0.35">
      <c r="B44" s="161" t="s">
        <v>2481</v>
      </c>
      <c r="C44" s="162"/>
      <c r="D44" s="162"/>
      <c r="E44" s="162"/>
      <c r="F44" s="162"/>
      <c r="G44" s="162"/>
      <c r="H44" s="162"/>
      <c r="I44" s="163"/>
    </row>
    <row r="45" spans="2:9" x14ac:dyDescent="0.3">
      <c r="B45" s="164" t="s">
        <v>1418</v>
      </c>
      <c r="C45" s="165"/>
      <c r="D45" s="165"/>
      <c r="E45" s="165"/>
      <c r="F45" s="165"/>
      <c r="G45" s="165"/>
      <c r="H45" s="165"/>
      <c r="I45" s="166"/>
    </row>
    <row r="46" spans="2:9" ht="229.2" customHeight="1" x14ac:dyDescent="0.3">
      <c r="B46" s="167" t="s">
        <v>2478</v>
      </c>
      <c r="C46" s="168"/>
      <c r="D46" s="168"/>
      <c r="E46" s="168"/>
      <c r="F46" s="168"/>
      <c r="G46" s="168"/>
      <c r="H46" s="168"/>
      <c r="I46" s="169"/>
    </row>
    <row r="47" spans="2:9" ht="20.399999999999999" customHeight="1" x14ac:dyDescent="0.3">
      <c r="B47" s="140" t="s">
        <v>2477</v>
      </c>
      <c r="C47" s="141"/>
      <c r="D47" s="141"/>
      <c r="E47" s="141"/>
      <c r="F47" s="141"/>
      <c r="G47" s="141"/>
      <c r="H47" s="141"/>
      <c r="I47" s="142"/>
    </row>
    <row r="48" spans="2:9" ht="25.2" customHeight="1" x14ac:dyDescent="0.3">
      <c r="B48" s="143" t="s">
        <v>2479</v>
      </c>
      <c r="C48" s="144"/>
      <c r="D48" s="144"/>
      <c r="E48" s="144"/>
      <c r="F48" s="144"/>
      <c r="G48" s="144"/>
      <c r="H48" s="144"/>
      <c r="I48" s="145"/>
    </row>
    <row r="49" spans="2:9" x14ac:dyDescent="0.3">
      <c r="B49" s="140" t="s">
        <v>1419</v>
      </c>
      <c r="C49" s="141"/>
      <c r="D49" s="141"/>
      <c r="E49" s="141"/>
      <c r="F49" s="141"/>
      <c r="G49" s="141"/>
      <c r="H49" s="141"/>
      <c r="I49" s="142"/>
    </row>
    <row r="50" spans="2:9" ht="18.75" customHeight="1" thickBot="1" x14ac:dyDescent="0.35">
      <c r="B50" s="170" t="s">
        <v>1431</v>
      </c>
      <c r="C50" s="171"/>
      <c r="D50" s="171"/>
      <c r="E50" s="171"/>
      <c r="F50" s="171"/>
      <c r="G50" s="171"/>
      <c r="H50" s="171"/>
      <c r="I50" s="172"/>
    </row>
    <row r="51" spans="2:9" x14ac:dyDescent="0.3">
      <c r="B51" s="140" t="s">
        <v>2480</v>
      </c>
      <c r="C51" s="141"/>
      <c r="D51" s="141"/>
      <c r="E51" s="141"/>
      <c r="F51" s="141"/>
      <c r="G51" s="141"/>
      <c r="H51" s="141"/>
      <c r="I51" s="142"/>
    </row>
    <row r="52" spans="2:9" ht="39.75" customHeight="1" thickBot="1" x14ac:dyDescent="0.35">
      <c r="B52" s="170" t="s">
        <v>1436</v>
      </c>
      <c r="C52" s="171"/>
      <c r="D52" s="171"/>
      <c r="E52" s="171"/>
      <c r="F52" s="171"/>
      <c r="G52" s="171"/>
      <c r="H52" s="171"/>
      <c r="I52" s="172"/>
    </row>
    <row r="53" spans="2:9" ht="15" thickBot="1" x14ac:dyDescent="0.35">
      <c r="B53" s="140" t="s">
        <v>1420</v>
      </c>
      <c r="C53" s="141"/>
      <c r="D53" s="141"/>
      <c r="E53" s="141"/>
      <c r="F53" s="141"/>
      <c r="G53" s="141"/>
      <c r="H53" s="141"/>
      <c r="I53" s="142"/>
    </row>
    <row r="54" spans="2:9" ht="27" customHeight="1" thickBot="1" x14ac:dyDescent="0.35">
      <c r="B54" s="155" t="s">
        <v>1437</v>
      </c>
      <c r="C54" s="156"/>
      <c r="D54" s="156"/>
      <c r="E54" s="156"/>
      <c r="F54" s="156"/>
      <c r="G54" s="156"/>
      <c r="H54" s="156"/>
      <c r="I54" s="157"/>
    </row>
    <row r="55" spans="2:9" ht="15" thickBot="1" x14ac:dyDescent="0.35">
      <c r="B55" s="140" t="s">
        <v>1421</v>
      </c>
      <c r="C55" s="141"/>
      <c r="D55" s="141"/>
      <c r="E55" s="141"/>
      <c r="F55" s="141"/>
      <c r="G55" s="141"/>
      <c r="H55" s="141"/>
      <c r="I55" s="142"/>
    </row>
    <row r="56" spans="2:9" ht="27.75" customHeight="1" thickBot="1" x14ac:dyDescent="0.35">
      <c r="B56" s="155" t="s">
        <v>1438</v>
      </c>
      <c r="C56" s="156"/>
      <c r="D56" s="156"/>
      <c r="E56" s="156"/>
      <c r="F56" s="156"/>
      <c r="G56" s="156"/>
      <c r="H56" s="156"/>
      <c r="I56" s="157"/>
    </row>
    <row r="57" spans="2:9" ht="15" thickBot="1" x14ac:dyDescent="0.35"/>
    <row r="58" spans="2:9" x14ac:dyDescent="0.3">
      <c r="B58" s="146" t="s">
        <v>1422</v>
      </c>
      <c r="C58" s="147"/>
      <c r="D58" s="147"/>
      <c r="E58" s="147"/>
      <c r="F58" s="147"/>
      <c r="G58" s="147"/>
      <c r="H58" s="147"/>
      <c r="I58" s="148"/>
    </row>
    <row r="59" spans="2:9" ht="15" thickBot="1" x14ac:dyDescent="0.35">
      <c r="B59" s="149" t="s">
        <v>2473</v>
      </c>
      <c r="C59" s="150"/>
      <c r="D59" s="150"/>
      <c r="E59" s="150"/>
      <c r="F59" s="150"/>
      <c r="G59" s="150"/>
      <c r="H59" s="150"/>
      <c r="I59" s="151"/>
    </row>
    <row r="60" spans="2:9" ht="15" thickBot="1" x14ac:dyDescent="0.35"/>
    <row r="61" spans="2:9" x14ac:dyDescent="0.3">
      <c r="B61" s="146" t="s">
        <v>1423</v>
      </c>
      <c r="C61" s="147"/>
      <c r="D61" s="147"/>
      <c r="E61" s="147"/>
      <c r="F61" s="147"/>
      <c r="G61" s="147"/>
      <c r="H61" s="147"/>
      <c r="I61" s="148"/>
    </row>
    <row r="62" spans="2:9" ht="15" thickBot="1" x14ac:dyDescent="0.35">
      <c r="B62" s="149" t="s">
        <v>1432</v>
      </c>
      <c r="C62" s="150"/>
      <c r="D62" s="150"/>
      <c r="E62" s="150"/>
      <c r="F62" s="150"/>
      <c r="G62" s="150"/>
      <c r="H62" s="150"/>
      <c r="I62" s="151"/>
    </row>
    <row r="63" spans="2:9" ht="15" thickBot="1" x14ac:dyDescent="0.35"/>
    <row r="64" spans="2:9" x14ac:dyDescent="0.3">
      <c r="B64" s="146" t="s">
        <v>1424</v>
      </c>
      <c r="C64" s="147"/>
      <c r="D64" s="147"/>
      <c r="E64" s="147"/>
      <c r="F64" s="147"/>
      <c r="G64" s="147"/>
      <c r="H64" s="147"/>
      <c r="I64" s="148"/>
    </row>
    <row r="65" spans="2:9" ht="15" thickBot="1" x14ac:dyDescent="0.35">
      <c r="B65" s="149" t="s">
        <v>1433</v>
      </c>
      <c r="C65" s="150"/>
      <c r="D65" s="150"/>
      <c r="E65" s="150"/>
      <c r="F65" s="150"/>
      <c r="G65" s="150"/>
      <c r="H65" s="150"/>
      <c r="I65" s="151"/>
    </row>
    <row r="66" spans="2:9" ht="15" thickBot="1" x14ac:dyDescent="0.35"/>
    <row r="67" spans="2:9" x14ac:dyDescent="0.3">
      <c r="B67" s="146" t="s">
        <v>1425</v>
      </c>
      <c r="C67" s="147"/>
      <c r="D67" s="147"/>
      <c r="E67" s="147"/>
      <c r="F67" s="147"/>
      <c r="G67" s="147"/>
      <c r="H67" s="147"/>
      <c r="I67" s="148"/>
    </row>
    <row r="68" spans="2:9" ht="31.2" customHeight="1" thickBot="1" x14ac:dyDescent="0.35">
      <c r="B68" s="149" t="s">
        <v>2482</v>
      </c>
      <c r="C68" s="150"/>
      <c r="D68" s="150"/>
      <c r="E68" s="150"/>
      <c r="F68" s="150"/>
      <c r="G68" s="150"/>
      <c r="H68" s="150"/>
      <c r="I68" s="151"/>
    </row>
  </sheetData>
  <mergeCells count="53">
    <mergeCell ref="B11:I11"/>
    <mergeCell ref="B12:I13"/>
    <mergeCell ref="B14:I14"/>
    <mergeCell ref="B15:I16"/>
    <mergeCell ref="C2:H2"/>
    <mergeCell ref="B4:I4"/>
    <mergeCell ref="B5:I5"/>
    <mergeCell ref="B7:I7"/>
    <mergeCell ref="B38:I38"/>
    <mergeCell ref="B39:I39"/>
    <mergeCell ref="B36:I36"/>
    <mergeCell ref="B22:I22"/>
    <mergeCell ref="B23:I23"/>
    <mergeCell ref="B24:I24"/>
    <mergeCell ref="B25:I25"/>
    <mergeCell ref="B29:I29"/>
    <mergeCell ref="B65:I65"/>
    <mergeCell ref="B8:I8"/>
    <mergeCell ref="B9:I9"/>
    <mergeCell ref="B26:I26"/>
    <mergeCell ref="B27:I27"/>
    <mergeCell ref="B28:I28"/>
    <mergeCell ref="B58:I58"/>
    <mergeCell ref="B61:I61"/>
    <mergeCell ref="B62:I62"/>
    <mergeCell ref="B51:I51"/>
    <mergeCell ref="B52:I52"/>
    <mergeCell ref="B53:I53"/>
    <mergeCell ref="B54:I54"/>
    <mergeCell ref="B34:I34"/>
    <mergeCell ref="B35:I35"/>
    <mergeCell ref="B37:I37"/>
    <mergeCell ref="B17:I17"/>
    <mergeCell ref="B18:I19"/>
    <mergeCell ref="B21:I21"/>
    <mergeCell ref="B31:I31"/>
    <mergeCell ref="B32:I32"/>
    <mergeCell ref="B47:I47"/>
    <mergeCell ref="B48:I48"/>
    <mergeCell ref="B67:I67"/>
    <mergeCell ref="B68:I68"/>
    <mergeCell ref="B40:I40"/>
    <mergeCell ref="B42:I42"/>
    <mergeCell ref="B59:I59"/>
    <mergeCell ref="B55:I55"/>
    <mergeCell ref="B56:I56"/>
    <mergeCell ref="B41:I41"/>
    <mergeCell ref="B44:I44"/>
    <mergeCell ref="B45:I45"/>
    <mergeCell ref="B46:I46"/>
    <mergeCell ref="B49:I49"/>
    <mergeCell ref="B50:I50"/>
    <mergeCell ref="B64:I64"/>
  </mergeCells>
  <printOptions horizontalCentered="1" verticalCentered="1"/>
  <pageMargins left="0.11811023622047245" right="0.11811023622047245" top="0.35433070866141736" bottom="0.74803149606299213" header="0.31496062992125984" footer="0.31496062992125984"/>
  <pageSetup paperSize="9" scale="74" orientation="portrait" r:id="rId1"/>
  <headerFooter>
    <oddFooter xml:space="preserve">&amp;LFichier  :  &amp;F ,  Onglet : &amp;A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7"/>
  <sheetViews>
    <sheetView zoomScale="77" zoomScaleNormal="70" workbookViewId="0">
      <selection activeCell="Q1" sqref="Q1"/>
    </sheetView>
  </sheetViews>
  <sheetFormatPr baseColWidth="10" defaultRowHeight="14.4" x14ac:dyDescent="0.3"/>
  <cols>
    <col min="1" max="1" width="11.44140625" style="39" customWidth="1"/>
    <col min="2" max="2" width="11.44140625" style="40" customWidth="1"/>
    <col min="3" max="3" width="18.77734375" style="40" customWidth="1"/>
    <col min="4" max="4" width="16.44140625" style="40" customWidth="1"/>
    <col min="5" max="5" width="18" style="40" customWidth="1"/>
    <col min="6" max="6" width="18.44140625" style="40" customWidth="1"/>
    <col min="7" max="7" width="20" customWidth="1"/>
    <col min="8" max="8" width="38" style="41" customWidth="1"/>
    <col min="9" max="9" width="16.44140625" style="40" customWidth="1"/>
    <col min="10" max="10" width="17.44140625" style="40" customWidth="1"/>
    <col min="11" max="11" width="16.77734375" style="40" customWidth="1"/>
    <col min="12" max="12" width="16" style="40" customWidth="1"/>
    <col min="13" max="13" width="23.109375" style="42" customWidth="1"/>
    <col min="14" max="14" width="22.44140625" style="42" customWidth="1"/>
    <col min="15" max="15" width="18.77734375" style="43" customWidth="1"/>
    <col min="16" max="16" width="21" customWidth="1"/>
    <col min="17" max="17" width="22" customWidth="1"/>
    <col min="18" max="18" width="20.44140625" customWidth="1"/>
    <col min="19" max="19" width="14.44140625" customWidth="1"/>
    <col min="20" max="20" width="12.33203125" customWidth="1"/>
    <col min="21" max="21" width="13.109375" customWidth="1"/>
    <col min="22" max="22" width="11.44140625" customWidth="1"/>
  </cols>
  <sheetData>
    <row r="1" spans="1:23" s="26" customFormat="1" ht="108" x14ac:dyDescent="0.3">
      <c r="A1" s="22" t="s">
        <v>1383</v>
      </c>
      <c r="B1" s="22" t="s">
        <v>0</v>
      </c>
      <c r="C1" s="22" t="s">
        <v>1510</v>
      </c>
      <c r="D1" s="22" t="s">
        <v>979</v>
      </c>
      <c r="E1" s="22" t="s">
        <v>978</v>
      </c>
      <c r="F1" s="22" t="s">
        <v>980</v>
      </c>
      <c r="G1" s="22" t="s">
        <v>1052</v>
      </c>
      <c r="H1" s="22" t="s">
        <v>1511</v>
      </c>
      <c r="I1" s="22" t="s">
        <v>971</v>
      </c>
      <c r="J1" s="22" t="s">
        <v>977</v>
      </c>
      <c r="K1" s="22" t="s">
        <v>987</v>
      </c>
      <c r="L1" s="22" t="s">
        <v>1512</v>
      </c>
      <c r="M1" s="23" t="s">
        <v>1513</v>
      </c>
      <c r="N1" s="23" t="s">
        <v>1514</v>
      </c>
      <c r="O1" s="24" t="s">
        <v>1515</v>
      </c>
      <c r="P1" s="22" t="s">
        <v>1516</v>
      </c>
      <c r="Q1" s="22" t="s">
        <v>1517</v>
      </c>
      <c r="R1" s="22" t="s">
        <v>1439</v>
      </c>
      <c r="S1" s="22" t="s">
        <v>2469</v>
      </c>
      <c r="T1" s="25" t="s">
        <v>1363</v>
      </c>
      <c r="U1" s="22" t="s">
        <v>1434</v>
      </c>
      <c r="V1" s="22" t="s">
        <v>1518</v>
      </c>
    </row>
    <row r="2" spans="1:23" ht="69" x14ac:dyDescent="0.3">
      <c r="A2" s="27" t="s">
        <v>1483</v>
      </c>
      <c r="B2" s="28" t="s">
        <v>1</v>
      </c>
      <c r="C2" s="28" t="s">
        <v>2</v>
      </c>
      <c r="D2" s="28" t="s">
        <v>981</v>
      </c>
      <c r="E2" s="28" t="s">
        <v>982</v>
      </c>
      <c r="F2" s="28" t="s">
        <v>983</v>
      </c>
      <c r="G2" s="29"/>
      <c r="H2" s="30" t="s">
        <v>1484</v>
      </c>
      <c r="I2" s="28" t="s">
        <v>10</v>
      </c>
      <c r="J2" s="28" t="s">
        <v>8</v>
      </c>
      <c r="K2" s="28" t="s">
        <v>1159</v>
      </c>
      <c r="L2" s="28"/>
      <c r="M2" s="31">
        <v>94452</v>
      </c>
      <c r="N2" s="31" t="str">
        <f>IF(M2="","",IF(M2&lt;5000,"&lt; 5 000€",IF(M2&lt;10000,"5 000€ &lt;x&lt; 10 000€",IF(M2&lt;50000,"10 000€ &lt;x&lt; 50 000€",IF(M2&lt;100000,"50 000€ &lt;x&lt; 100 000€",IF(M2&lt;200000,"100 000€ &lt;x&lt; 200 000€",IF(M2&lt;500000,"200 000€ &lt;x&lt; 500 000€",IF(M2&lt;1000000,"500 000€ &lt;x&lt; 1M€",IF(M2&gt;1000000,"&gt;1M€","")))))))))</f>
        <v>50 000€ &lt;x&lt; 100 000€</v>
      </c>
      <c r="O2" s="32">
        <v>0.23</v>
      </c>
      <c r="P2" s="28"/>
      <c r="Q2" s="28"/>
      <c r="R2" s="28"/>
      <c r="S2" s="28" t="s">
        <v>1364</v>
      </c>
      <c r="T2" s="33" t="s">
        <v>1364</v>
      </c>
      <c r="U2" s="28">
        <v>16</v>
      </c>
      <c r="V2" s="34" t="s">
        <v>1519</v>
      </c>
    </row>
    <row r="3" spans="1:23" ht="69.599999999999994" x14ac:dyDescent="0.3">
      <c r="A3" s="27" t="s">
        <v>1485</v>
      </c>
      <c r="B3" s="28" t="s">
        <v>1</v>
      </c>
      <c r="C3" s="28" t="s">
        <v>2</v>
      </c>
      <c r="D3" s="28" t="s">
        <v>981</v>
      </c>
      <c r="E3" s="28" t="s">
        <v>982</v>
      </c>
      <c r="F3" s="28" t="s">
        <v>983</v>
      </c>
      <c r="G3" s="29"/>
      <c r="H3" s="30" t="s">
        <v>1486</v>
      </c>
      <c r="I3" s="28" t="s">
        <v>10</v>
      </c>
      <c r="J3" s="28" t="s">
        <v>8</v>
      </c>
      <c r="K3" s="28" t="s">
        <v>1159</v>
      </c>
      <c r="L3" s="28"/>
      <c r="M3" s="31">
        <v>47392</v>
      </c>
      <c r="N3" s="31" t="str">
        <f t="shared" ref="N3:N7" si="0">IF(M3="","",IF(M3&lt;5000,"&lt; 5 000€",IF(M3&lt;10000,"5 000€ &lt;x&lt; 10 000€",IF(M3&lt;50000,"10 000€ &lt;x&lt; 50 000€",IF(M3&lt;100000,"50 000€ &lt;x&lt; 100 000€",IF(M3&lt;200000,"100 000€ &lt;x&lt; 200 000€",IF(M3&lt;500000,"200 000€ &lt;x&lt; 500 000€",IF(M3&lt;1000000,"500 000€ &lt;x&lt; 1M€",IF(M3&gt;1000000,"&gt;1M€","")))))))))</f>
        <v>10 000€ &lt;x&lt; 50 000€</v>
      </c>
      <c r="O3" s="32">
        <v>0.34</v>
      </c>
      <c r="P3" s="28"/>
      <c r="Q3" s="28"/>
      <c r="R3" s="28"/>
      <c r="S3" s="28" t="s">
        <v>1364</v>
      </c>
      <c r="T3" s="33" t="s">
        <v>1364</v>
      </c>
      <c r="U3" s="28">
        <v>17</v>
      </c>
      <c r="V3" s="35" t="s">
        <v>1520</v>
      </c>
    </row>
    <row r="4" spans="1:23" ht="69.599999999999994" x14ac:dyDescent="0.3">
      <c r="A4" s="27">
        <v>2</v>
      </c>
      <c r="B4" s="28" t="s">
        <v>1</v>
      </c>
      <c r="C4" s="28" t="s">
        <v>2</v>
      </c>
      <c r="D4" s="28" t="s">
        <v>981</v>
      </c>
      <c r="E4" s="28" t="s">
        <v>982</v>
      </c>
      <c r="F4" s="28"/>
      <c r="G4" s="29"/>
      <c r="H4" s="30" t="s">
        <v>3</v>
      </c>
      <c r="I4" s="28" t="s">
        <v>4</v>
      </c>
      <c r="J4" s="28" t="s">
        <v>10</v>
      </c>
      <c r="K4" s="28"/>
      <c r="L4" s="28"/>
      <c r="M4" s="31">
        <v>5128</v>
      </c>
      <c r="N4" s="31" t="str">
        <f t="shared" si="0"/>
        <v>5 000€ &lt;x&lt; 10 000€</v>
      </c>
      <c r="O4" s="32">
        <v>0.3</v>
      </c>
      <c r="P4" s="31">
        <v>70000</v>
      </c>
      <c r="Q4" s="28"/>
      <c r="R4" s="28"/>
      <c r="S4" s="28" t="s">
        <v>1364</v>
      </c>
      <c r="T4" s="33" t="s">
        <v>1364</v>
      </c>
      <c r="U4" s="28" t="s">
        <v>1487</v>
      </c>
      <c r="V4" s="35" t="s">
        <v>1521</v>
      </c>
    </row>
    <row r="5" spans="1:23" ht="69.599999999999994" x14ac:dyDescent="0.3">
      <c r="A5" s="27" t="s">
        <v>1488</v>
      </c>
      <c r="B5" s="28" t="s">
        <v>1</v>
      </c>
      <c r="C5" s="28" t="s">
        <v>2</v>
      </c>
      <c r="D5" s="28" t="s">
        <v>981</v>
      </c>
      <c r="E5" s="28" t="s">
        <v>982</v>
      </c>
      <c r="F5" s="28" t="s">
        <v>984</v>
      </c>
      <c r="G5" s="29"/>
      <c r="H5" s="30" t="s">
        <v>1489</v>
      </c>
      <c r="I5" s="28" t="s">
        <v>4</v>
      </c>
      <c r="J5" s="28" t="s">
        <v>10</v>
      </c>
      <c r="K5" s="28" t="s">
        <v>1004</v>
      </c>
      <c r="L5" s="28"/>
      <c r="M5" s="31">
        <v>9800</v>
      </c>
      <c r="N5" s="31" t="str">
        <f t="shared" si="0"/>
        <v>5 000€ &lt;x&lt; 10 000€</v>
      </c>
      <c r="O5" s="32">
        <v>0.05</v>
      </c>
      <c r="P5" s="28"/>
      <c r="Q5" s="28"/>
      <c r="R5" s="28"/>
      <c r="S5" s="28" t="s">
        <v>1364</v>
      </c>
      <c r="T5" s="33" t="s">
        <v>1364</v>
      </c>
      <c r="U5" s="28">
        <v>23</v>
      </c>
      <c r="V5" s="35" t="s">
        <v>1522</v>
      </c>
    </row>
    <row r="6" spans="1:23" ht="69.599999999999994" x14ac:dyDescent="0.3">
      <c r="A6" s="27" t="s">
        <v>1490</v>
      </c>
      <c r="B6" s="28" t="s">
        <v>1</v>
      </c>
      <c r="C6" s="28" t="s">
        <v>2</v>
      </c>
      <c r="D6" s="28" t="s">
        <v>981</v>
      </c>
      <c r="E6" s="28" t="s">
        <v>982</v>
      </c>
      <c r="F6" s="28" t="s">
        <v>984</v>
      </c>
      <c r="G6" s="29"/>
      <c r="H6" s="30" t="s">
        <v>1491</v>
      </c>
      <c r="I6" s="28" t="s">
        <v>4</v>
      </c>
      <c r="J6" s="28" t="s">
        <v>10</v>
      </c>
      <c r="K6" s="28" t="s">
        <v>1004</v>
      </c>
      <c r="L6" s="28"/>
      <c r="M6" s="31">
        <v>10000</v>
      </c>
      <c r="N6" s="31" t="str">
        <f t="shared" si="0"/>
        <v>10 000€ &lt;x&lt; 50 000€</v>
      </c>
      <c r="O6" s="32">
        <v>0.05</v>
      </c>
      <c r="P6" s="28"/>
      <c r="Q6" s="28"/>
      <c r="R6" s="28"/>
      <c r="S6" s="28" t="s">
        <v>1367</v>
      </c>
      <c r="T6" s="33" t="s">
        <v>1364</v>
      </c>
      <c r="U6" s="28">
        <v>23</v>
      </c>
      <c r="V6" s="35" t="s">
        <v>1523</v>
      </c>
    </row>
    <row r="7" spans="1:23" ht="69.599999999999994" x14ac:dyDescent="0.3">
      <c r="A7" s="27">
        <v>4</v>
      </c>
      <c r="B7" s="28" t="s">
        <v>1</v>
      </c>
      <c r="C7" s="28" t="s">
        <v>2</v>
      </c>
      <c r="D7" s="28" t="s">
        <v>981</v>
      </c>
      <c r="E7" s="28" t="s">
        <v>982</v>
      </c>
      <c r="F7" s="28" t="s">
        <v>985</v>
      </c>
      <c r="G7" s="29"/>
      <c r="H7" s="30" t="s">
        <v>5</v>
      </c>
      <c r="I7" s="28" t="s">
        <v>975</v>
      </c>
      <c r="J7" s="28" t="s">
        <v>10</v>
      </c>
      <c r="K7" s="28"/>
      <c r="L7" s="28"/>
      <c r="M7" s="31">
        <v>186928</v>
      </c>
      <c r="N7" s="31" t="str">
        <f t="shared" si="0"/>
        <v>100 000€ &lt;x&lt; 200 000€</v>
      </c>
      <c r="O7" s="32">
        <v>0.06</v>
      </c>
      <c r="P7" s="28"/>
      <c r="Q7" s="28"/>
      <c r="R7" s="28"/>
      <c r="S7" s="28" t="s">
        <v>1367</v>
      </c>
      <c r="T7" s="33" t="s">
        <v>1364</v>
      </c>
      <c r="U7" s="28">
        <v>24</v>
      </c>
      <c r="V7" s="35" t="s">
        <v>1524</v>
      </c>
    </row>
    <row r="8" spans="1:23" ht="69.599999999999994" x14ac:dyDescent="0.3">
      <c r="A8" s="27">
        <v>5</v>
      </c>
      <c r="B8" s="28" t="s">
        <v>1</v>
      </c>
      <c r="C8" s="28" t="s">
        <v>2</v>
      </c>
      <c r="D8" s="28" t="s">
        <v>981</v>
      </c>
      <c r="E8" s="28" t="s">
        <v>982</v>
      </c>
      <c r="F8" s="28" t="s">
        <v>985</v>
      </c>
      <c r="G8" s="29"/>
      <c r="H8" s="30" t="s">
        <v>6</v>
      </c>
      <c r="I8" s="28" t="s">
        <v>118</v>
      </c>
      <c r="J8" s="28" t="s">
        <v>974</v>
      </c>
      <c r="K8" s="28" t="s">
        <v>1008</v>
      </c>
      <c r="L8" s="28"/>
      <c r="M8" s="31" t="s">
        <v>1430</v>
      </c>
      <c r="N8" s="31" t="s">
        <v>1430</v>
      </c>
      <c r="O8" s="32">
        <v>0.1</v>
      </c>
      <c r="P8" s="28"/>
      <c r="Q8" s="28"/>
      <c r="R8" s="28"/>
      <c r="S8" s="28" t="s">
        <v>1367</v>
      </c>
      <c r="T8" s="33" t="s">
        <v>1364</v>
      </c>
      <c r="U8" s="28">
        <v>25</v>
      </c>
      <c r="V8" s="35" t="s">
        <v>1525</v>
      </c>
      <c r="W8" s="35"/>
    </row>
    <row r="9" spans="1:23" ht="72" x14ac:dyDescent="0.3">
      <c r="A9" s="27">
        <v>6</v>
      </c>
      <c r="B9" s="28" t="s">
        <v>1</v>
      </c>
      <c r="C9" s="28" t="s">
        <v>2</v>
      </c>
      <c r="D9" s="28" t="s">
        <v>981</v>
      </c>
      <c r="E9" s="28" t="s">
        <v>982</v>
      </c>
      <c r="F9" s="28" t="s">
        <v>986</v>
      </c>
      <c r="G9" s="29"/>
      <c r="H9" s="30" t="s">
        <v>7</v>
      </c>
      <c r="I9" s="28" t="s">
        <v>8</v>
      </c>
      <c r="J9" s="28"/>
      <c r="K9" s="28"/>
      <c r="L9" s="28"/>
      <c r="M9" s="31">
        <v>13000</v>
      </c>
      <c r="N9" s="31" t="str">
        <f>IF(M9="","",IF(M9&lt;5000,"&lt; 5 000€",IF(M9&lt;10000,"5 000€ &lt;x&lt; 10 000€",IF(M9&lt;50000,"10 000€ &lt;x&lt; 50 000€",IF(M9&lt;100000,"50 000€ &lt;x&lt; 100 000€",IF(M9&lt;200000,"100 000€ &lt;x&lt; 200 000€",IF(M9&lt;500000,"200 000€ &lt;x&lt; 500 000€",IF(M9&lt;1000000,"500 000€ &lt;x&lt; 1M€",IF(M9&gt;1000000,"&gt; 1M€","")))))))))</f>
        <v>10 000€ &lt;x&lt; 50 000€</v>
      </c>
      <c r="O9" s="32">
        <v>0.25</v>
      </c>
      <c r="P9" s="28"/>
      <c r="Q9" s="28"/>
      <c r="R9" s="28"/>
      <c r="S9" s="28" t="s">
        <v>1367</v>
      </c>
      <c r="T9" s="33" t="s">
        <v>1364</v>
      </c>
      <c r="U9" s="28">
        <v>26</v>
      </c>
      <c r="V9" s="36" t="s">
        <v>1526</v>
      </c>
      <c r="W9" s="35"/>
    </row>
    <row r="10" spans="1:23" ht="72" x14ac:dyDescent="0.3">
      <c r="A10" s="27">
        <v>7</v>
      </c>
      <c r="B10" s="28" t="s">
        <v>1</v>
      </c>
      <c r="C10" s="28" t="s">
        <v>9</v>
      </c>
      <c r="D10" s="28" t="s">
        <v>1048</v>
      </c>
      <c r="E10" s="28" t="s">
        <v>1049</v>
      </c>
      <c r="F10" s="28" t="s">
        <v>1050</v>
      </c>
      <c r="G10" s="29"/>
      <c r="H10" s="30" t="s">
        <v>75</v>
      </c>
      <c r="I10" s="28" t="s">
        <v>975</v>
      </c>
      <c r="J10" s="28" t="s">
        <v>972</v>
      </c>
      <c r="K10" s="28"/>
      <c r="L10" s="28"/>
      <c r="M10" s="31">
        <v>141000</v>
      </c>
      <c r="N10" s="31" t="str">
        <f t="shared" ref="N10:N15" si="1">IF(M10="","",IF(M10&lt;5000,"&lt; 5 000€",IF(M10&lt;10000,"5 000€ &lt;x&lt; 10 000€",IF(M10&lt;50000,"10 000€ &lt;x&lt; 50 000€",IF(M10&lt;100000,"50 000€ &lt;x&lt; 100 000€",IF(M10&lt;200000,"100 000€ &lt;x&lt; 200 000€",IF(M10&lt;500000,"200 000€ &lt;x&lt; 500 000€",IF(M10&lt;1000000,"500 000€ &lt;x&lt; 1M€",IF(M10&gt;1000000,"&gt; 1M€","")))))))))</f>
        <v>100 000€ &lt;x&lt; 200 000€</v>
      </c>
      <c r="O10" s="32">
        <v>0.112</v>
      </c>
      <c r="P10" s="28"/>
      <c r="Q10" s="28"/>
      <c r="R10" s="28"/>
      <c r="S10" s="28" t="s">
        <v>1367</v>
      </c>
      <c r="T10" s="33" t="s">
        <v>1364</v>
      </c>
      <c r="U10" s="28">
        <v>8</v>
      </c>
      <c r="V10" s="36" t="s">
        <v>1527</v>
      </c>
    </row>
    <row r="11" spans="1:23" ht="72" x14ac:dyDescent="0.3">
      <c r="A11" s="27">
        <v>8</v>
      </c>
      <c r="B11" s="28" t="s">
        <v>1</v>
      </c>
      <c r="C11" s="28" t="s">
        <v>9</v>
      </c>
      <c r="D11" s="28" t="s">
        <v>1048</v>
      </c>
      <c r="E11" s="28" t="s">
        <v>1049</v>
      </c>
      <c r="F11" s="28" t="s">
        <v>1050</v>
      </c>
      <c r="G11" s="29"/>
      <c r="H11" s="30" t="s">
        <v>76</v>
      </c>
      <c r="I11" s="28" t="s">
        <v>972</v>
      </c>
      <c r="J11" s="28"/>
      <c r="K11" s="28"/>
      <c r="L11" s="28" t="s">
        <v>1258</v>
      </c>
      <c r="M11" s="31">
        <v>15715</v>
      </c>
      <c r="N11" s="31" t="str">
        <f t="shared" si="1"/>
        <v>10 000€ &lt;x&lt; 50 000€</v>
      </c>
      <c r="O11" s="32">
        <v>0.3</v>
      </c>
      <c r="P11" s="28"/>
      <c r="Q11" s="28"/>
      <c r="R11" s="28"/>
      <c r="S11" s="28" t="s">
        <v>1364</v>
      </c>
      <c r="T11" s="33" t="s">
        <v>1364</v>
      </c>
      <c r="U11" s="28">
        <v>9</v>
      </c>
      <c r="V11" s="36" t="s">
        <v>1528</v>
      </c>
    </row>
    <row r="12" spans="1:23" ht="72" x14ac:dyDescent="0.3">
      <c r="A12" s="27">
        <v>9</v>
      </c>
      <c r="B12" s="28" t="s">
        <v>1</v>
      </c>
      <c r="C12" s="28" t="s">
        <v>9</v>
      </c>
      <c r="D12" s="28" t="s">
        <v>1048</v>
      </c>
      <c r="E12" s="28" t="s">
        <v>1049</v>
      </c>
      <c r="F12" s="28" t="s">
        <v>1050</v>
      </c>
      <c r="G12" s="29"/>
      <c r="H12" s="30" t="s">
        <v>77</v>
      </c>
      <c r="I12" s="28" t="s">
        <v>8</v>
      </c>
      <c r="J12" s="28" t="s">
        <v>29</v>
      </c>
      <c r="K12" s="28"/>
      <c r="L12" s="28" t="s">
        <v>1160</v>
      </c>
      <c r="M12" s="31">
        <v>62000</v>
      </c>
      <c r="N12" s="31" t="str">
        <f t="shared" si="1"/>
        <v>50 000€ &lt;x&lt; 100 000€</v>
      </c>
      <c r="O12" s="32"/>
      <c r="P12" s="28"/>
      <c r="Q12" s="28"/>
      <c r="R12" s="28"/>
      <c r="S12" s="28" t="s">
        <v>1364</v>
      </c>
      <c r="T12" s="33" t="s">
        <v>1364</v>
      </c>
      <c r="U12" s="28">
        <v>10</v>
      </c>
      <c r="V12" s="36" t="s">
        <v>1529</v>
      </c>
    </row>
    <row r="13" spans="1:23" ht="72" x14ac:dyDescent="0.3">
      <c r="A13" s="27">
        <v>10</v>
      </c>
      <c r="B13" s="28" t="s">
        <v>1</v>
      </c>
      <c r="C13" s="28" t="s">
        <v>9</v>
      </c>
      <c r="D13" s="28" t="s">
        <v>1048</v>
      </c>
      <c r="E13" s="28" t="s">
        <v>1049</v>
      </c>
      <c r="F13" s="28"/>
      <c r="G13" s="29"/>
      <c r="H13" s="30" t="s">
        <v>78</v>
      </c>
      <c r="I13" s="28" t="s">
        <v>29</v>
      </c>
      <c r="J13" s="28" t="s">
        <v>8</v>
      </c>
      <c r="K13" s="28"/>
      <c r="L13" s="28"/>
      <c r="M13" s="31">
        <v>6500</v>
      </c>
      <c r="N13" s="31" t="str">
        <f t="shared" si="1"/>
        <v>5 000€ &lt;x&lt; 10 000€</v>
      </c>
      <c r="O13" s="32">
        <v>0.35</v>
      </c>
      <c r="P13" s="28"/>
      <c r="Q13" s="28"/>
      <c r="R13" s="28"/>
      <c r="S13" s="28" t="s">
        <v>2467</v>
      </c>
      <c r="T13" s="33" t="s">
        <v>1364</v>
      </c>
      <c r="U13" s="28">
        <v>11</v>
      </c>
      <c r="V13" s="36" t="s">
        <v>1530</v>
      </c>
    </row>
    <row r="14" spans="1:23" ht="72" x14ac:dyDescent="0.3">
      <c r="A14" s="27">
        <v>11</v>
      </c>
      <c r="B14" s="28" t="s">
        <v>1</v>
      </c>
      <c r="C14" s="28" t="s">
        <v>9</v>
      </c>
      <c r="D14" s="28" t="s">
        <v>1048</v>
      </c>
      <c r="E14" s="28" t="s">
        <v>1049</v>
      </c>
      <c r="F14" s="28" t="s">
        <v>1050</v>
      </c>
      <c r="G14" s="29"/>
      <c r="H14" s="30" t="s">
        <v>79</v>
      </c>
      <c r="I14" s="28" t="s">
        <v>972</v>
      </c>
      <c r="J14" s="28" t="s">
        <v>8</v>
      </c>
      <c r="K14" s="28"/>
      <c r="L14" s="28" t="s">
        <v>1161</v>
      </c>
      <c r="M14" s="31">
        <v>10000</v>
      </c>
      <c r="N14" s="31" t="str">
        <f>IF(M14="","",IF(M14&lt;5000,"&lt; 5 000€",IF(M14&lt;10000,"5 000€ &lt;x&lt; 10 000€",IF(M14&lt;50000,"10 000€ &lt;x&lt; 50 000€",IF(M14&lt;100000,"50 000€ &lt;x&lt; 100 000€",IF(M14&lt;200000,"100 000€ &lt;x&lt; 200 000€",IF(M14&lt;500000,"200 000€ &lt;x&lt; 500 000€",IF(M14&lt;1000000,"500 000€ &lt;x&lt; 1M€",IF(M14&gt;1000000,"&gt; 1M€","")))))))))</f>
        <v>10 000€ &lt;x&lt; 50 000€</v>
      </c>
      <c r="O14" s="32"/>
      <c r="P14" s="28"/>
      <c r="Q14" s="28"/>
      <c r="R14" s="28"/>
      <c r="S14" s="28" t="s">
        <v>1364</v>
      </c>
      <c r="T14" s="33" t="s">
        <v>1364</v>
      </c>
      <c r="U14" s="28">
        <v>12</v>
      </c>
      <c r="V14" s="36" t="s">
        <v>1531</v>
      </c>
    </row>
    <row r="15" spans="1:23" ht="72" x14ac:dyDescent="0.3">
      <c r="A15" s="27">
        <v>12</v>
      </c>
      <c r="B15" s="28" t="s">
        <v>1</v>
      </c>
      <c r="C15" s="28" t="s">
        <v>9</v>
      </c>
      <c r="D15" s="28" t="s">
        <v>1048</v>
      </c>
      <c r="E15" s="28" t="s">
        <v>1049</v>
      </c>
      <c r="F15" s="28"/>
      <c r="G15" s="29"/>
      <c r="H15" s="30" t="s">
        <v>80</v>
      </c>
      <c r="I15" s="28" t="s">
        <v>118</v>
      </c>
      <c r="J15" s="28" t="s">
        <v>974</v>
      </c>
      <c r="K15" s="28" t="s">
        <v>1008</v>
      </c>
      <c r="L15" s="28" t="s">
        <v>1162</v>
      </c>
      <c r="M15" s="31">
        <v>68202</v>
      </c>
      <c r="N15" s="31" t="str">
        <f t="shared" si="1"/>
        <v>50 000€ &lt;x&lt; 100 000€</v>
      </c>
      <c r="O15" s="32">
        <v>0.13100000000000001</v>
      </c>
      <c r="P15" s="28"/>
      <c r="Q15" s="28"/>
      <c r="R15" s="28"/>
      <c r="S15" s="28" t="s">
        <v>2467</v>
      </c>
      <c r="T15" s="33" t="s">
        <v>1364</v>
      </c>
      <c r="U15" s="28">
        <v>13</v>
      </c>
      <c r="V15" s="36" t="s">
        <v>1532</v>
      </c>
    </row>
    <row r="16" spans="1:23" ht="82.8" x14ac:dyDescent="0.3">
      <c r="A16" s="27">
        <v>13</v>
      </c>
      <c r="B16" s="28" t="s">
        <v>1</v>
      </c>
      <c r="C16" s="28" t="s">
        <v>11</v>
      </c>
      <c r="D16" s="28" t="s">
        <v>1074</v>
      </c>
      <c r="E16" s="28"/>
      <c r="F16" s="28"/>
      <c r="G16" s="29"/>
      <c r="H16" s="30" t="s">
        <v>12</v>
      </c>
      <c r="I16" s="28" t="s">
        <v>8</v>
      </c>
      <c r="J16" s="28" t="s">
        <v>4</v>
      </c>
      <c r="K16" s="28" t="s">
        <v>1004</v>
      </c>
      <c r="L16" s="28"/>
      <c r="M16" s="31">
        <v>4900</v>
      </c>
      <c r="N16" s="31" t="str">
        <f>IF(M16="","",IF(M16&lt;5000,"&lt; 5 000€",IF(M16&lt;10000,"5 000€ &lt;x&lt; 10 000€",IF(M16&lt;50000,"10 000€ &lt;x&lt; 50 000€",IF(M16&lt;100000,"50 000€ &lt;x&lt; 100 000€",IF(M16&lt;200000,"100 000€ &lt;x&lt; 200 000€",IF(M16&lt;500000,"200 000€ &lt;x&lt; 500 000€",IF(M16&lt;1000000,"500 000€ &lt;x&lt; 1M€",IF(M16&gt;1000000,"&gt; 1M€","")))))))))</f>
        <v>&lt; 5 000€</v>
      </c>
      <c r="O16" s="32">
        <v>0.24</v>
      </c>
      <c r="P16" s="28"/>
      <c r="Q16" s="28"/>
      <c r="R16" s="28"/>
      <c r="S16" s="28" t="s">
        <v>1364</v>
      </c>
      <c r="T16" s="33" t="s">
        <v>1364</v>
      </c>
      <c r="U16" s="28">
        <v>24</v>
      </c>
      <c r="V16" s="36" t="s">
        <v>1533</v>
      </c>
    </row>
    <row r="17" spans="1:22" ht="72" x14ac:dyDescent="0.3">
      <c r="A17" s="27">
        <v>14</v>
      </c>
      <c r="B17" s="28" t="s">
        <v>1</v>
      </c>
      <c r="C17" s="28" t="s">
        <v>11</v>
      </c>
      <c r="D17" s="28" t="s">
        <v>1074</v>
      </c>
      <c r="E17" s="28"/>
      <c r="F17" s="28"/>
      <c r="G17" s="29"/>
      <c r="H17" s="30" t="s">
        <v>18</v>
      </c>
      <c r="I17" s="28" t="s">
        <v>8</v>
      </c>
      <c r="J17" s="28" t="s">
        <v>4</v>
      </c>
      <c r="K17" s="28" t="s">
        <v>996</v>
      </c>
      <c r="L17" s="28"/>
      <c r="M17" s="31" t="s">
        <v>1280</v>
      </c>
      <c r="N17" s="31" t="s">
        <v>1280</v>
      </c>
      <c r="O17" s="32"/>
      <c r="P17" s="28"/>
      <c r="Q17" s="28"/>
      <c r="R17" s="28"/>
      <c r="S17" s="28" t="s">
        <v>1364</v>
      </c>
      <c r="T17" s="33" t="s">
        <v>1367</v>
      </c>
      <c r="U17" s="28">
        <v>25</v>
      </c>
      <c r="V17" s="36" t="s">
        <v>1534</v>
      </c>
    </row>
    <row r="18" spans="1:22" ht="72" x14ac:dyDescent="0.3">
      <c r="A18" s="27">
        <v>15</v>
      </c>
      <c r="B18" s="28" t="s">
        <v>1</v>
      </c>
      <c r="C18" s="28" t="s">
        <v>11</v>
      </c>
      <c r="D18" s="28" t="s">
        <v>1074</v>
      </c>
      <c r="E18" s="28"/>
      <c r="F18" s="28"/>
      <c r="G18" s="29"/>
      <c r="H18" s="30" t="s">
        <v>13</v>
      </c>
      <c r="I18" s="28" t="s">
        <v>8</v>
      </c>
      <c r="J18" s="28" t="s">
        <v>4</v>
      </c>
      <c r="K18" s="28" t="s">
        <v>231</v>
      </c>
      <c r="L18" s="28" t="s">
        <v>1163</v>
      </c>
      <c r="M18" s="31">
        <v>20000</v>
      </c>
      <c r="N18" s="31" t="str">
        <f>IF(M18="","",IF(M18&lt;5000,"&lt; 5000€",IF(M18&lt;10000,"5 000€ &lt;x&lt; 10 000€",IF(M18&lt;50000,"10 000€ &lt;x&lt; 50 000€",IF(M18&lt;100000,"50 000€ &lt;x&lt; 100 000€",IF(M18&lt;200000,"100 000€ &lt;x&lt; 200 000€",IF(M18&lt;500000,"200 000€ &lt;x&lt;500 000€",IF(M18&lt;1000000,"500 000€ &lt;x&lt; 1M€",IF(M18&gt;1000000,"&gt; 1M€","")))))))))</f>
        <v>10 000€ &lt;x&lt; 50 000€</v>
      </c>
      <c r="O18" s="32" t="s">
        <v>1492</v>
      </c>
      <c r="P18" s="28"/>
      <c r="Q18" s="28"/>
      <c r="R18" s="28"/>
      <c r="S18" s="28" t="s">
        <v>1367</v>
      </c>
      <c r="T18" s="33" t="s">
        <v>1364</v>
      </c>
      <c r="U18" s="28">
        <v>26</v>
      </c>
      <c r="V18" s="36" t="s">
        <v>1535</v>
      </c>
    </row>
    <row r="19" spans="1:22" ht="72" x14ac:dyDescent="0.3">
      <c r="A19" s="27">
        <v>16</v>
      </c>
      <c r="B19" s="28" t="s">
        <v>1</v>
      </c>
      <c r="C19" s="28" t="s">
        <v>11</v>
      </c>
      <c r="D19" s="28" t="s">
        <v>1074</v>
      </c>
      <c r="E19" s="28"/>
      <c r="F19" s="28"/>
      <c r="G19" s="29"/>
      <c r="H19" s="30" t="s">
        <v>14</v>
      </c>
      <c r="I19" s="28" t="s">
        <v>4</v>
      </c>
      <c r="J19" s="28" t="s">
        <v>8</v>
      </c>
      <c r="K19" s="28" t="s">
        <v>1000</v>
      </c>
      <c r="L19" s="28" t="s">
        <v>1164</v>
      </c>
      <c r="M19" s="31">
        <v>198400</v>
      </c>
      <c r="N19" s="31" t="str">
        <f t="shared" ref="N19:N20" si="2">IF(M19="","",IF(M19&lt;5000,"&lt; 5000€",IF(M19&lt;10000,"5 000€ &lt;x&lt; 10 000€",IF(M19&lt;50000,"10 000€ &lt;x&lt; 50 000€",IF(M19&lt;100000,"50 000€ &lt;x&lt; 100 000€",IF(M19&lt;200000,"100 000€ &lt;x&lt; 200 000€",IF(M19&lt;500000,"200 000€ &lt;x&lt;500 000€",IF(M19&lt;1000000,"500 000€ &lt;x&lt; 1M€",IF(M19&gt;1000000,"&gt; 1M€","")))))))))</f>
        <v>100 000€ &lt;x&lt; 200 000€</v>
      </c>
      <c r="O19" s="32">
        <v>0.26</v>
      </c>
      <c r="P19" s="28"/>
      <c r="Q19" s="28"/>
      <c r="R19" s="28"/>
      <c r="S19" s="28" t="s">
        <v>1364</v>
      </c>
      <c r="T19" s="33" t="s">
        <v>1364</v>
      </c>
      <c r="U19" s="28">
        <v>27</v>
      </c>
      <c r="V19" s="36" t="s">
        <v>1536</v>
      </c>
    </row>
    <row r="20" spans="1:22" ht="72" x14ac:dyDescent="0.3">
      <c r="A20" s="27">
        <v>17</v>
      </c>
      <c r="B20" s="28" t="s">
        <v>1</v>
      </c>
      <c r="C20" s="28" t="s">
        <v>11</v>
      </c>
      <c r="D20" s="28" t="s">
        <v>1074</v>
      </c>
      <c r="E20" s="28"/>
      <c r="F20" s="28"/>
      <c r="G20" s="29"/>
      <c r="H20" s="30" t="s">
        <v>15</v>
      </c>
      <c r="I20" s="28" t="s">
        <v>4</v>
      </c>
      <c r="J20" s="28" t="s">
        <v>975</v>
      </c>
      <c r="K20" s="28" t="s">
        <v>1000</v>
      </c>
      <c r="L20" s="28"/>
      <c r="M20" s="31">
        <v>5981</v>
      </c>
      <c r="N20" s="31" t="str">
        <f t="shared" si="2"/>
        <v>5 000€ &lt;x&lt; 10 000€</v>
      </c>
      <c r="O20" s="32">
        <v>0.13</v>
      </c>
      <c r="P20" s="28"/>
      <c r="Q20" s="28"/>
      <c r="R20" s="28"/>
      <c r="S20" s="28" t="s">
        <v>1364</v>
      </c>
      <c r="T20" s="33" t="s">
        <v>1364</v>
      </c>
      <c r="U20" s="28">
        <v>28</v>
      </c>
      <c r="V20" s="36" t="s">
        <v>1537</v>
      </c>
    </row>
    <row r="21" spans="1:22" ht="72" x14ac:dyDescent="0.3">
      <c r="A21" s="27">
        <v>18</v>
      </c>
      <c r="B21" s="28" t="s">
        <v>1</v>
      </c>
      <c r="C21" s="28" t="s">
        <v>11</v>
      </c>
      <c r="D21" s="28" t="s">
        <v>1074</v>
      </c>
      <c r="E21" s="28"/>
      <c r="F21" s="28"/>
      <c r="G21" s="29"/>
      <c r="H21" s="30" t="s">
        <v>16</v>
      </c>
      <c r="I21" s="28" t="s">
        <v>973</v>
      </c>
      <c r="J21" s="28"/>
      <c r="K21" s="28" t="s">
        <v>1008</v>
      </c>
      <c r="L21" s="28"/>
      <c r="M21" s="31" t="s">
        <v>1280</v>
      </c>
      <c r="N21" s="31" t="s">
        <v>1280</v>
      </c>
      <c r="O21" s="32"/>
      <c r="P21" s="28"/>
      <c r="Q21" s="28"/>
      <c r="R21" s="28"/>
      <c r="S21" s="28" t="s">
        <v>2467</v>
      </c>
      <c r="T21" s="33" t="s">
        <v>1367</v>
      </c>
      <c r="U21" s="28">
        <v>29</v>
      </c>
      <c r="V21" s="36" t="s">
        <v>1538</v>
      </c>
    </row>
    <row r="22" spans="1:22" ht="72" x14ac:dyDescent="0.3">
      <c r="A22" s="27">
        <v>19</v>
      </c>
      <c r="B22" s="28" t="s">
        <v>1</v>
      </c>
      <c r="C22" s="28" t="s">
        <v>11</v>
      </c>
      <c r="D22" s="28" t="s">
        <v>1074</v>
      </c>
      <c r="E22" s="28"/>
      <c r="F22" s="28"/>
      <c r="G22" s="29"/>
      <c r="H22" s="30" t="s">
        <v>17</v>
      </c>
      <c r="I22" s="28" t="s">
        <v>975</v>
      </c>
      <c r="J22" s="28"/>
      <c r="K22" s="28"/>
      <c r="L22" s="28"/>
      <c r="M22" s="31">
        <v>368000</v>
      </c>
      <c r="N22" s="31" t="str">
        <f>IF(M22="","",IF(M22&lt;5000,"&lt; 5 000€",IF(M22&lt;10000,"5 000€ &lt;x&lt; 10 000€",IF(M22&lt;50000,"10 000€ &lt;x&lt; 50 000€",IF(M22&lt;100000,"50 000€ &lt;x&lt; 100 000€",IF(M22&lt;200000,"100 000€ &lt;x&lt; 200 000€",IF(M22&lt;500000,"200 000€ &lt;x&lt; 500000€",IF(M22&lt;1000000,"500 000€ &lt;x&lt; 1M€",IF(M22&gt;1000000,"&gt;1M€","")))))))))</f>
        <v>200 000€ &lt;x&lt; 500000€</v>
      </c>
      <c r="O22" s="32">
        <v>0.31</v>
      </c>
      <c r="P22" s="28"/>
      <c r="Q22" s="28"/>
      <c r="R22" s="28"/>
      <c r="S22" s="28" t="s">
        <v>1367</v>
      </c>
      <c r="T22" s="33" t="s">
        <v>1364</v>
      </c>
      <c r="U22" s="28">
        <v>30</v>
      </c>
      <c r="V22" s="36" t="s">
        <v>1539</v>
      </c>
    </row>
    <row r="23" spans="1:22" ht="96.6" x14ac:dyDescent="0.3">
      <c r="A23" s="27">
        <v>20</v>
      </c>
      <c r="B23" s="28" t="s">
        <v>1</v>
      </c>
      <c r="C23" s="28" t="s">
        <v>19</v>
      </c>
      <c r="D23" s="28" t="s">
        <v>1078</v>
      </c>
      <c r="E23" s="28" t="s">
        <v>1079</v>
      </c>
      <c r="F23" s="28" t="s">
        <v>1080</v>
      </c>
      <c r="G23" s="29"/>
      <c r="H23" s="30" t="s">
        <v>20</v>
      </c>
      <c r="I23" s="28" t="s">
        <v>8</v>
      </c>
      <c r="J23" s="28"/>
      <c r="K23" s="28"/>
      <c r="L23" s="28"/>
      <c r="M23" s="31">
        <v>7000</v>
      </c>
      <c r="N23" s="31" t="str">
        <f t="shared" ref="N23:N25" si="3">IF(M23="","",IF(M23&lt;5000,"&lt; 5 000€",IF(M23&lt;10000,"5 000€ &lt;x&lt; 10 000€",IF(M23&lt;50000,"10 000€ &lt;x&lt; 50 000€",IF(M23&lt;100000,"50 000€ &lt;x&lt; 100 000€",IF(M23&lt;200000,"100 000€ &lt;x&lt; 200 000€",IF(M23&lt;500000,"200 000€ &lt;x&lt; 500000€",IF(M23&lt;1000000,"500 000€ &lt;x&lt; 1M€",IF(M23&gt;1000000,"&gt;1M€","")))))))))</f>
        <v>5 000€ &lt;x&lt; 10 000€</v>
      </c>
      <c r="O23" s="32">
        <v>0.2</v>
      </c>
      <c r="P23" s="28"/>
      <c r="Q23" s="28"/>
      <c r="R23" s="28"/>
      <c r="S23" s="28" t="s">
        <v>2467</v>
      </c>
      <c r="T23" s="33" t="s">
        <v>1364</v>
      </c>
      <c r="U23" s="28">
        <v>18</v>
      </c>
      <c r="V23" s="36" t="s">
        <v>1540</v>
      </c>
    </row>
    <row r="24" spans="1:22" ht="96.6" x14ac:dyDescent="0.3">
      <c r="A24" s="27">
        <v>21</v>
      </c>
      <c r="B24" s="28" t="s">
        <v>1</v>
      </c>
      <c r="C24" s="28" t="s">
        <v>19</v>
      </c>
      <c r="D24" s="28" t="s">
        <v>1078</v>
      </c>
      <c r="E24" s="28" t="s">
        <v>1079</v>
      </c>
      <c r="F24" s="28" t="s">
        <v>1080</v>
      </c>
      <c r="G24" s="29"/>
      <c r="H24" s="30" t="s">
        <v>21</v>
      </c>
      <c r="I24" s="28" t="s">
        <v>975</v>
      </c>
      <c r="J24" s="28" t="s">
        <v>972</v>
      </c>
      <c r="K24" s="28"/>
      <c r="L24" s="28"/>
      <c r="M24" s="31">
        <v>13000</v>
      </c>
      <c r="N24" s="31" t="str">
        <f t="shared" si="3"/>
        <v>10 000€ &lt;x&lt; 50 000€</v>
      </c>
      <c r="O24" s="32">
        <v>0.4</v>
      </c>
      <c r="P24" s="28"/>
      <c r="Q24" s="28"/>
      <c r="R24" s="28"/>
      <c r="S24" s="28" t="s">
        <v>1367</v>
      </c>
      <c r="T24" s="33" t="s">
        <v>1364</v>
      </c>
      <c r="U24" s="28">
        <v>20</v>
      </c>
      <c r="V24" s="36" t="s">
        <v>1541</v>
      </c>
    </row>
    <row r="25" spans="1:22" ht="72" x14ac:dyDescent="0.3">
      <c r="A25" s="27">
        <v>22</v>
      </c>
      <c r="B25" s="28" t="s">
        <v>1</v>
      </c>
      <c r="C25" s="28" t="s">
        <v>19</v>
      </c>
      <c r="D25" s="28" t="s">
        <v>1078</v>
      </c>
      <c r="E25" s="28" t="s">
        <v>1079</v>
      </c>
      <c r="F25" s="28"/>
      <c r="G25" s="29"/>
      <c r="H25" s="30" t="s">
        <v>22</v>
      </c>
      <c r="I25" s="28" t="s">
        <v>975</v>
      </c>
      <c r="J25" s="28" t="s">
        <v>10</v>
      </c>
      <c r="K25" s="28"/>
      <c r="L25" s="28" t="s">
        <v>1024</v>
      </c>
      <c r="M25" s="31">
        <v>18000</v>
      </c>
      <c r="N25" s="31" t="str">
        <f t="shared" si="3"/>
        <v>10 000€ &lt;x&lt; 50 000€</v>
      </c>
      <c r="O25" s="32">
        <v>0.3</v>
      </c>
      <c r="P25" s="28"/>
      <c r="Q25" s="28"/>
      <c r="R25" s="28"/>
      <c r="S25" s="28" t="s">
        <v>1367</v>
      </c>
      <c r="T25" s="33" t="s">
        <v>1364</v>
      </c>
      <c r="U25" s="28">
        <v>22</v>
      </c>
      <c r="V25" s="36" t="s">
        <v>1542</v>
      </c>
    </row>
    <row r="26" spans="1:22" ht="72" x14ac:dyDescent="0.3">
      <c r="A26" s="27">
        <v>23</v>
      </c>
      <c r="B26" s="28" t="s">
        <v>1</v>
      </c>
      <c r="C26" s="28" t="s">
        <v>19</v>
      </c>
      <c r="D26" s="28" t="s">
        <v>1078</v>
      </c>
      <c r="E26" s="28" t="s">
        <v>1079</v>
      </c>
      <c r="F26" s="28" t="s">
        <v>1081</v>
      </c>
      <c r="G26" s="29"/>
      <c r="H26" s="30" t="s">
        <v>23</v>
      </c>
      <c r="I26" s="28" t="s">
        <v>8</v>
      </c>
      <c r="J26" s="28" t="s">
        <v>29</v>
      </c>
      <c r="K26" s="28" t="s">
        <v>1230</v>
      </c>
      <c r="L26" s="28" t="s">
        <v>1245</v>
      </c>
      <c r="M26" s="31" t="s">
        <v>1430</v>
      </c>
      <c r="N26" s="31"/>
      <c r="O26" s="32">
        <v>0.2</v>
      </c>
      <c r="P26" s="28"/>
      <c r="Q26" s="28"/>
      <c r="R26" s="28"/>
      <c r="S26" s="28" t="s">
        <v>1364</v>
      </c>
      <c r="T26" s="33" t="s">
        <v>1364</v>
      </c>
      <c r="U26" s="28">
        <v>33</v>
      </c>
      <c r="V26" s="36" t="s">
        <v>1543</v>
      </c>
    </row>
    <row r="27" spans="1:22" ht="82.8" x14ac:dyDescent="0.3">
      <c r="A27" s="27">
        <v>24</v>
      </c>
      <c r="B27" s="28" t="s">
        <v>1</v>
      </c>
      <c r="C27" s="28" t="s">
        <v>19</v>
      </c>
      <c r="D27" s="28" t="s">
        <v>1078</v>
      </c>
      <c r="E27" s="28" t="s">
        <v>1079</v>
      </c>
      <c r="F27" s="28" t="s">
        <v>1081</v>
      </c>
      <c r="G27" s="29"/>
      <c r="H27" s="30" t="s">
        <v>24</v>
      </c>
      <c r="I27" s="28" t="s">
        <v>8</v>
      </c>
      <c r="J27" s="28"/>
      <c r="K27" s="28" t="s">
        <v>991</v>
      </c>
      <c r="L27" s="28" t="s">
        <v>1246</v>
      </c>
      <c r="M27" s="31" t="s">
        <v>1430</v>
      </c>
      <c r="N27" s="31"/>
      <c r="O27" s="32">
        <v>0.17</v>
      </c>
      <c r="P27" s="28"/>
      <c r="Q27" s="28"/>
      <c r="R27" s="28"/>
      <c r="S27" s="28" t="s">
        <v>1364</v>
      </c>
      <c r="T27" s="33" t="s">
        <v>1364</v>
      </c>
      <c r="U27" s="28">
        <v>34</v>
      </c>
      <c r="V27" s="36" t="s">
        <v>1544</v>
      </c>
    </row>
    <row r="28" spans="1:22" ht="72" x14ac:dyDescent="0.3">
      <c r="A28" s="27">
        <v>25</v>
      </c>
      <c r="B28" s="28" t="s">
        <v>1</v>
      </c>
      <c r="C28" s="28" t="s">
        <v>19</v>
      </c>
      <c r="D28" s="28" t="s">
        <v>1078</v>
      </c>
      <c r="E28" s="28" t="s">
        <v>1079</v>
      </c>
      <c r="F28" s="28"/>
      <c r="G28" s="29"/>
      <c r="H28" s="30" t="s">
        <v>25</v>
      </c>
      <c r="I28" s="28" t="s">
        <v>118</v>
      </c>
      <c r="J28" s="28" t="s">
        <v>974</v>
      </c>
      <c r="K28" s="28" t="s">
        <v>1008</v>
      </c>
      <c r="L28" s="28" t="s">
        <v>1247</v>
      </c>
      <c r="M28" s="31">
        <v>42000</v>
      </c>
      <c r="N28" s="31" t="str">
        <f>IF(M28="","",IF(M28&lt;5000,"&lt; 5 000€",IF(M28&lt;10000,"5 000€ &lt;x&lt; 10 000€",IF(M28&lt;50000,"10 000€ &lt;x&lt; 50 000€",IF(M28&lt;100000,"50 000€ &lt;x&lt; 100 000€",IF(M28&lt;200000,"100 000€ &lt;x&lt; 200 000€",IF(M28&lt;500000,"200 000€ &lt;x&lt; 500000€",IF(M28&lt;1000000,"500 000€ &lt;x&lt; 1M€",IF(M28&gt;1000000,"&gt;1M€","")))))))))</f>
        <v>10 000€ &lt;x&lt; 50 000€</v>
      </c>
      <c r="O28" s="32">
        <v>0.15</v>
      </c>
      <c r="P28" s="28"/>
      <c r="Q28" s="28"/>
      <c r="R28" s="28"/>
      <c r="S28" s="28" t="s">
        <v>1364</v>
      </c>
      <c r="T28" s="33" t="s">
        <v>1364</v>
      </c>
      <c r="U28" s="28">
        <v>36</v>
      </c>
      <c r="V28" s="36" t="s">
        <v>1545</v>
      </c>
    </row>
    <row r="29" spans="1:22" ht="72" x14ac:dyDescent="0.3">
      <c r="A29" s="27">
        <v>26</v>
      </c>
      <c r="B29" s="28" t="s">
        <v>1</v>
      </c>
      <c r="C29" s="28" t="s">
        <v>19</v>
      </c>
      <c r="D29" s="28" t="s">
        <v>1078</v>
      </c>
      <c r="E29" s="28" t="s">
        <v>1079</v>
      </c>
      <c r="F29" s="28" t="s">
        <v>1081</v>
      </c>
      <c r="G29" s="29"/>
      <c r="H29" s="30" t="s">
        <v>26</v>
      </c>
      <c r="I29" s="28" t="s">
        <v>973</v>
      </c>
      <c r="J29" s="28"/>
      <c r="K29" s="28" t="s">
        <v>231</v>
      </c>
      <c r="L29" s="28"/>
      <c r="M29" s="31" t="s">
        <v>1430</v>
      </c>
      <c r="N29" s="31"/>
      <c r="O29" s="32">
        <v>0.25</v>
      </c>
      <c r="P29" s="28"/>
      <c r="Q29" s="28"/>
      <c r="R29" s="28"/>
      <c r="S29" s="28" t="s">
        <v>1367</v>
      </c>
      <c r="T29" s="33" t="s">
        <v>1364</v>
      </c>
      <c r="U29" s="28">
        <v>38</v>
      </c>
      <c r="V29" s="36" t="s">
        <v>1546</v>
      </c>
    </row>
    <row r="30" spans="1:22" ht="72" x14ac:dyDescent="0.3">
      <c r="A30" s="27">
        <v>27</v>
      </c>
      <c r="B30" s="28" t="s">
        <v>1</v>
      </c>
      <c r="C30" s="28" t="s">
        <v>19</v>
      </c>
      <c r="D30" s="28" t="s">
        <v>1078</v>
      </c>
      <c r="E30" s="28" t="s">
        <v>1079</v>
      </c>
      <c r="F30" s="28" t="s">
        <v>1081</v>
      </c>
      <c r="G30" s="29"/>
      <c r="H30" s="30" t="s">
        <v>27</v>
      </c>
      <c r="I30" s="28" t="s">
        <v>974</v>
      </c>
      <c r="J30" s="28"/>
      <c r="K30" s="28" t="s">
        <v>1230</v>
      </c>
      <c r="L30" s="28"/>
      <c r="M30" s="31" t="s">
        <v>1430</v>
      </c>
      <c r="N30" s="31"/>
      <c r="O30" s="32">
        <v>0.5</v>
      </c>
      <c r="P30" s="28"/>
      <c r="Q30" s="28"/>
      <c r="R30" s="28"/>
      <c r="S30" s="28" t="s">
        <v>1364</v>
      </c>
      <c r="T30" s="33" t="s">
        <v>1364</v>
      </c>
      <c r="U30" s="28">
        <v>40</v>
      </c>
      <c r="V30" s="36" t="s">
        <v>1547</v>
      </c>
    </row>
    <row r="31" spans="1:22" ht="82.8" x14ac:dyDescent="0.3">
      <c r="A31" s="27">
        <v>28</v>
      </c>
      <c r="B31" s="28" t="s">
        <v>1</v>
      </c>
      <c r="C31" s="28" t="s">
        <v>19</v>
      </c>
      <c r="D31" s="28" t="s">
        <v>1078</v>
      </c>
      <c r="E31" s="28" t="s">
        <v>1079</v>
      </c>
      <c r="F31" s="28"/>
      <c r="G31" s="29"/>
      <c r="H31" s="30" t="s">
        <v>28</v>
      </c>
      <c r="I31" s="28" t="s">
        <v>29</v>
      </c>
      <c r="J31" s="28" t="s">
        <v>8</v>
      </c>
      <c r="K31" s="28"/>
      <c r="L31" s="28"/>
      <c r="M31" s="31" t="s">
        <v>1430</v>
      </c>
      <c r="N31" s="31"/>
      <c r="O31" s="32">
        <v>0.2</v>
      </c>
      <c r="P31" s="28"/>
      <c r="Q31" s="28"/>
      <c r="R31" s="28"/>
      <c r="S31" s="28" t="s">
        <v>1364</v>
      </c>
      <c r="T31" s="33" t="s">
        <v>1364</v>
      </c>
      <c r="U31" s="28">
        <v>48</v>
      </c>
      <c r="V31" s="36" t="s">
        <v>1548</v>
      </c>
    </row>
    <row r="32" spans="1:22" ht="72" x14ac:dyDescent="0.3">
      <c r="A32" s="27">
        <v>29</v>
      </c>
      <c r="B32" s="28" t="s">
        <v>1</v>
      </c>
      <c r="C32" s="28" t="s">
        <v>19</v>
      </c>
      <c r="D32" s="28" t="s">
        <v>1078</v>
      </c>
      <c r="E32" s="28" t="s">
        <v>1079</v>
      </c>
      <c r="F32" s="28"/>
      <c r="G32" s="29"/>
      <c r="H32" s="30" t="s">
        <v>31</v>
      </c>
      <c r="I32" s="28" t="s">
        <v>973</v>
      </c>
      <c r="J32" s="28" t="s">
        <v>4</v>
      </c>
      <c r="K32" s="28" t="s">
        <v>991</v>
      </c>
      <c r="L32" s="28"/>
      <c r="M32" s="31" t="s">
        <v>1280</v>
      </c>
      <c r="N32" s="31" t="s">
        <v>1280</v>
      </c>
      <c r="O32" s="32"/>
      <c r="P32" s="28"/>
      <c r="Q32" s="28"/>
      <c r="R32" s="28"/>
      <c r="S32" s="28" t="s">
        <v>1367</v>
      </c>
      <c r="T32" s="33" t="s">
        <v>1367</v>
      </c>
      <c r="U32" s="28">
        <v>56</v>
      </c>
      <c r="V32" s="36" t="s">
        <v>1549</v>
      </c>
    </row>
    <row r="33" spans="1:22" ht="72" x14ac:dyDescent="0.3">
      <c r="A33" s="27">
        <v>30</v>
      </c>
      <c r="B33" s="28" t="s">
        <v>1</v>
      </c>
      <c r="C33" s="28" t="s">
        <v>19</v>
      </c>
      <c r="D33" s="28" t="s">
        <v>1078</v>
      </c>
      <c r="E33" s="28" t="s">
        <v>1079</v>
      </c>
      <c r="F33" s="28"/>
      <c r="G33" s="29"/>
      <c r="H33" s="30" t="s">
        <v>30</v>
      </c>
      <c r="I33" s="28" t="s">
        <v>973</v>
      </c>
      <c r="J33" s="28"/>
      <c r="K33" s="28" t="s">
        <v>1025</v>
      </c>
      <c r="L33" s="28" t="s">
        <v>1248</v>
      </c>
      <c r="M33" s="31" t="s">
        <v>1266</v>
      </c>
      <c r="N33" s="31" t="s">
        <v>1266</v>
      </c>
      <c r="O33" s="32"/>
      <c r="P33" s="28"/>
      <c r="Q33" s="28"/>
      <c r="R33" s="28"/>
      <c r="S33" s="28" t="s">
        <v>1367</v>
      </c>
      <c r="T33" s="33" t="s">
        <v>1364</v>
      </c>
      <c r="U33" s="28">
        <v>57</v>
      </c>
      <c r="V33" s="36" t="s">
        <v>1550</v>
      </c>
    </row>
    <row r="34" spans="1:22" ht="72" x14ac:dyDescent="0.3">
      <c r="A34" s="27">
        <v>31</v>
      </c>
      <c r="B34" s="28" t="s">
        <v>1</v>
      </c>
      <c r="C34" s="28" t="s">
        <v>32</v>
      </c>
      <c r="D34" s="28" t="s">
        <v>1082</v>
      </c>
      <c r="E34" s="28" t="s">
        <v>1083</v>
      </c>
      <c r="F34" s="28"/>
      <c r="G34" s="29"/>
      <c r="H34" s="30" t="s">
        <v>33</v>
      </c>
      <c r="I34" s="28" t="s">
        <v>118</v>
      </c>
      <c r="J34" s="28"/>
      <c r="K34" s="28" t="s">
        <v>34</v>
      </c>
      <c r="L34" s="28"/>
      <c r="M34" s="31" t="s">
        <v>1430</v>
      </c>
      <c r="N34" s="31"/>
      <c r="O34" s="32">
        <v>0.06</v>
      </c>
      <c r="P34" s="28"/>
      <c r="Q34" s="28"/>
      <c r="R34" s="28"/>
      <c r="S34" s="28" t="s">
        <v>1364</v>
      </c>
      <c r="T34" s="33" t="s">
        <v>1364</v>
      </c>
      <c r="U34" s="28">
        <v>15</v>
      </c>
      <c r="V34" s="36" t="s">
        <v>1551</v>
      </c>
    </row>
    <row r="35" spans="1:22" ht="72" x14ac:dyDescent="0.3">
      <c r="A35" s="27">
        <v>32</v>
      </c>
      <c r="B35" s="28" t="s">
        <v>1</v>
      </c>
      <c r="C35" s="28" t="s">
        <v>32</v>
      </c>
      <c r="D35" s="28" t="s">
        <v>1082</v>
      </c>
      <c r="E35" s="28" t="s">
        <v>1083</v>
      </c>
      <c r="F35" s="28"/>
      <c r="G35" s="29"/>
      <c r="H35" s="30" t="s">
        <v>35</v>
      </c>
      <c r="I35" s="28" t="s">
        <v>118</v>
      </c>
      <c r="J35" s="28"/>
      <c r="K35" s="28" t="s">
        <v>34</v>
      </c>
      <c r="L35" s="28"/>
      <c r="M35" s="31">
        <v>1275000</v>
      </c>
      <c r="N35" s="31" t="str">
        <f>IF(M35="","",IF(M35&lt;5000,"&lt; 5 000€",IF(M35&lt;10000,"5 000€ &lt;x&lt; 10 000€",IF(M35&lt;50000,"10 000€ &lt;x&lt; 50 000€",IF(M35&lt;100000,"50 000€ &lt;x&lt; 100 000€",IF(M35&lt;200000,"100 000€ &lt;x&lt; 200 000€",IF(M35&lt;500000,"200 000€ &lt;x&lt; 500000€",IF(M35&lt;1000000," 500 000€ &lt;x&lt; 1M€",IF(M35&gt;1000000,"&gt;1M€","")))))))))</f>
        <v>&gt;1M€</v>
      </c>
      <c r="O35" s="32">
        <v>7.4999999999999997E-2</v>
      </c>
      <c r="P35" s="28"/>
      <c r="Q35" s="28"/>
      <c r="R35" s="28"/>
      <c r="S35" s="28" t="s">
        <v>1364</v>
      </c>
      <c r="T35" s="33" t="s">
        <v>1364</v>
      </c>
      <c r="U35" s="28">
        <v>16</v>
      </c>
      <c r="V35" s="36" t="s">
        <v>1552</v>
      </c>
    </row>
    <row r="36" spans="1:22" ht="72" x14ac:dyDescent="0.3">
      <c r="A36" s="27">
        <v>33</v>
      </c>
      <c r="B36" s="28" t="s">
        <v>1</v>
      </c>
      <c r="C36" s="28" t="s">
        <v>32</v>
      </c>
      <c r="D36" s="28" t="s">
        <v>1082</v>
      </c>
      <c r="E36" s="28" t="s">
        <v>1083</v>
      </c>
      <c r="F36" s="28"/>
      <c r="G36" s="29"/>
      <c r="H36" s="30" t="s">
        <v>36</v>
      </c>
      <c r="I36" s="28" t="s">
        <v>118</v>
      </c>
      <c r="J36" s="28"/>
      <c r="K36" s="28" t="s">
        <v>34</v>
      </c>
      <c r="L36" s="28"/>
      <c r="M36" s="31">
        <v>157500</v>
      </c>
      <c r="N36" s="31" t="str">
        <f t="shared" ref="N36:N40" si="4">IF(M36="","",IF(M36&lt;5000,"&lt; 5 000€",IF(M36&lt;10000,"5 000€ &lt;x&lt; 10 000€",IF(M36&lt;50000,"10 000€ &lt;x&lt; 50 000€",IF(M36&lt;100000,"50 000€ &lt;x&lt; 100 000€",IF(M36&lt;200000,"100 000€ &lt;x&lt; 200 000€",IF(M36&lt;500000,"200 000€ &lt;x&lt; 500000€",IF(M36&lt;1000000," 500 000€ &lt;x&lt; 1M€",IF(M36&gt;1000000,"&gt;1M€","")))))))))</f>
        <v>100 000€ &lt;x&lt; 200 000€</v>
      </c>
      <c r="O36" s="32">
        <v>3.5000000000000003E-2</v>
      </c>
      <c r="P36" s="28"/>
      <c r="Q36" s="28"/>
      <c r="R36" s="28"/>
      <c r="S36" s="28" t="s">
        <v>1364</v>
      </c>
      <c r="T36" s="33" t="s">
        <v>1364</v>
      </c>
      <c r="U36" s="28">
        <v>17</v>
      </c>
      <c r="V36" s="36" t="s">
        <v>1553</v>
      </c>
    </row>
    <row r="37" spans="1:22" ht="72" x14ac:dyDescent="0.3">
      <c r="A37" s="27">
        <v>34</v>
      </c>
      <c r="B37" s="28" t="s">
        <v>1</v>
      </c>
      <c r="C37" s="28" t="s">
        <v>32</v>
      </c>
      <c r="D37" s="28" t="s">
        <v>1082</v>
      </c>
      <c r="E37" s="28" t="s">
        <v>1083</v>
      </c>
      <c r="F37" s="28"/>
      <c r="G37" s="29"/>
      <c r="H37" s="30" t="s">
        <v>37</v>
      </c>
      <c r="I37" s="28" t="s">
        <v>972</v>
      </c>
      <c r="J37" s="28" t="s">
        <v>8</v>
      </c>
      <c r="K37" s="28"/>
      <c r="L37" s="28"/>
      <c r="M37" s="31">
        <v>2100000</v>
      </c>
      <c r="N37" s="31" t="str">
        <f t="shared" si="4"/>
        <v>&gt;1M€</v>
      </c>
      <c r="O37" s="32">
        <v>0.45</v>
      </c>
      <c r="P37" s="28"/>
      <c r="Q37" s="28"/>
      <c r="R37" s="28"/>
      <c r="S37" s="28" t="s">
        <v>1367</v>
      </c>
      <c r="T37" s="33" t="s">
        <v>1364</v>
      </c>
      <c r="U37" s="28" t="s">
        <v>1493</v>
      </c>
      <c r="V37" s="36" t="s">
        <v>1554</v>
      </c>
    </row>
    <row r="38" spans="1:22" ht="72" x14ac:dyDescent="0.3">
      <c r="A38" s="27">
        <v>35</v>
      </c>
      <c r="B38" s="28" t="s">
        <v>1</v>
      </c>
      <c r="C38" s="28" t="s">
        <v>32</v>
      </c>
      <c r="D38" s="28" t="s">
        <v>1082</v>
      </c>
      <c r="E38" s="28" t="s">
        <v>1084</v>
      </c>
      <c r="F38" s="28"/>
      <c r="G38" s="29"/>
      <c r="H38" s="30" t="s">
        <v>38</v>
      </c>
      <c r="I38" s="28" t="s">
        <v>975</v>
      </c>
      <c r="J38" s="28"/>
      <c r="K38" s="28"/>
      <c r="L38" s="28"/>
      <c r="M38" s="31" t="s">
        <v>1430</v>
      </c>
      <c r="N38" s="31"/>
      <c r="O38" s="32">
        <v>0.1</v>
      </c>
      <c r="P38" s="28"/>
      <c r="Q38" s="28"/>
      <c r="R38" s="28"/>
      <c r="S38" s="28" t="s">
        <v>1364</v>
      </c>
      <c r="T38" s="33" t="s">
        <v>1364</v>
      </c>
      <c r="U38" s="28">
        <v>21</v>
      </c>
      <c r="V38" s="36" t="s">
        <v>1555</v>
      </c>
    </row>
    <row r="39" spans="1:22" ht="72" x14ac:dyDescent="0.3">
      <c r="A39" s="27">
        <v>36</v>
      </c>
      <c r="B39" s="28" t="s">
        <v>1</v>
      </c>
      <c r="C39" s="28" t="s">
        <v>32</v>
      </c>
      <c r="D39" s="28" t="s">
        <v>1082</v>
      </c>
      <c r="E39" s="28" t="s">
        <v>1083</v>
      </c>
      <c r="F39" s="28"/>
      <c r="G39" s="29"/>
      <c r="H39" s="30" t="s">
        <v>39</v>
      </c>
      <c r="I39" s="28" t="s">
        <v>4</v>
      </c>
      <c r="J39" s="28" t="s">
        <v>8</v>
      </c>
      <c r="K39" s="28" t="s">
        <v>1004</v>
      </c>
      <c r="L39" s="28"/>
      <c r="M39" s="31">
        <v>1800000</v>
      </c>
      <c r="N39" s="31" t="str">
        <f t="shared" si="4"/>
        <v>&gt;1M€</v>
      </c>
      <c r="O39" s="32">
        <v>0.18</v>
      </c>
      <c r="P39" s="28"/>
      <c r="Q39" s="28"/>
      <c r="R39" s="28"/>
      <c r="S39" s="28" t="s">
        <v>1364</v>
      </c>
      <c r="T39" s="33" t="s">
        <v>1364</v>
      </c>
      <c r="U39" s="28">
        <v>26</v>
      </c>
      <c r="V39" s="36" t="s">
        <v>1556</v>
      </c>
    </row>
    <row r="40" spans="1:22" ht="72" x14ac:dyDescent="0.3">
      <c r="A40" s="27">
        <v>37</v>
      </c>
      <c r="B40" s="28" t="s">
        <v>1</v>
      </c>
      <c r="C40" s="28" t="s">
        <v>32</v>
      </c>
      <c r="D40" s="28" t="s">
        <v>1082</v>
      </c>
      <c r="E40" s="28" t="s">
        <v>1083</v>
      </c>
      <c r="F40" s="28"/>
      <c r="G40" s="29"/>
      <c r="H40" s="30" t="s">
        <v>40</v>
      </c>
      <c r="I40" s="28" t="s">
        <v>10</v>
      </c>
      <c r="J40" s="28" t="s">
        <v>4</v>
      </c>
      <c r="K40" s="28" t="s">
        <v>1006</v>
      </c>
      <c r="L40" s="28"/>
      <c r="M40" s="31">
        <v>200000</v>
      </c>
      <c r="N40" s="31" t="str">
        <f t="shared" si="4"/>
        <v>200 000€ &lt;x&lt; 500000€</v>
      </c>
      <c r="O40" s="32">
        <v>0.1</v>
      </c>
      <c r="P40" s="28"/>
      <c r="Q40" s="28"/>
      <c r="R40" s="28"/>
      <c r="S40" s="28" t="s">
        <v>1367</v>
      </c>
      <c r="T40" s="33" t="s">
        <v>1364</v>
      </c>
      <c r="U40" s="28">
        <v>27</v>
      </c>
      <c r="V40" s="36" t="s">
        <v>1557</v>
      </c>
    </row>
    <row r="41" spans="1:22" ht="72" x14ac:dyDescent="0.3">
      <c r="A41" s="27">
        <v>38</v>
      </c>
      <c r="B41" s="28" t="s">
        <v>1</v>
      </c>
      <c r="C41" s="28" t="s">
        <v>32</v>
      </c>
      <c r="D41" s="28" t="s">
        <v>1082</v>
      </c>
      <c r="E41" s="28" t="s">
        <v>1083</v>
      </c>
      <c r="F41" s="28"/>
      <c r="G41" s="29"/>
      <c r="H41" s="30" t="s">
        <v>41</v>
      </c>
      <c r="I41" s="28" t="s">
        <v>10</v>
      </c>
      <c r="J41" s="28" t="s">
        <v>4</v>
      </c>
      <c r="K41" s="28" t="s">
        <v>1006</v>
      </c>
      <c r="L41" s="28"/>
      <c r="M41" s="31" t="s">
        <v>1430</v>
      </c>
      <c r="N41" s="31"/>
      <c r="O41" s="32">
        <v>0.21</v>
      </c>
      <c r="P41" s="28"/>
      <c r="Q41" s="28"/>
      <c r="R41" s="28"/>
      <c r="S41" s="28" t="s">
        <v>1367</v>
      </c>
      <c r="T41" s="33" t="s">
        <v>1364</v>
      </c>
      <c r="U41" s="28">
        <v>28</v>
      </c>
      <c r="V41" s="36" t="s">
        <v>1558</v>
      </c>
    </row>
    <row r="42" spans="1:22" ht="72" x14ac:dyDescent="0.3">
      <c r="A42" s="27">
        <v>39</v>
      </c>
      <c r="B42" s="28" t="s">
        <v>1</v>
      </c>
      <c r="C42" s="28" t="s">
        <v>32</v>
      </c>
      <c r="D42" s="28" t="s">
        <v>1082</v>
      </c>
      <c r="E42" s="28" t="s">
        <v>1083</v>
      </c>
      <c r="F42" s="28"/>
      <c r="G42" s="29"/>
      <c r="H42" s="30" t="s">
        <v>42</v>
      </c>
      <c r="I42" s="28" t="s">
        <v>8</v>
      </c>
      <c r="J42" s="28" t="s">
        <v>4</v>
      </c>
      <c r="K42" s="28" t="s">
        <v>1004</v>
      </c>
      <c r="L42" s="28"/>
      <c r="M42" s="31" t="s">
        <v>1280</v>
      </c>
      <c r="N42" s="31" t="s">
        <v>1280</v>
      </c>
      <c r="O42" s="32"/>
      <c r="P42" s="28"/>
      <c r="Q42" s="28"/>
      <c r="R42" s="28"/>
      <c r="S42" s="28" t="s">
        <v>1364</v>
      </c>
      <c r="T42" s="33" t="s">
        <v>1367</v>
      </c>
      <c r="U42" s="28">
        <v>29</v>
      </c>
      <c r="V42" s="36" t="s">
        <v>1559</v>
      </c>
    </row>
    <row r="43" spans="1:22" ht="72" x14ac:dyDescent="0.3">
      <c r="A43" s="27">
        <v>40</v>
      </c>
      <c r="B43" s="28" t="s">
        <v>1</v>
      </c>
      <c r="C43" s="28" t="s">
        <v>2468</v>
      </c>
      <c r="D43" s="28" t="s">
        <v>1085</v>
      </c>
      <c r="E43" s="28" t="s">
        <v>1086</v>
      </c>
      <c r="F43" s="28" t="s">
        <v>1087</v>
      </c>
      <c r="G43" s="29"/>
      <c r="H43" s="30" t="s">
        <v>43</v>
      </c>
      <c r="I43" s="28" t="s">
        <v>8</v>
      </c>
      <c r="J43" s="28" t="s">
        <v>29</v>
      </c>
      <c r="K43" s="28"/>
      <c r="L43" s="28" t="s">
        <v>1249</v>
      </c>
      <c r="M43" s="31" t="s">
        <v>1430</v>
      </c>
      <c r="N43" s="31"/>
      <c r="O43" s="32">
        <v>0.39</v>
      </c>
      <c r="P43" s="28"/>
      <c r="Q43" s="28"/>
      <c r="R43" s="28"/>
      <c r="S43" s="28" t="s">
        <v>1364</v>
      </c>
      <c r="T43" s="33" t="s">
        <v>1364</v>
      </c>
      <c r="U43" s="28">
        <v>16</v>
      </c>
      <c r="V43" s="36" t="s">
        <v>1560</v>
      </c>
    </row>
    <row r="44" spans="1:22" ht="72" x14ac:dyDescent="0.3">
      <c r="A44" s="27">
        <v>41</v>
      </c>
      <c r="B44" s="28" t="s">
        <v>1</v>
      </c>
      <c r="C44" s="28" t="s">
        <v>2468</v>
      </c>
      <c r="D44" s="28" t="s">
        <v>1085</v>
      </c>
      <c r="E44" s="28"/>
      <c r="F44" s="28"/>
      <c r="G44" s="29"/>
      <c r="H44" s="30" t="s">
        <v>44</v>
      </c>
      <c r="I44" s="28" t="s">
        <v>8</v>
      </c>
      <c r="J44" s="28"/>
      <c r="K44" s="28" t="s">
        <v>1009</v>
      </c>
      <c r="L44" s="28"/>
      <c r="M44" s="31">
        <v>380000</v>
      </c>
      <c r="N44" s="31" t="str">
        <f>IF(M44="","",IF(M44&lt;5000,"&lt;5000",IF(M44&lt;10000,"5 000€ &lt;x&lt; 10 000€",IF(M44&lt;50000,"10 000€ &lt;x&lt; 50 000€",IF(M44&lt;100000,"50 000€ &lt;x&lt; 100 000€",IF(M44&lt;200000,"100 000€ &lt;x&lt; 200 000€",IF(M44&lt;500000,"200 000€ &lt;x&lt; 500 000€",IF(M44&lt;1000000,"500 000€ &lt;x&lt; 1M€",IF(M44&gt;1000000,"&gt;1M€","")))))))))</f>
        <v>200 000€ &lt;x&lt; 500 000€</v>
      </c>
      <c r="O44" s="32"/>
      <c r="P44" s="28"/>
      <c r="Q44" s="28"/>
      <c r="R44" s="28"/>
      <c r="S44" s="28" t="s">
        <v>1364</v>
      </c>
      <c r="T44" s="33" t="s">
        <v>1364</v>
      </c>
      <c r="U44" s="28">
        <v>17</v>
      </c>
      <c r="V44" s="36" t="s">
        <v>1561</v>
      </c>
    </row>
    <row r="45" spans="1:22" ht="72" x14ac:dyDescent="0.3">
      <c r="A45" s="27">
        <v>42</v>
      </c>
      <c r="B45" s="28" t="s">
        <v>1</v>
      </c>
      <c r="C45" s="28" t="s">
        <v>2468</v>
      </c>
      <c r="D45" s="28" t="s">
        <v>1085</v>
      </c>
      <c r="E45" s="28" t="s">
        <v>1086</v>
      </c>
      <c r="F45" s="28" t="s">
        <v>1087</v>
      </c>
      <c r="G45" s="29" t="s">
        <v>1088</v>
      </c>
      <c r="H45" s="30" t="s">
        <v>45</v>
      </c>
      <c r="I45" s="28" t="s">
        <v>8</v>
      </c>
      <c r="J45" s="28"/>
      <c r="K45" s="28" t="s">
        <v>1009</v>
      </c>
      <c r="L45" s="28"/>
      <c r="M45" s="31">
        <v>500000</v>
      </c>
      <c r="N45" s="31" t="str">
        <f t="shared" ref="N45:N50" si="5">IF(M45="","",IF(M45&lt;5000,"&lt;5000",IF(M45&lt;10000,"5 000€ &lt;x&lt; 10 000€",IF(M45&lt;50000,"10 000€ &lt;x&lt; 50 000€",IF(M45&lt;100000,"50 000€ &lt;x&lt; 100 000€",IF(M45&lt;200000,"100 000€ &lt;x&lt; 200 000€",IF(M45&lt;500000,"200 000€ &lt;x&lt; 500 000€",IF(M45&lt;1000000,"500 000€ &lt;x&lt; 1M€",IF(M45&gt;1000000,"&gt;1M€","")))))))))</f>
        <v>500 000€ &lt;x&lt; 1M€</v>
      </c>
      <c r="O45" s="32">
        <v>0.25</v>
      </c>
      <c r="P45" s="28"/>
      <c r="Q45" s="28"/>
      <c r="R45" s="28"/>
      <c r="S45" s="28" t="s">
        <v>1364</v>
      </c>
      <c r="T45" s="33" t="s">
        <v>1364</v>
      </c>
      <c r="U45" s="28">
        <v>18</v>
      </c>
      <c r="V45" s="36" t="s">
        <v>1562</v>
      </c>
    </row>
    <row r="46" spans="1:22" ht="72" x14ac:dyDescent="0.3">
      <c r="A46" s="27">
        <v>43</v>
      </c>
      <c r="B46" s="28" t="s">
        <v>1</v>
      </c>
      <c r="C46" s="28" t="s">
        <v>2468</v>
      </c>
      <c r="D46" s="28" t="s">
        <v>1085</v>
      </c>
      <c r="E46" s="28"/>
      <c r="F46" s="28"/>
      <c r="G46" s="29"/>
      <c r="H46" s="30" t="s">
        <v>46</v>
      </c>
      <c r="I46" s="28" t="s">
        <v>8</v>
      </c>
      <c r="J46" s="28" t="s">
        <v>975</v>
      </c>
      <c r="K46" s="28"/>
      <c r="L46" s="28"/>
      <c r="M46" s="31" t="s">
        <v>1430</v>
      </c>
      <c r="N46" s="31"/>
      <c r="O46" s="32">
        <v>0.05</v>
      </c>
      <c r="P46" s="28"/>
      <c r="Q46" s="28"/>
      <c r="R46" s="28"/>
      <c r="S46" s="28" t="s">
        <v>1364</v>
      </c>
      <c r="T46" s="33" t="s">
        <v>1364</v>
      </c>
      <c r="U46" s="28">
        <v>19</v>
      </c>
      <c r="V46" s="36" t="s">
        <v>1563</v>
      </c>
    </row>
    <row r="47" spans="1:22" ht="72" x14ac:dyDescent="0.3">
      <c r="A47" s="27">
        <v>44</v>
      </c>
      <c r="B47" s="28" t="s">
        <v>1</v>
      </c>
      <c r="C47" s="28" t="s">
        <v>2468</v>
      </c>
      <c r="D47" s="28" t="s">
        <v>1085</v>
      </c>
      <c r="E47" s="28" t="s">
        <v>1089</v>
      </c>
      <c r="F47" s="28" t="s">
        <v>1090</v>
      </c>
      <c r="G47" s="29" t="s">
        <v>1091</v>
      </c>
      <c r="H47" s="30" t="s">
        <v>47</v>
      </c>
      <c r="I47" s="28" t="s">
        <v>10</v>
      </c>
      <c r="J47" s="28"/>
      <c r="K47" s="28" t="s">
        <v>778</v>
      </c>
      <c r="L47" s="28"/>
      <c r="M47" s="31">
        <v>281000</v>
      </c>
      <c r="N47" s="31" t="str">
        <f t="shared" si="5"/>
        <v>200 000€ &lt;x&lt; 500 000€</v>
      </c>
      <c r="O47" s="32">
        <v>0.2</v>
      </c>
      <c r="P47" s="28"/>
      <c r="Q47" s="28"/>
      <c r="R47" s="28"/>
      <c r="S47" s="28" t="s">
        <v>1367</v>
      </c>
      <c r="T47" s="33" t="s">
        <v>1364</v>
      </c>
      <c r="U47" s="28">
        <v>20</v>
      </c>
      <c r="V47" s="36" t="s">
        <v>1564</v>
      </c>
    </row>
    <row r="48" spans="1:22" ht="72" x14ac:dyDescent="0.3">
      <c r="A48" s="27">
        <v>45</v>
      </c>
      <c r="B48" s="28" t="s">
        <v>1</v>
      </c>
      <c r="C48" s="28" t="s">
        <v>2468</v>
      </c>
      <c r="D48" s="28" t="s">
        <v>1085</v>
      </c>
      <c r="E48" s="28"/>
      <c r="F48" s="28"/>
      <c r="G48" s="29"/>
      <c r="H48" s="30" t="s">
        <v>48</v>
      </c>
      <c r="I48" s="28" t="s">
        <v>972</v>
      </c>
      <c r="J48" s="28" t="s">
        <v>29</v>
      </c>
      <c r="K48" s="28"/>
      <c r="L48" s="28"/>
      <c r="M48" s="31" t="s">
        <v>1430</v>
      </c>
      <c r="N48" s="31"/>
      <c r="O48" s="32">
        <v>0.25</v>
      </c>
      <c r="P48" s="28"/>
      <c r="Q48" s="28"/>
      <c r="R48" s="28"/>
      <c r="S48" s="28" t="s">
        <v>1364</v>
      </c>
      <c r="T48" s="33" t="s">
        <v>1364</v>
      </c>
      <c r="U48" s="28">
        <v>21</v>
      </c>
      <c r="V48" s="36" t="s">
        <v>1565</v>
      </c>
    </row>
    <row r="49" spans="1:22" ht="72" x14ac:dyDescent="0.3">
      <c r="A49" s="27">
        <v>46</v>
      </c>
      <c r="B49" s="28" t="s">
        <v>1</v>
      </c>
      <c r="C49" s="28" t="s">
        <v>2468</v>
      </c>
      <c r="D49" s="28" t="s">
        <v>1085</v>
      </c>
      <c r="E49" s="28"/>
      <c r="F49" s="28"/>
      <c r="G49" s="29"/>
      <c r="H49" s="30" t="s">
        <v>49</v>
      </c>
      <c r="I49" s="28" t="s">
        <v>10</v>
      </c>
      <c r="J49" s="28"/>
      <c r="K49" s="28" t="s">
        <v>994</v>
      </c>
      <c r="L49" s="28"/>
      <c r="M49" s="31" t="s">
        <v>1430</v>
      </c>
      <c r="N49" s="31"/>
      <c r="O49" s="32">
        <v>0.13</v>
      </c>
      <c r="P49" s="28"/>
      <c r="Q49" s="28"/>
      <c r="R49" s="28"/>
      <c r="S49" s="28" t="s">
        <v>2467</v>
      </c>
      <c r="T49" s="33" t="s">
        <v>1364</v>
      </c>
      <c r="U49" s="28">
        <v>22</v>
      </c>
      <c r="V49" s="36" t="s">
        <v>1566</v>
      </c>
    </row>
    <row r="50" spans="1:22" ht="72" x14ac:dyDescent="0.3">
      <c r="A50" s="27">
        <v>47</v>
      </c>
      <c r="B50" s="28" t="s">
        <v>1</v>
      </c>
      <c r="C50" s="28" t="s">
        <v>2468</v>
      </c>
      <c r="D50" s="28" t="s">
        <v>1085</v>
      </c>
      <c r="E50" s="28" t="s">
        <v>1086</v>
      </c>
      <c r="F50" s="28" t="s">
        <v>1092</v>
      </c>
      <c r="G50" s="29" t="s">
        <v>1093</v>
      </c>
      <c r="H50" s="30" t="s">
        <v>50</v>
      </c>
      <c r="I50" s="28" t="s">
        <v>8</v>
      </c>
      <c r="J50" s="28" t="s">
        <v>29</v>
      </c>
      <c r="K50" s="28"/>
      <c r="L50" s="28"/>
      <c r="M50" s="31">
        <v>250000</v>
      </c>
      <c r="N50" s="31" t="str">
        <f t="shared" si="5"/>
        <v>200 000€ &lt;x&lt; 500 000€</v>
      </c>
      <c r="O50" s="32">
        <v>0.37</v>
      </c>
      <c r="P50" s="28"/>
      <c r="Q50" s="28"/>
      <c r="R50" s="28"/>
      <c r="S50" s="28" t="s">
        <v>1367</v>
      </c>
      <c r="T50" s="33" t="s">
        <v>1364</v>
      </c>
      <c r="U50" s="28">
        <v>23</v>
      </c>
      <c r="V50" s="36" t="s">
        <v>1567</v>
      </c>
    </row>
    <row r="51" spans="1:22" ht="72" x14ac:dyDescent="0.3">
      <c r="A51" s="27">
        <v>48</v>
      </c>
      <c r="B51" s="28" t="s">
        <v>1</v>
      </c>
      <c r="C51" s="28" t="s">
        <v>2468</v>
      </c>
      <c r="D51" s="28" t="s">
        <v>1085</v>
      </c>
      <c r="E51" s="28"/>
      <c r="F51" s="28"/>
      <c r="G51" s="29"/>
      <c r="H51" s="30" t="s">
        <v>51</v>
      </c>
      <c r="I51" s="28" t="s">
        <v>10</v>
      </c>
      <c r="J51" s="28" t="s">
        <v>29</v>
      </c>
      <c r="K51" s="28" t="s">
        <v>994</v>
      </c>
      <c r="L51" s="28"/>
      <c r="M51" s="31">
        <v>25850</v>
      </c>
      <c r="N51" s="31" t="str">
        <f>IF(M51="","",IF(M51&lt;5000,"&lt;5000",IF(M51&lt;10000,"5 000€ &lt;x&lt; 10 000€",IF(M51&lt;50000,"10 000€ &lt;x&lt; 50 000€",IF(M51&lt;100000,"50 000€ &lt;x&lt; 100 000€",IF(M51&lt;200000,"100 000€ &lt;x&lt; 200 000€",IF(M51&lt;500000,"200 000€ &lt;x&lt; 500 000€",IF(M51&lt;1000000,"500 000€ &lt;x&lt; 1M€",IF(M51&gt;1000000,"&gt;1M€","")))))))))</f>
        <v>10 000€ &lt;x&lt; 50 000€</v>
      </c>
      <c r="O51" s="32">
        <v>0.37</v>
      </c>
      <c r="P51" s="28"/>
      <c r="Q51" s="28"/>
      <c r="R51" s="28"/>
      <c r="S51" s="28" t="s">
        <v>1367</v>
      </c>
      <c r="T51" s="33" t="s">
        <v>1364</v>
      </c>
      <c r="U51" s="28">
        <v>24</v>
      </c>
      <c r="V51" s="36" t="s">
        <v>1568</v>
      </c>
    </row>
    <row r="52" spans="1:22" ht="72" x14ac:dyDescent="0.3">
      <c r="A52" s="27">
        <v>49</v>
      </c>
      <c r="B52" s="28" t="s">
        <v>1</v>
      </c>
      <c r="C52" s="28" t="s">
        <v>2468</v>
      </c>
      <c r="D52" s="28" t="s">
        <v>1085</v>
      </c>
      <c r="E52" s="28" t="s">
        <v>1086</v>
      </c>
      <c r="F52" s="28" t="s">
        <v>1087</v>
      </c>
      <c r="G52" s="29"/>
      <c r="H52" s="30" t="s">
        <v>52</v>
      </c>
      <c r="I52" s="28" t="s">
        <v>975</v>
      </c>
      <c r="J52" s="28"/>
      <c r="K52" s="28"/>
      <c r="L52" s="28"/>
      <c r="M52" s="31">
        <v>1547000</v>
      </c>
      <c r="N52" s="31" t="str">
        <f>IF(M52="","",IF(M52&lt;5000,"&lt;5 000€",IF(M52&lt;10000,"5 000€ &lt;x&lt; 10 000€",IF(M52&lt;50000,"10 000€ &lt;x&lt; 50 000€",IF(M52&lt;100000,"50 000€ &lt;x&lt; 100 000€",IF(M52&lt;200000,"100 000€ &lt;x&lt; 200 000€",IF(M52&lt;500000,"200 000€ &lt;x&lt; 500 000€",IF(M52&lt;1000000,"500 000€ &lt;x&lt; 1M€",IF(M52&gt;1000000,"&gt;1M€","")))))))))</f>
        <v>&gt;1M€</v>
      </c>
      <c r="O52" s="32">
        <v>9.0999999999999998E-2</v>
      </c>
      <c r="P52" s="28"/>
      <c r="Q52" s="28"/>
      <c r="R52" s="28"/>
      <c r="S52" s="28" t="s">
        <v>1364</v>
      </c>
      <c r="T52" s="33" t="s">
        <v>1364</v>
      </c>
      <c r="U52" s="28">
        <v>25</v>
      </c>
      <c r="V52" s="36" t="s">
        <v>1569</v>
      </c>
    </row>
    <row r="53" spans="1:22" ht="72" x14ac:dyDescent="0.3">
      <c r="A53" s="27">
        <v>50</v>
      </c>
      <c r="B53" s="28" t="s">
        <v>1</v>
      </c>
      <c r="C53" s="28" t="s">
        <v>2468</v>
      </c>
      <c r="D53" s="28" t="s">
        <v>1085</v>
      </c>
      <c r="E53" s="28"/>
      <c r="F53" s="28"/>
      <c r="G53" s="29"/>
      <c r="H53" s="30" t="s">
        <v>53</v>
      </c>
      <c r="I53" s="28" t="s">
        <v>973</v>
      </c>
      <c r="J53" s="28"/>
      <c r="K53" s="28" t="s">
        <v>1025</v>
      </c>
      <c r="L53" s="28"/>
      <c r="M53" s="31" t="s">
        <v>1266</v>
      </c>
      <c r="N53" s="31" t="s">
        <v>1266</v>
      </c>
      <c r="O53" s="32">
        <v>0.05</v>
      </c>
      <c r="P53" s="28"/>
      <c r="Q53" s="28"/>
      <c r="R53" s="28"/>
      <c r="S53" s="28" t="s">
        <v>1367</v>
      </c>
      <c r="T53" s="33" t="s">
        <v>1364</v>
      </c>
      <c r="U53" s="28">
        <v>26</v>
      </c>
      <c r="V53" s="36" t="s">
        <v>1570</v>
      </c>
    </row>
    <row r="54" spans="1:22" ht="72" x14ac:dyDescent="0.3">
      <c r="A54" s="27">
        <v>51</v>
      </c>
      <c r="B54" s="28" t="s">
        <v>1</v>
      </c>
      <c r="C54" s="28" t="s">
        <v>2468</v>
      </c>
      <c r="D54" s="28" t="s">
        <v>1085</v>
      </c>
      <c r="E54" s="28"/>
      <c r="F54" s="28"/>
      <c r="G54" s="29"/>
      <c r="H54" s="30" t="s">
        <v>54</v>
      </c>
      <c r="I54" s="28" t="s">
        <v>8</v>
      </c>
      <c r="J54" s="28" t="s">
        <v>972</v>
      </c>
      <c r="K54" s="28"/>
      <c r="L54" s="28" t="s">
        <v>1030</v>
      </c>
      <c r="M54" s="31">
        <v>723</v>
      </c>
      <c r="N54" s="31" t="str">
        <f>IF(M54="","",IF(M54&lt;5000,"&lt; 5 000€",IF(M54&lt;10000,"5 000€ &lt;x&lt; 10 000€",IF(M54&lt;50000,"10 000€ &lt;x&lt; 50 000€",IF(M54&lt;100000,"50 000€ &lt;x&lt; 100 000€",IF(M54&lt;200000,"100 000€ &lt;x&lt; 200 000€",IF(M54&lt;500000,"200 000€ &lt;x&lt; 500 000€",IF(M54&lt;1000000,"500 000€ &lt;x&lt; 1M€",IF(M54&gt;1000000,"&gt;1M€","")))))))))</f>
        <v>&lt; 5 000€</v>
      </c>
      <c r="O54" s="32">
        <v>0.1</v>
      </c>
      <c r="P54" s="28"/>
      <c r="Q54" s="28"/>
      <c r="R54" s="28"/>
      <c r="S54" s="28" t="s">
        <v>1364</v>
      </c>
      <c r="T54" s="33" t="s">
        <v>1364</v>
      </c>
      <c r="U54" s="28">
        <v>27</v>
      </c>
      <c r="V54" s="36" t="s">
        <v>1571</v>
      </c>
    </row>
    <row r="55" spans="1:22" ht="72" x14ac:dyDescent="0.3">
      <c r="A55" s="27">
        <v>52</v>
      </c>
      <c r="B55" s="28" t="s">
        <v>1</v>
      </c>
      <c r="C55" s="28" t="s">
        <v>56</v>
      </c>
      <c r="D55" s="28" t="s">
        <v>1063</v>
      </c>
      <c r="E55" s="28" t="s">
        <v>1068</v>
      </c>
      <c r="F55" s="28"/>
      <c r="G55" s="29"/>
      <c r="H55" s="30" t="s">
        <v>55</v>
      </c>
      <c r="I55" s="28" t="s">
        <v>10</v>
      </c>
      <c r="J55" s="28" t="s">
        <v>4</v>
      </c>
      <c r="K55" s="28" t="s">
        <v>1000</v>
      </c>
      <c r="L55" s="28"/>
      <c r="M55" s="31" t="s">
        <v>1430</v>
      </c>
      <c r="N55" s="31"/>
      <c r="O55" s="32">
        <v>0.1</v>
      </c>
      <c r="P55" s="28"/>
      <c r="Q55" s="28"/>
      <c r="R55" s="28"/>
      <c r="S55" s="28" t="s">
        <v>1364</v>
      </c>
      <c r="T55" s="33" t="s">
        <v>1364</v>
      </c>
      <c r="U55" s="28">
        <v>17</v>
      </c>
      <c r="V55" s="36" t="s">
        <v>1572</v>
      </c>
    </row>
    <row r="56" spans="1:22" ht="72" x14ac:dyDescent="0.3">
      <c r="A56" s="27">
        <v>53</v>
      </c>
      <c r="B56" s="28" t="s">
        <v>1</v>
      </c>
      <c r="C56" s="28" t="s">
        <v>56</v>
      </c>
      <c r="D56" s="28" t="s">
        <v>1063</v>
      </c>
      <c r="E56" s="28" t="s">
        <v>1068</v>
      </c>
      <c r="F56" s="28"/>
      <c r="G56" s="29"/>
      <c r="H56" s="30" t="s">
        <v>57</v>
      </c>
      <c r="I56" s="28" t="s">
        <v>10</v>
      </c>
      <c r="J56" s="28" t="s">
        <v>4</v>
      </c>
      <c r="K56" s="28" t="s">
        <v>1000</v>
      </c>
      <c r="L56" s="28"/>
      <c r="M56" s="31" t="s">
        <v>1430</v>
      </c>
      <c r="N56" s="31"/>
      <c r="O56" s="32">
        <v>0.3</v>
      </c>
      <c r="P56" s="28"/>
      <c r="Q56" s="28"/>
      <c r="R56" s="28"/>
      <c r="S56" s="28" t="s">
        <v>1364</v>
      </c>
      <c r="T56" s="33" t="s">
        <v>1364</v>
      </c>
      <c r="U56" s="28">
        <v>18</v>
      </c>
      <c r="V56" s="36" t="s">
        <v>1573</v>
      </c>
    </row>
    <row r="57" spans="1:22" ht="72" x14ac:dyDescent="0.3">
      <c r="A57" s="27">
        <v>54</v>
      </c>
      <c r="B57" s="28" t="s">
        <v>1</v>
      </c>
      <c r="C57" s="28" t="s">
        <v>56</v>
      </c>
      <c r="D57" s="28" t="s">
        <v>1063</v>
      </c>
      <c r="E57" s="28" t="s">
        <v>1068</v>
      </c>
      <c r="F57" s="28"/>
      <c r="G57" s="29"/>
      <c r="H57" s="30" t="s">
        <v>58</v>
      </c>
      <c r="I57" s="28" t="s">
        <v>8</v>
      </c>
      <c r="J57" s="28"/>
      <c r="K57" s="28" t="s">
        <v>1096</v>
      </c>
      <c r="L57" s="28"/>
      <c r="M57" s="31" t="s">
        <v>1430</v>
      </c>
      <c r="N57" s="31"/>
      <c r="O57" s="32">
        <v>0.08</v>
      </c>
      <c r="P57" s="28"/>
      <c r="Q57" s="28"/>
      <c r="R57" s="28"/>
      <c r="S57" s="28" t="s">
        <v>2467</v>
      </c>
      <c r="T57" s="33" t="s">
        <v>1364</v>
      </c>
      <c r="U57" s="28">
        <v>19</v>
      </c>
      <c r="V57" s="36" t="s">
        <v>1574</v>
      </c>
    </row>
    <row r="58" spans="1:22" ht="72" x14ac:dyDescent="0.3">
      <c r="A58" s="27">
        <v>55</v>
      </c>
      <c r="B58" s="28" t="s">
        <v>1</v>
      </c>
      <c r="C58" s="28" t="s">
        <v>56</v>
      </c>
      <c r="D58" s="28" t="s">
        <v>1063</v>
      </c>
      <c r="E58" s="28" t="s">
        <v>1068</v>
      </c>
      <c r="F58" s="28" t="s">
        <v>1094</v>
      </c>
      <c r="G58" s="29"/>
      <c r="H58" s="30" t="s">
        <v>59</v>
      </c>
      <c r="I58" s="28" t="s">
        <v>10</v>
      </c>
      <c r="J58" s="28"/>
      <c r="K58" s="28" t="s">
        <v>994</v>
      </c>
      <c r="L58" s="28"/>
      <c r="M58" s="31" t="s">
        <v>1430</v>
      </c>
      <c r="N58" s="31"/>
      <c r="O58" s="32">
        <v>0.28000000000000003</v>
      </c>
      <c r="P58" s="28"/>
      <c r="Q58" s="28"/>
      <c r="R58" s="28"/>
      <c r="S58" s="28" t="s">
        <v>2467</v>
      </c>
      <c r="T58" s="33" t="s">
        <v>1364</v>
      </c>
      <c r="U58" s="28">
        <v>20</v>
      </c>
      <c r="V58" s="36" t="s">
        <v>1575</v>
      </c>
    </row>
    <row r="59" spans="1:22" ht="72" x14ac:dyDescent="0.3">
      <c r="A59" s="27">
        <v>56</v>
      </c>
      <c r="B59" s="28" t="s">
        <v>1</v>
      </c>
      <c r="C59" s="28" t="s">
        <v>56</v>
      </c>
      <c r="D59" s="28" t="s">
        <v>1063</v>
      </c>
      <c r="E59" s="28" t="s">
        <v>1068</v>
      </c>
      <c r="F59" s="28"/>
      <c r="G59" s="29"/>
      <c r="H59" s="30" t="s">
        <v>60</v>
      </c>
      <c r="I59" s="28" t="s">
        <v>8</v>
      </c>
      <c r="J59" s="28"/>
      <c r="K59" s="28"/>
      <c r="L59" s="28"/>
      <c r="M59" s="31" t="s">
        <v>1430</v>
      </c>
      <c r="N59" s="31"/>
      <c r="O59" s="32">
        <v>0.26</v>
      </c>
      <c r="P59" s="28"/>
      <c r="Q59" s="28"/>
      <c r="R59" s="28"/>
      <c r="S59" s="28" t="s">
        <v>1364</v>
      </c>
      <c r="T59" s="33" t="s">
        <v>1364</v>
      </c>
      <c r="U59" s="28">
        <v>21</v>
      </c>
      <c r="V59" s="36" t="s">
        <v>1576</v>
      </c>
    </row>
    <row r="60" spans="1:22" ht="72" x14ac:dyDescent="0.3">
      <c r="A60" s="27">
        <v>57</v>
      </c>
      <c r="B60" s="28" t="s">
        <v>1</v>
      </c>
      <c r="C60" s="28" t="s">
        <v>56</v>
      </c>
      <c r="D60" s="28" t="s">
        <v>1063</v>
      </c>
      <c r="E60" s="28" t="s">
        <v>1068</v>
      </c>
      <c r="F60" s="28"/>
      <c r="G60" s="29"/>
      <c r="H60" s="30" t="s">
        <v>61</v>
      </c>
      <c r="I60" s="28" t="s">
        <v>10</v>
      </c>
      <c r="J60" s="28" t="s">
        <v>8</v>
      </c>
      <c r="K60" s="28" t="s">
        <v>1095</v>
      </c>
      <c r="L60" s="28"/>
      <c r="M60" s="31">
        <v>90000</v>
      </c>
      <c r="N60" s="31" t="str">
        <f t="shared" ref="N60:N73" si="6">IF(M60="","",IF(M60&lt;5000,"&lt;5 000€",IF(M60&lt;10000,"5 000€ &lt;x&lt; 10 000€",IF(M60&lt;50000,"10 000€ &lt;x&lt; 50 000€",IF(M60&lt;100000,"50 000€ &lt;x&lt; 100 000€",IF(M60&lt;200000,"100 000€ &lt;x&lt; 200 000€",IF(M60&lt;500000,"200 000€ &lt;x&lt; 500 000€",IF(M60&lt;1000000,"500 000€ &lt;x&lt; 1M€",IF(M60&gt;1000000,"&gt;1M€","")))))))))</f>
        <v>50 000€ &lt;x&lt; 100 000€</v>
      </c>
      <c r="O60" s="32">
        <v>0.2</v>
      </c>
      <c r="P60" s="28"/>
      <c r="Q60" s="28"/>
      <c r="R60" s="28"/>
      <c r="S60" s="28" t="s">
        <v>1364</v>
      </c>
      <c r="T60" s="33" t="s">
        <v>1364</v>
      </c>
      <c r="U60" s="28">
        <v>22</v>
      </c>
      <c r="V60" s="36" t="s">
        <v>1577</v>
      </c>
    </row>
    <row r="61" spans="1:22" ht="72" x14ac:dyDescent="0.3">
      <c r="A61" s="27">
        <v>58</v>
      </c>
      <c r="B61" s="28" t="s">
        <v>1</v>
      </c>
      <c r="C61" s="28" t="s">
        <v>56</v>
      </c>
      <c r="D61" s="28" t="s">
        <v>1063</v>
      </c>
      <c r="E61" s="28" t="s">
        <v>1068</v>
      </c>
      <c r="F61" s="28"/>
      <c r="G61" s="29"/>
      <c r="H61" s="30" t="s">
        <v>62</v>
      </c>
      <c r="I61" s="28" t="s">
        <v>4</v>
      </c>
      <c r="J61" s="28" t="s">
        <v>8</v>
      </c>
      <c r="K61" s="28" t="s">
        <v>999</v>
      </c>
      <c r="L61" s="28"/>
      <c r="M61" s="31">
        <v>900000</v>
      </c>
      <c r="N61" s="31" t="str">
        <f t="shared" si="6"/>
        <v>500 000€ &lt;x&lt; 1M€</v>
      </c>
      <c r="O61" s="32">
        <v>0.5</v>
      </c>
      <c r="P61" s="28"/>
      <c r="Q61" s="28"/>
      <c r="R61" s="28"/>
      <c r="S61" s="28" t="s">
        <v>1364</v>
      </c>
      <c r="T61" s="33" t="s">
        <v>1364</v>
      </c>
      <c r="U61" s="28">
        <v>23</v>
      </c>
      <c r="V61" s="36" t="s">
        <v>1578</v>
      </c>
    </row>
    <row r="62" spans="1:22" ht="72" x14ac:dyDescent="0.3">
      <c r="A62" s="27">
        <v>59</v>
      </c>
      <c r="B62" s="28" t="s">
        <v>1</v>
      </c>
      <c r="C62" s="28" t="s">
        <v>64</v>
      </c>
      <c r="D62" s="28" t="s">
        <v>1063</v>
      </c>
      <c r="E62" s="28" t="s">
        <v>1067</v>
      </c>
      <c r="F62" s="28"/>
      <c r="G62" s="29"/>
      <c r="H62" s="30" t="s">
        <v>63</v>
      </c>
      <c r="I62" s="28" t="s">
        <v>29</v>
      </c>
      <c r="J62" s="28" t="s">
        <v>8</v>
      </c>
      <c r="K62" s="28"/>
      <c r="L62" s="28"/>
      <c r="M62" s="31" t="s">
        <v>1430</v>
      </c>
      <c r="N62" s="31"/>
      <c r="O62" s="32">
        <v>0.55000000000000004</v>
      </c>
      <c r="P62" s="28"/>
      <c r="Q62" s="28"/>
      <c r="R62" s="28"/>
      <c r="S62" s="28" t="s">
        <v>1367</v>
      </c>
      <c r="T62" s="33" t="s">
        <v>1364</v>
      </c>
      <c r="U62" s="28">
        <v>29</v>
      </c>
      <c r="V62" s="36" t="s">
        <v>1579</v>
      </c>
    </row>
    <row r="63" spans="1:22" ht="72" x14ac:dyDescent="0.3">
      <c r="A63" s="27">
        <v>60</v>
      </c>
      <c r="B63" s="28" t="s">
        <v>1</v>
      </c>
      <c r="C63" s="28" t="s">
        <v>64</v>
      </c>
      <c r="D63" s="28" t="s">
        <v>1063</v>
      </c>
      <c r="E63" s="28" t="s">
        <v>1067</v>
      </c>
      <c r="F63" s="28"/>
      <c r="G63" s="29"/>
      <c r="H63" s="30" t="s">
        <v>65</v>
      </c>
      <c r="I63" s="28" t="s">
        <v>29</v>
      </c>
      <c r="J63" s="28" t="s">
        <v>8</v>
      </c>
      <c r="K63" s="28"/>
      <c r="L63" s="28"/>
      <c r="M63" s="31" t="s">
        <v>1430</v>
      </c>
      <c r="N63" s="31"/>
      <c r="O63" s="32">
        <v>0.5</v>
      </c>
      <c r="P63" s="28"/>
      <c r="Q63" s="28"/>
      <c r="R63" s="28"/>
      <c r="S63" s="28" t="s">
        <v>1367</v>
      </c>
      <c r="T63" s="33" t="s">
        <v>1364</v>
      </c>
      <c r="U63" s="28">
        <v>30</v>
      </c>
      <c r="V63" s="36" t="s">
        <v>1580</v>
      </c>
    </row>
    <row r="64" spans="1:22" ht="72" x14ac:dyDescent="0.3">
      <c r="A64" s="27">
        <v>61</v>
      </c>
      <c r="B64" s="28" t="s">
        <v>1</v>
      </c>
      <c r="C64" s="28" t="s">
        <v>64</v>
      </c>
      <c r="D64" s="28" t="s">
        <v>1063</v>
      </c>
      <c r="E64" s="28" t="s">
        <v>1064</v>
      </c>
      <c r="F64" s="28"/>
      <c r="G64" s="29"/>
      <c r="H64" s="30" t="s">
        <v>66</v>
      </c>
      <c r="I64" s="28" t="s">
        <v>8</v>
      </c>
      <c r="J64" s="28"/>
      <c r="K64" s="28" t="s">
        <v>1097</v>
      </c>
      <c r="L64" s="28"/>
      <c r="M64" s="31" t="s">
        <v>1430</v>
      </c>
      <c r="N64" s="31"/>
      <c r="O64" s="32">
        <v>0.3</v>
      </c>
      <c r="P64" s="28"/>
      <c r="Q64" s="28"/>
      <c r="R64" s="28"/>
      <c r="S64" s="28" t="s">
        <v>2467</v>
      </c>
      <c r="T64" s="33" t="s">
        <v>1364</v>
      </c>
      <c r="U64" s="28">
        <v>31</v>
      </c>
      <c r="V64" s="36" t="s">
        <v>1581</v>
      </c>
    </row>
    <row r="65" spans="1:22" ht="72" x14ac:dyDescent="0.3">
      <c r="A65" s="27">
        <v>62</v>
      </c>
      <c r="B65" s="28" t="s">
        <v>1</v>
      </c>
      <c r="C65" s="28" t="s">
        <v>64</v>
      </c>
      <c r="D65" s="28" t="s">
        <v>1063</v>
      </c>
      <c r="E65" s="28" t="s">
        <v>1064</v>
      </c>
      <c r="F65" s="28"/>
      <c r="G65" s="29"/>
      <c r="H65" s="30" t="s">
        <v>67</v>
      </c>
      <c r="I65" s="28" t="s">
        <v>8</v>
      </c>
      <c r="J65" s="28"/>
      <c r="K65" s="28"/>
      <c r="L65" s="28"/>
      <c r="M65" s="31">
        <v>70000</v>
      </c>
      <c r="N65" s="31" t="str">
        <f t="shared" si="6"/>
        <v>50 000€ &lt;x&lt; 100 000€</v>
      </c>
      <c r="O65" s="32">
        <v>0.12</v>
      </c>
      <c r="P65" s="28"/>
      <c r="Q65" s="28"/>
      <c r="R65" s="28"/>
      <c r="S65" s="28" t="s">
        <v>1364</v>
      </c>
      <c r="T65" s="33" t="s">
        <v>1364</v>
      </c>
      <c r="U65" s="28" t="s">
        <v>1494</v>
      </c>
      <c r="V65" s="36" t="s">
        <v>1582</v>
      </c>
    </row>
    <row r="66" spans="1:22" ht="72" x14ac:dyDescent="0.3">
      <c r="A66" s="27">
        <v>63</v>
      </c>
      <c r="B66" s="28" t="s">
        <v>1</v>
      </c>
      <c r="C66" s="28" t="s">
        <v>64</v>
      </c>
      <c r="D66" s="28" t="s">
        <v>1063</v>
      </c>
      <c r="E66" s="28" t="s">
        <v>1064</v>
      </c>
      <c r="F66" s="28"/>
      <c r="G66" s="29"/>
      <c r="H66" s="30" t="s">
        <v>68</v>
      </c>
      <c r="I66" s="28" t="s">
        <v>975</v>
      </c>
      <c r="J66" s="28"/>
      <c r="K66" s="28"/>
      <c r="L66" s="28"/>
      <c r="M66" s="31" t="s">
        <v>1430</v>
      </c>
      <c r="N66" s="31"/>
      <c r="O66" s="32">
        <v>0.15</v>
      </c>
      <c r="P66" s="28"/>
      <c r="Q66" s="28"/>
      <c r="R66" s="28"/>
      <c r="S66" s="28" t="s">
        <v>1367</v>
      </c>
      <c r="T66" s="33" t="s">
        <v>1364</v>
      </c>
      <c r="U66" s="28" t="s">
        <v>1495</v>
      </c>
      <c r="V66" s="36" t="s">
        <v>1583</v>
      </c>
    </row>
    <row r="67" spans="1:22" ht="72" x14ac:dyDescent="0.3">
      <c r="A67" s="27">
        <v>64</v>
      </c>
      <c r="B67" s="28" t="s">
        <v>1</v>
      </c>
      <c r="C67" s="28" t="s">
        <v>64</v>
      </c>
      <c r="D67" s="28" t="s">
        <v>1063</v>
      </c>
      <c r="E67" s="28" t="s">
        <v>1064</v>
      </c>
      <c r="F67" s="28"/>
      <c r="G67" s="29"/>
      <c r="H67" s="30" t="s">
        <v>69</v>
      </c>
      <c r="I67" s="28" t="s">
        <v>4</v>
      </c>
      <c r="J67" s="28" t="s">
        <v>10</v>
      </c>
      <c r="K67" s="28" t="s">
        <v>1002</v>
      </c>
      <c r="L67" s="28"/>
      <c r="M67" s="31">
        <v>34000</v>
      </c>
      <c r="N67" s="31" t="str">
        <f t="shared" si="6"/>
        <v>10 000€ &lt;x&lt; 50 000€</v>
      </c>
      <c r="O67" s="32">
        <v>0.28999999999999998</v>
      </c>
      <c r="P67" s="28"/>
      <c r="Q67" s="28"/>
      <c r="R67" s="28"/>
      <c r="S67" s="28" t="s">
        <v>1364</v>
      </c>
      <c r="T67" s="33" t="s">
        <v>1364</v>
      </c>
      <c r="U67" s="28">
        <v>36</v>
      </c>
      <c r="V67" s="36" t="s">
        <v>1584</v>
      </c>
    </row>
    <row r="68" spans="1:22" ht="72" x14ac:dyDescent="0.3">
      <c r="A68" s="27">
        <v>65</v>
      </c>
      <c r="B68" s="28" t="s">
        <v>1</v>
      </c>
      <c r="C68" s="28" t="s">
        <v>64</v>
      </c>
      <c r="D68" s="28" t="s">
        <v>1063</v>
      </c>
      <c r="E68" s="28" t="s">
        <v>1064</v>
      </c>
      <c r="F68" s="28"/>
      <c r="G68" s="29"/>
      <c r="H68" s="30" t="s">
        <v>74</v>
      </c>
      <c r="I68" s="28" t="s">
        <v>4</v>
      </c>
      <c r="J68" s="28" t="s">
        <v>10</v>
      </c>
      <c r="K68" s="28" t="s">
        <v>1002</v>
      </c>
      <c r="L68" s="28"/>
      <c r="M68" s="31" t="s">
        <v>1430</v>
      </c>
      <c r="N68" s="31"/>
      <c r="O68" s="32">
        <v>0.1</v>
      </c>
      <c r="P68" s="28"/>
      <c r="Q68" s="28"/>
      <c r="R68" s="28"/>
      <c r="S68" s="28" t="s">
        <v>1364</v>
      </c>
      <c r="T68" s="33" t="s">
        <v>1364</v>
      </c>
      <c r="U68" s="28">
        <v>37</v>
      </c>
      <c r="V68" s="36" t="s">
        <v>1585</v>
      </c>
    </row>
    <row r="69" spans="1:22" ht="72" x14ac:dyDescent="0.3">
      <c r="A69" s="27">
        <v>66</v>
      </c>
      <c r="B69" s="28" t="s">
        <v>1</v>
      </c>
      <c r="C69" s="28" t="s">
        <v>64</v>
      </c>
      <c r="D69" s="28" t="s">
        <v>1063</v>
      </c>
      <c r="E69" s="28" t="s">
        <v>1068</v>
      </c>
      <c r="F69" s="28"/>
      <c r="G69" s="29"/>
      <c r="H69" s="30" t="s">
        <v>70</v>
      </c>
      <c r="I69" s="28" t="s">
        <v>10</v>
      </c>
      <c r="J69" s="28" t="s">
        <v>974</v>
      </c>
      <c r="K69" s="28" t="s">
        <v>1006</v>
      </c>
      <c r="L69" s="28" t="s">
        <v>1256</v>
      </c>
      <c r="M69" s="31" t="s">
        <v>1430</v>
      </c>
      <c r="N69" s="31"/>
      <c r="O69" s="32">
        <v>0.2</v>
      </c>
      <c r="P69" s="28"/>
      <c r="Q69" s="28"/>
      <c r="R69" s="28"/>
      <c r="S69" s="28" t="s">
        <v>2467</v>
      </c>
      <c r="T69" s="33" t="s">
        <v>1364</v>
      </c>
      <c r="U69" s="28">
        <v>38</v>
      </c>
      <c r="V69" s="36" t="s">
        <v>1586</v>
      </c>
    </row>
    <row r="70" spans="1:22" ht="72" x14ac:dyDescent="0.3">
      <c r="A70" s="27">
        <v>67</v>
      </c>
      <c r="B70" s="28" t="s">
        <v>1</v>
      </c>
      <c r="C70" s="28" t="s">
        <v>64</v>
      </c>
      <c r="D70" s="28" t="s">
        <v>1063</v>
      </c>
      <c r="E70" s="28" t="s">
        <v>1068</v>
      </c>
      <c r="F70" s="28"/>
      <c r="G70" s="29"/>
      <c r="H70" s="30" t="s">
        <v>73</v>
      </c>
      <c r="I70" s="28" t="s">
        <v>10</v>
      </c>
      <c r="J70" s="28" t="s">
        <v>974</v>
      </c>
      <c r="K70" s="28" t="s">
        <v>1006</v>
      </c>
      <c r="L70" s="28" t="s">
        <v>1256</v>
      </c>
      <c r="M70" s="31" t="s">
        <v>1430</v>
      </c>
      <c r="N70" s="31"/>
      <c r="O70" s="32">
        <v>0.15</v>
      </c>
      <c r="P70" s="28"/>
      <c r="Q70" s="28"/>
      <c r="R70" s="28"/>
      <c r="S70" s="28" t="s">
        <v>2467</v>
      </c>
      <c r="T70" s="33" t="s">
        <v>1364</v>
      </c>
      <c r="U70" s="28">
        <v>39</v>
      </c>
      <c r="V70" s="36" t="s">
        <v>1587</v>
      </c>
    </row>
    <row r="71" spans="1:22" ht="72" x14ac:dyDescent="0.3">
      <c r="A71" s="27">
        <v>68</v>
      </c>
      <c r="B71" s="28" t="s">
        <v>1</v>
      </c>
      <c r="C71" s="28" t="s">
        <v>64</v>
      </c>
      <c r="D71" s="28" t="s">
        <v>1063</v>
      </c>
      <c r="E71" s="28" t="s">
        <v>1073</v>
      </c>
      <c r="F71" s="28"/>
      <c r="G71" s="29"/>
      <c r="H71" s="30" t="s">
        <v>71</v>
      </c>
      <c r="I71" s="28" t="s">
        <v>118</v>
      </c>
      <c r="J71" s="28" t="s">
        <v>10</v>
      </c>
      <c r="K71" s="28" t="s">
        <v>1006</v>
      </c>
      <c r="L71" s="28" t="s">
        <v>1257</v>
      </c>
      <c r="M71" s="31" t="s">
        <v>1430</v>
      </c>
      <c r="N71" s="31"/>
      <c r="O71" s="32">
        <v>0.12</v>
      </c>
      <c r="P71" s="28"/>
      <c r="Q71" s="28"/>
      <c r="R71" s="28"/>
      <c r="S71" s="28" t="s">
        <v>1364</v>
      </c>
      <c r="T71" s="33" t="s">
        <v>1364</v>
      </c>
      <c r="U71" s="28">
        <v>40</v>
      </c>
      <c r="V71" s="36" t="s">
        <v>1588</v>
      </c>
    </row>
    <row r="72" spans="1:22" ht="72" x14ac:dyDescent="0.3">
      <c r="A72" s="27">
        <v>69</v>
      </c>
      <c r="B72" s="28" t="s">
        <v>1</v>
      </c>
      <c r="C72" s="28" t="s">
        <v>64</v>
      </c>
      <c r="D72" s="28" t="s">
        <v>1063</v>
      </c>
      <c r="E72" s="28" t="s">
        <v>1073</v>
      </c>
      <c r="F72" s="28"/>
      <c r="G72" s="29"/>
      <c r="H72" s="30" t="s">
        <v>72</v>
      </c>
      <c r="I72" s="28" t="s">
        <v>118</v>
      </c>
      <c r="J72" s="28" t="s">
        <v>10</v>
      </c>
      <c r="K72" s="28" t="s">
        <v>1006</v>
      </c>
      <c r="L72" s="28" t="s">
        <v>1257</v>
      </c>
      <c r="M72" s="31" t="s">
        <v>1430</v>
      </c>
      <c r="N72" s="31"/>
      <c r="O72" s="32">
        <v>0.1</v>
      </c>
      <c r="P72" s="28"/>
      <c r="Q72" s="28"/>
      <c r="R72" s="28"/>
      <c r="S72" s="28" t="s">
        <v>1364</v>
      </c>
      <c r="T72" s="33" t="s">
        <v>1364</v>
      </c>
      <c r="U72" s="28">
        <v>41</v>
      </c>
      <c r="V72" s="36" t="s">
        <v>1589</v>
      </c>
    </row>
    <row r="73" spans="1:22" ht="72" x14ac:dyDescent="0.3">
      <c r="A73" s="27">
        <v>70</v>
      </c>
      <c r="B73" s="28" t="s">
        <v>1</v>
      </c>
      <c r="C73" s="28" t="s">
        <v>82</v>
      </c>
      <c r="D73" s="28" t="s">
        <v>1098</v>
      </c>
      <c r="E73" s="28" t="s">
        <v>1100</v>
      </c>
      <c r="F73" s="28"/>
      <c r="G73" s="29"/>
      <c r="H73" s="30" t="s">
        <v>81</v>
      </c>
      <c r="I73" s="28" t="s">
        <v>4</v>
      </c>
      <c r="J73" s="28" t="s">
        <v>8</v>
      </c>
      <c r="K73" s="28" t="s">
        <v>778</v>
      </c>
      <c r="L73" s="28"/>
      <c r="M73" s="31">
        <v>15000</v>
      </c>
      <c r="N73" s="31" t="str">
        <f t="shared" si="6"/>
        <v>10 000€ &lt;x&lt; 50 000€</v>
      </c>
      <c r="O73" s="32">
        <v>0.3</v>
      </c>
      <c r="P73" s="28"/>
      <c r="Q73" s="28"/>
      <c r="R73" s="28"/>
      <c r="S73" s="28" t="s">
        <v>1364</v>
      </c>
      <c r="T73" s="33" t="s">
        <v>1364</v>
      </c>
      <c r="U73" s="28">
        <v>13</v>
      </c>
      <c r="V73" s="36" t="s">
        <v>1590</v>
      </c>
    </row>
    <row r="74" spans="1:22" ht="72" x14ac:dyDescent="0.3">
      <c r="A74" s="27">
        <v>71</v>
      </c>
      <c r="B74" s="28" t="s">
        <v>1</v>
      </c>
      <c r="C74" s="28" t="s">
        <v>82</v>
      </c>
      <c r="D74" s="28" t="s">
        <v>1098</v>
      </c>
      <c r="E74" s="28" t="s">
        <v>1100</v>
      </c>
      <c r="F74" s="28"/>
      <c r="G74" s="29"/>
      <c r="H74" s="30" t="s">
        <v>83</v>
      </c>
      <c r="I74" s="28" t="s">
        <v>975</v>
      </c>
      <c r="J74" s="28" t="s">
        <v>8</v>
      </c>
      <c r="K74" s="28"/>
      <c r="L74" s="28"/>
      <c r="M74" s="31" t="s">
        <v>1430</v>
      </c>
      <c r="N74" s="31"/>
      <c r="O74" s="32">
        <v>0.15</v>
      </c>
      <c r="P74" s="28"/>
      <c r="Q74" s="28"/>
      <c r="R74" s="28"/>
      <c r="S74" s="28" t="s">
        <v>2467</v>
      </c>
      <c r="T74" s="33" t="s">
        <v>1364</v>
      </c>
      <c r="U74" s="28">
        <v>14</v>
      </c>
      <c r="V74" s="36" t="s">
        <v>1591</v>
      </c>
    </row>
    <row r="75" spans="1:22" ht="72" x14ac:dyDescent="0.3">
      <c r="A75" s="27">
        <v>72</v>
      </c>
      <c r="B75" s="28" t="s">
        <v>1</v>
      </c>
      <c r="C75" s="28" t="s">
        <v>82</v>
      </c>
      <c r="D75" s="28" t="s">
        <v>1098</v>
      </c>
      <c r="E75" s="28" t="s">
        <v>1100</v>
      </c>
      <c r="F75" s="28"/>
      <c r="G75" s="29"/>
      <c r="H75" s="30" t="s">
        <v>84</v>
      </c>
      <c r="I75" s="28" t="s">
        <v>8</v>
      </c>
      <c r="J75" s="28"/>
      <c r="K75" s="28"/>
      <c r="L75" s="28"/>
      <c r="M75" s="31" t="s">
        <v>1430</v>
      </c>
      <c r="N75" s="31"/>
      <c r="O75" s="32">
        <v>0.13</v>
      </c>
      <c r="P75" s="28"/>
      <c r="Q75" s="28"/>
      <c r="R75" s="28"/>
      <c r="S75" s="28" t="s">
        <v>1367</v>
      </c>
      <c r="T75" s="33" t="s">
        <v>1364</v>
      </c>
      <c r="U75" s="28">
        <v>15</v>
      </c>
      <c r="V75" s="36" t="s">
        <v>1592</v>
      </c>
    </row>
    <row r="76" spans="1:22" ht="72" x14ac:dyDescent="0.3">
      <c r="A76" s="27">
        <v>73</v>
      </c>
      <c r="B76" s="28" t="s">
        <v>1</v>
      </c>
      <c r="C76" s="28" t="s">
        <v>82</v>
      </c>
      <c r="D76" s="28" t="s">
        <v>1098</v>
      </c>
      <c r="E76" s="28" t="s">
        <v>1100</v>
      </c>
      <c r="F76" s="28"/>
      <c r="G76" s="29"/>
      <c r="H76" s="30" t="s">
        <v>85</v>
      </c>
      <c r="I76" s="28" t="s">
        <v>4</v>
      </c>
      <c r="J76" s="28" t="s">
        <v>10</v>
      </c>
      <c r="K76" s="28" t="s">
        <v>778</v>
      </c>
      <c r="L76" s="28"/>
      <c r="M76" s="31" t="s">
        <v>1430</v>
      </c>
      <c r="N76" s="31"/>
      <c r="O76" s="32">
        <v>0.3</v>
      </c>
      <c r="P76" s="28"/>
      <c r="Q76" s="28"/>
      <c r="R76" s="28"/>
      <c r="S76" s="28" t="s">
        <v>1364</v>
      </c>
      <c r="T76" s="33" t="s">
        <v>1364</v>
      </c>
      <c r="U76" s="28">
        <v>16</v>
      </c>
      <c r="V76" s="36" t="s">
        <v>1593</v>
      </c>
    </row>
    <row r="77" spans="1:22" ht="72" x14ac:dyDescent="0.3">
      <c r="A77" s="27">
        <v>74</v>
      </c>
      <c r="B77" s="28" t="s">
        <v>1</v>
      </c>
      <c r="C77" s="28" t="s">
        <v>82</v>
      </c>
      <c r="D77" s="28" t="s">
        <v>1098</v>
      </c>
      <c r="E77" s="28" t="s">
        <v>1100</v>
      </c>
      <c r="F77" s="28"/>
      <c r="G77" s="29"/>
      <c r="H77" s="30" t="s">
        <v>86</v>
      </c>
      <c r="I77" s="28" t="s">
        <v>4</v>
      </c>
      <c r="J77" s="28" t="s">
        <v>10</v>
      </c>
      <c r="K77" s="28" t="s">
        <v>778</v>
      </c>
      <c r="L77" s="28"/>
      <c r="M77" s="31" t="s">
        <v>1430</v>
      </c>
      <c r="N77" s="31"/>
      <c r="O77" s="32">
        <v>0.15</v>
      </c>
      <c r="P77" s="28"/>
      <c r="Q77" s="28"/>
      <c r="R77" s="28"/>
      <c r="S77" s="28" t="s">
        <v>1364</v>
      </c>
      <c r="T77" s="33" t="s">
        <v>1364</v>
      </c>
      <c r="U77" s="28">
        <v>17</v>
      </c>
      <c r="V77" s="36" t="s">
        <v>1594</v>
      </c>
    </row>
    <row r="78" spans="1:22" ht="72" x14ac:dyDescent="0.3">
      <c r="A78" s="27">
        <v>75</v>
      </c>
      <c r="B78" s="28" t="s">
        <v>1</v>
      </c>
      <c r="C78" s="28" t="s">
        <v>82</v>
      </c>
      <c r="D78" s="28" t="s">
        <v>1098</v>
      </c>
      <c r="E78" s="28" t="s">
        <v>1100</v>
      </c>
      <c r="F78" s="28"/>
      <c r="G78" s="29"/>
      <c r="H78" s="30" t="s">
        <v>87</v>
      </c>
      <c r="I78" s="28" t="s">
        <v>4</v>
      </c>
      <c r="J78" s="28" t="s">
        <v>8</v>
      </c>
      <c r="K78" s="28" t="s">
        <v>1009</v>
      </c>
      <c r="L78" s="28" t="s">
        <v>1099</v>
      </c>
      <c r="M78" s="31" t="s">
        <v>1280</v>
      </c>
      <c r="N78" s="31" t="s">
        <v>1280</v>
      </c>
      <c r="O78" s="32"/>
      <c r="P78" s="28"/>
      <c r="Q78" s="28"/>
      <c r="R78" s="28"/>
      <c r="S78" s="28" t="s">
        <v>1367</v>
      </c>
      <c r="T78" s="33" t="s">
        <v>1364</v>
      </c>
      <c r="U78" s="28">
        <v>18</v>
      </c>
      <c r="V78" s="36" t="s">
        <v>1595</v>
      </c>
    </row>
    <row r="79" spans="1:22" ht="72" x14ac:dyDescent="0.3">
      <c r="A79" s="27">
        <v>76</v>
      </c>
      <c r="B79" s="28" t="s">
        <v>1</v>
      </c>
      <c r="C79" s="28" t="s">
        <v>82</v>
      </c>
      <c r="D79" s="28" t="s">
        <v>1098</v>
      </c>
      <c r="E79" s="28" t="s">
        <v>1100</v>
      </c>
      <c r="F79" s="28"/>
      <c r="G79" s="29"/>
      <c r="H79" s="30" t="s">
        <v>88</v>
      </c>
      <c r="I79" s="28" t="s">
        <v>4</v>
      </c>
      <c r="J79" s="28"/>
      <c r="K79" s="28" t="s">
        <v>89</v>
      </c>
      <c r="L79" s="28"/>
      <c r="M79" s="31" t="s">
        <v>1430</v>
      </c>
      <c r="N79" s="31"/>
      <c r="O79" s="32">
        <v>0.2</v>
      </c>
      <c r="P79" s="28"/>
      <c r="Q79" s="28"/>
      <c r="R79" s="28"/>
      <c r="S79" s="28" t="s">
        <v>1364</v>
      </c>
      <c r="T79" s="33" t="s">
        <v>1364</v>
      </c>
      <c r="U79" s="28">
        <v>19</v>
      </c>
      <c r="V79" s="36" t="s">
        <v>1596</v>
      </c>
    </row>
    <row r="80" spans="1:22" ht="72" x14ac:dyDescent="0.3">
      <c r="A80" s="27">
        <v>77</v>
      </c>
      <c r="B80" s="28" t="s">
        <v>1</v>
      </c>
      <c r="C80" s="28" t="s">
        <v>82</v>
      </c>
      <c r="D80" s="28" t="s">
        <v>1098</v>
      </c>
      <c r="E80" s="28" t="s">
        <v>1100</v>
      </c>
      <c r="F80" s="28"/>
      <c r="G80" s="29"/>
      <c r="H80" s="30" t="s">
        <v>90</v>
      </c>
      <c r="I80" s="28" t="s">
        <v>8</v>
      </c>
      <c r="J80" s="28"/>
      <c r="K80" s="28"/>
      <c r="L80" s="28"/>
      <c r="M80" s="31" t="s">
        <v>1280</v>
      </c>
      <c r="N80" s="31" t="s">
        <v>1280</v>
      </c>
      <c r="O80" s="32"/>
      <c r="P80" s="28"/>
      <c r="Q80" s="28"/>
      <c r="R80" s="28"/>
      <c r="S80" s="28" t="s">
        <v>1364</v>
      </c>
      <c r="T80" s="33" t="s">
        <v>1364</v>
      </c>
      <c r="U80" s="28">
        <v>20</v>
      </c>
      <c r="V80" s="36" t="s">
        <v>1597</v>
      </c>
    </row>
    <row r="81" spans="1:22" ht="72" x14ac:dyDescent="0.3">
      <c r="A81" s="27">
        <v>78</v>
      </c>
      <c r="B81" s="28" t="s">
        <v>1</v>
      </c>
      <c r="C81" s="28" t="s">
        <v>82</v>
      </c>
      <c r="D81" s="28" t="s">
        <v>1098</v>
      </c>
      <c r="E81" s="28" t="s">
        <v>1100</v>
      </c>
      <c r="F81" s="28"/>
      <c r="G81" s="29"/>
      <c r="H81" s="30" t="s">
        <v>91</v>
      </c>
      <c r="I81" s="28" t="s">
        <v>4</v>
      </c>
      <c r="J81" s="28" t="s">
        <v>8</v>
      </c>
      <c r="K81" s="28" t="s">
        <v>778</v>
      </c>
      <c r="L81" s="28"/>
      <c r="M81" s="31" t="s">
        <v>1430</v>
      </c>
      <c r="N81" s="31"/>
      <c r="O81" s="32">
        <v>0.26</v>
      </c>
      <c r="P81" s="28"/>
      <c r="Q81" s="28"/>
      <c r="R81" s="28"/>
      <c r="S81" s="28" t="s">
        <v>1364</v>
      </c>
      <c r="T81" s="33" t="s">
        <v>1364</v>
      </c>
      <c r="U81" s="28">
        <v>21</v>
      </c>
      <c r="V81" s="36" t="s">
        <v>1598</v>
      </c>
    </row>
    <row r="82" spans="1:22" ht="72" x14ac:dyDescent="0.3">
      <c r="A82" s="27">
        <v>79</v>
      </c>
      <c r="B82" s="28" t="s">
        <v>1</v>
      </c>
      <c r="C82" s="28" t="s">
        <v>589</v>
      </c>
      <c r="D82" s="28" t="s">
        <v>1101</v>
      </c>
      <c r="E82" s="28"/>
      <c r="F82" s="28"/>
      <c r="G82" s="29"/>
      <c r="H82" s="30" t="s">
        <v>590</v>
      </c>
      <c r="I82" s="28" t="s">
        <v>975</v>
      </c>
      <c r="J82" s="28"/>
      <c r="K82" s="28"/>
      <c r="L82" s="28"/>
      <c r="M82" s="31" t="s">
        <v>1430</v>
      </c>
      <c r="N82" s="31" t="s">
        <v>1430</v>
      </c>
      <c r="O82" s="32">
        <v>0.6</v>
      </c>
      <c r="P82" s="28"/>
      <c r="Q82" s="28"/>
      <c r="R82" s="28"/>
      <c r="S82" s="28" t="s">
        <v>1364</v>
      </c>
      <c r="T82" s="33" t="s">
        <v>1364</v>
      </c>
      <c r="U82" s="28">
        <v>20</v>
      </c>
      <c r="V82" s="36" t="s">
        <v>1599</v>
      </c>
    </row>
    <row r="83" spans="1:22" ht="72" x14ac:dyDescent="0.3">
      <c r="A83" s="27">
        <v>80</v>
      </c>
      <c r="B83" s="28" t="s">
        <v>1</v>
      </c>
      <c r="C83" s="28" t="s">
        <v>589</v>
      </c>
      <c r="D83" s="28" t="s">
        <v>1101</v>
      </c>
      <c r="E83" s="28"/>
      <c r="F83" s="28"/>
      <c r="G83" s="29"/>
      <c r="H83" s="30" t="s">
        <v>591</v>
      </c>
      <c r="I83" s="28" t="s">
        <v>975</v>
      </c>
      <c r="J83" s="28"/>
      <c r="K83" s="28" t="s">
        <v>231</v>
      </c>
      <c r="L83" s="28" t="s">
        <v>1198</v>
      </c>
      <c r="M83" s="31" t="s">
        <v>1430</v>
      </c>
      <c r="N83" s="31" t="s">
        <v>1430</v>
      </c>
      <c r="O83" s="32">
        <v>0.6</v>
      </c>
      <c r="P83" s="28"/>
      <c r="Q83" s="28"/>
      <c r="R83" s="28"/>
      <c r="S83" s="28" t="s">
        <v>1364</v>
      </c>
      <c r="T83" s="33" t="s">
        <v>1364</v>
      </c>
      <c r="U83" s="28">
        <v>21</v>
      </c>
      <c r="V83" s="36" t="s">
        <v>1600</v>
      </c>
    </row>
    <row r="84" spans="1:22" ht="72" x14ac:dyDescent="0.3">
      <c r="A84" s="27">
        <v>81</v>
      </c>
      <c r="B84" s="28" t="s">
        <v>1</v>
      </c>
      <c r="C84" s="28" t="s">
        <v>589</v>
      </c>
      <c r="D84" s="28" t="s">
        <v>1101</v>
      </c>
      <c r="E84" s="28"/>
      <c r="F84" s="28"/>
      <c r="G84" s="29"/>
      <c r="H84" s="30" t="s">
        <v>592</v>
      </c>
      <c r="I84" s="28" t="s">
        <v>975</v>
      </c>
      <c r="J84" s="28"/>
      <c r="K84" s="28"/>
      <c r="L84" s="28"/>
      <c r="M84" s="31" t="s">
        <v>1430</v>
      </c>
      <c r="N84" s="31" t="s">
        <v>1430</v>
      </c>
      <c r="O84" s="32">
        <v>0.3</v>
      </c>
      <c r="P84" s="28"/>
      <c r="Q84" s="28"/>
      <c r="R84" s="28"/>
      <c r="S84" s="28" t="s">
        <v>2467</v>
      </c>
      <c r="T84" s="33" t="s">
        <v>1364</v>
      </c>
      <c r="U84" s="28">
        <v>23</v>
      </c>
      <c r="V84" s="36" t="s">
        <v>1601</v>
      </c>
    </row>
    <row r="85" spans="1:22" ht="72" x14ac:dyDescent="0.3">
      <c r="A85" s="27">
        <v>82</v>
      </c>
      <c r="B85" s="28" t="s">
        <v>1</v>
      </c>
      <c r="C85" s="28" t="s">
        <v>589</v>
      </c>
      <c r="D85" s="28" t="s">
        <v>1101</v>
      </c>
      <c r="E85" s="28"/>
      <c r="F85" s="28"/>
      <c r="G85" s="29"/>
      <c r="H85" s="30" t="s">
        <v>593</v>
      </c>
      <c r="I85" s="28" t="s">
        <v>975</v>
      </c>
      <c r="J85" s="28"/>
      <c r="K85" s="28"/>
      <c r="L85" s="28"/>
      <c r="M85" s="31" t="s">
        <v>1430</v>
      </c>
      <c r="N85" s="31" t="s">
        <v>1430</v>
      </c>
      <c r="O85" s="32">
        <v>0.25</v>
      </c>
      <c r="P85" s="28"/>
      <c r="Q85" s="28"/>
      <c r="R85" s="28"/>
      <c r="S85" s="28" t="s">
        <v>1364</v>
      </c>
      <c r="T85" s="33" t="s">
        <v>1364</v>
      </c>
      <c r="U85" s="28">
        <v>24</v>
      </c>
      <c r="V85" s="36" t="s">
        <v>1602</v>
      </c>
    </row>
    <row r="86" spans="1:22" ht="72" x14ac:dyDescent="0.3">
      <c r="A86" s="27">
        <v>83</v>
      </c>
      <c r="B86" s="28" t="s">
        <v>1</v>
      </c>
      <c r="C86" s="28" t="s">
        <v>589</v>
      </c>
      <c r="D86" s="28" t="s">
        <v>1101</v>
      </c>
      <c r="E86" s="28"/>
      <c r="F86" s="28"/>
      <c r="G86" s="29"/>
      <c r="H86" s="30" t="s">
        <v>594</v>
      </c>
      <c r="I86" s="28" t="s">
        <v>4</v>
      </c>
      <c r="J86" s="28"/>
      <c r="K86" s="28" t="s">
        <v>231</v>
      </c>
      <c r="L86" s="28" t="s">
        <v>1198</v>
      </c>
      <c r="M86" s="31" t="s">
        <v>1430</v>
      </c>
      <c r="N86" s="31" t="s">
        <v>1430</v>
      </c>
      <c r="O86" s="32">
        <v>0.3</v>
      </c>
      <c r="P86" s="28"/>
      <c r="Q86" s="28"/>
      <c r="R86" s="28"/>
      <c r="S86" s="28" t="s">
        <v>1367</v>
      </c>
      <c r="T86" s="33" t="s">
        <v>1364</v>
      </c>
      <c r="U86" s="28">
        <v>26</v>
      </c>
      <c r="V86" s="36" t="s">
        <v>1603</v>
      </c>
    </row>
    <row r="87" spans="1:22" ht="72" x14ac:dyDescent="0.3">
      <c r="A87" s="27">
        <v>84</v>
      </c>
      <c r="B87" s="28" t="s">
        <v>1</v>
      </c>
      <c r="C87" s="28" t="s">
        <v>589</v>
      </c>
      <c r="D87" s="28" t="s">
        <v>1101</v>
      </c>
      <c r="E87" s="28"/>
      <c r="F87" s="28"/>
      <c r="G87" s="29"/>
      <c r="H87" s="30" t="s">
        <v>595</v>
      </c>
      <c r="I87" s="28" t="s">
        <v>4</v>
      </c>
      <c r="J87" s="28" t="s">
        <v>29</v>
      </c>
      <c r="K87" s="28" t="s">
        <v>231</v>
      </c>
      <c r="L87" s="28"/>
      <c r="M87" s="31" t="s">
        <v>1430</v>
      </c>
      <c r="N87" s="31" t="s">
        <v>1430</v>
      </c>
      <c r="O87" s="32">
        <v>0.15</v>
      </c>
      <c r="P87" s="28"/>
      <c r="Q87" s="28"/>
      <c r="R87" s="28"/>
      <c r="S87" s="28" t="s">
        <v>1367</v>
      </c>
      <c r="T87" s="33" t="s">
        <v>1364</v>
      </c>
      <c r="U87" s="28">
        <v>28</v>
      </c>
      <c r="V87" s="36" t="s">
        <v>1604</v>
      </c>
    </row>
    <row r="88" spans="1:22" ht="82.8" x14ac:dyDescent="0.3">
      <c r="A88" s="27">
        <v>85</v>
      </c>
      <c r="B88" s="28" t="s">
        <v>92</v>
      </c>
      <c r="C88" s="28" t="s">
        <v>93</v>
      </c>
      <c r="D88" s="28" t="s">
        <v>1048</v>
      </c>
      <c r="E88" s="28" t="s">
        <v>1058</v>
      </c>
      <c r="F88" s="28" t="s">
        <v>1059</v>
      </c>
      <c r="G88" s="29"/>
      <c r="H88" s="30" t="s">
        <v>94</v>
      </c>
      <c r="I88" s="28" t="s">
        <v>975</v>
      </c>
      <c r="J88" s="28"/>
      <c r="K88" s="28"/>
      <c r="L88" s="28"/>
      <c r="M88" s="31">
        <v>80000</v>
      </c>
      <c r="N88" s="31" t="str">
        <f>IF(M88="","",IF(M88&lt;5000,"&lt; 5 000€",IF(M88&lt;10000,"5 000€ &lt;x&lt; 10 000€",IF(M88&lt;50000,"10 000€ &lt;x&lt; 50 000€",IF(M88&lt;100000,"50 000€ &lt;x&lt; 100 000€",IF(M88&lt;200000,"100 000€&lt;x&lt;200 000€",IF(M88&lt;500000,"200 000€ &lt;x&lt; 500 000€",IF(M88&lt;1000000,"500 000€ &lt;x&lt; 1M€",IF(M88&gt;1000000,"&gt;1M€","")))))))))</f>
        <v>50 000€ &lt;x&lt; 100 000€</v>
      </c>
      <c r="O88" s="32">
        <v>7.0000000000000007E-2</v>
      </c>
      <c r="P88" s="28"/>
      <c r="Q88" s="28"/>
      <c r="R88" s="28"/>
      <c r="S88" s="28" t="s">
        <v>1367</v>
      </c>
      <c r="T88" s="33" t="s">
        <v>1364</v>
      </c>
      <c r="U88" s="28">
        <v>22</v>
      </c>
      <c r="V88" s="36" t="s">
        <v>1605</v>
      </c>
    </row>
    <row r="89" spans="1:22" ht="72" x14ac:dyDescent="0.3">
      <c r="A89" s="27">
        <v>86</v>
      </c>
      <c r="B89" s="28" t="s">
        <v>92</v>
      </c>
      <c r="C89" s="28" t="s">
        <v>93</v>
      </c>
      <c r="D89" s="28" t="s">
        <v>1048</v>
      </c>
      <c r="E89" s="28" t="s">
        <v>1058</v>
      </c>
      <c r="F89" s="28"/>
      <c r="G89" s="29"/>
      <c r="H89" s="30" t="s">
        <v>95</v>
      </c>
      <c r="I89" s="28" t="s">
        <v>4</v>
      </c>
      <c r="J89" s="28" t="s">
        <v>8</v>
      </c>
      <c r="K89" s="28" t="s">
        <v>1009</v>
      </c>
      <c r="L89" s="28" t="s">
        <v>1251</v>
      </c>
      <c r="M89" s="31">
        <v>90000</v>
      </c>
      <c r="N89" s="31" t="str">
        <f t="shared" ref="N89:N150" si="7">IF(M89="","",IF(M89&lt;5000,"&lt; 5 000€",IF(M89&lt;10000,"5 000€ &lt;x&lt; 10 000€",IF(M89&lt;50000,"10 000€ &lt;x&lt; 50 000€",IF(M89&lt;100000,"50 000€ &lt;x&lt; 100 000€",IF(M89&lt;200000,"100 000€&lt;x&lt;200 000€",IF(M89&lt;500000,"200 000€ &lt;x&lt; 500 000€",IF(M89&lt;1000000,"500 000€ &lt;x&lt; 1M€",IF(M89&gt;1000000,"&gt;1M€","")))))))))</f>
        <v>50 000€ &lt;x&lt; 100 000€</v>
      </c>
      <c r="O89" s="32">
        <v>0.1</v>
      </c>
      <c r="P89" s="28"/>
      <c r="Q89" s="28"/>
      <c r="R89" s="28"/>
      <c r="S89" s="28" t="s">
        <v>1364</v>
      </c>
      <c r="T89" s="33" t="s">
        <v>1364</v>
      </c>
      <c r="U89" s="28" t="s">
        <v>1478</v>
      </c>
      <c r="V89" s="36" t="s">
        <v>1606</v>
      </c>
    </row>
    <row r="90" spans="1:22" ht="72" x14ac:dyDescent="0.3">
      <c r="A90" s="27">
        <v>87</v>
      </c>
      <c r="B90" s="28" t="s">
        <v>92</v>
      </c>
      <c r="C90" s="28" t="s">
        <v>93</v>
      </c>
      <c r="D90" s="28" t="s">
        <v>1048</v>
      </c>
      <c r="E90" s="28" t="s">
        <v>1058</v>
      </c>
      <c r="F90" s="28"/>
      <c r="G90" s="29"/>
      <c r="H90" s="30" t="s">
        <v>96</v>
      </c>
      <c r="I90" s="28" t="s">
        <v>8</v>
      </c>
      <c r="J90" s="28" t="s">
        <v>4</v>
      </c>
      <c r="K90" s="28" t="s">
        <v>1009</v>
      </c>
      <c r="L90" s="28" t="s">
        <v>1251</v>
      </c>
      <c r="M90" s="31">
        <v>160000</v>
      </c>
      <c r="N90" s="31" t="str">
        <f t="shared" si="7"/>
        <v>100 000€&lt;x&lt;200 000€</v>
      </c>
      <c r="O90" s="32">
        <v>7.0000000000000007E-2</v>
      </c>
      <c r="P90" s="28"/>
      <c r="Q90" s="28"/>
      <c r="R90" s="28"/>
      <c r="S90" s="28" t="s">
        <v>1364</v>
      </c>
      <c r="T90" s="33" t="s">
        <v>1364</v>
      </c>
      <c r="U90" s="28">
        <v>25</v>
      </c>
      <c r="V90" s="36" t="s">
        <v>1607</v>
      </c>
    </row>
    <row r="91" spans="1:22" ht="72" x14ac:dyDescent="0.3">
      <c r="A91" s="27">
        <v>88</v>
      </c>
      <c r="B91" s="28" t="s">
        <v>92</v>
      </c>
      <c r="C91" s="28" t="s">
        <v>93</v>
      </c>
      <c r="D91" s="28" t="s">
        <v>1048</v>
      </c>
      <c r="E91" s="28" t="s">
        <v>1058</v>
      </c>
      <c r="F91" s="28"/>
      <c r="G91" s="29"/>
      <c r="H91" s="30" t="s">
        <v>97</v>
      </c>
      <c r="I91" s="28" t="s">
        <v>4</v>
      </c>
      <c r="J91" s="28" t="s">
        <v>8</v>
      </c>
      <c r="K91" s="28" t="s">
        <v>1009</v>
      </c>
      <c r="L91" s="28" t="s">
        <v>1250</v>
      </c>
      <c r="M91" s="31">
        <v>16000</v>
      </c>
      <c r="N91" s="31" t="str">
        <f t="shared" si="7"/>
        <v>10 000€ &lt;x&lt; 50 000€</v>
      </c>
      <c r="O91" s="32">
        <v>0.06</v>
      </c>
      <c r="P91" s="28"/>
      <c r="Q91" s="28"/>
      <c r="R91" s="28"/>
      <c r="S91" s="28" t="s">
        <v>2467</v>
      </c>
      <c r="T91" s="33" t="s">
        <v>1364</v>
      </c>
      <c r="U91" s="28">
        <v>26</v>
      </c>
      <c r="V91" s="36" t="s">
        <v>1608</v>
      </c>
    </row>
    <row r="92" spans="1:22" ht="72" x14ac:dyDescent="0.3">
      <c r="A92" s="27">
        <v>89</v>
      </c>
      <c r="B92" s="28" t="s">
        <v>92</v>
      </c>
      <c r="C92" s="28" t="s">
        <v>93</v>
      </c>
      <c r="D92" s="28" t="s">
        <v>1048</v>
      </c>
      <c r="E92" s="28" t="s">
        <v>1058</v>
      </c>
      <c r="F92" s="28"/>
      <c r="G92" s="29"/>
      <c r="H92" s="30" t="s">
        <v>98</v>
      </c>
      <c r="I92" s="28" t="s">
        <v>8</v>
      </c>
      <c r="J92" s="28"/>
      <c r="K92" s="28" t="s">
        <v>1009</v>
      </c>
      <c r="L92" s="28" t="s">
        <v>1252</v>
      </c>
      <c r="M92" s="31">
        <v>13000</v>
      </c>
      <c r="N92" s="31" t="str">
        <f t="shared" si="7"/>
        <v>10 000€ &lt;x&lt; 50 000€</v>
      </c>
      <c r="O92" s="32">
        <v>0.05</v>
      </c>
      <c r="P92" s="28"/>
      <c r="Q92" s="28"/>
      <c r="R92" s="28"/>
      <c r="S92" s="28" t="s">
        <v>1364</v>
      </c>
      <c r="T92" s="33" t="s">
        <v>1364</v>
      </c>
      <c r="U92" s="28">
        <v>27</v>
      </c>
      <c r="V92" s="36" t="s">
        <v>1609</v>
      </c>
    </row>
    <row r="93" spans="1:22" ht="72" x14ac:dyDescent="0.3">
      <c r="A93" s="27">
        <v>90</v>
      </c>
      <c r="B93" s="28" t="s">
        <v>92</v>
      </c>
      <c r="C93" s="28" t="s">
        <v>93</v>
      </c>
      <c r="D93" s="28" t="s">
        <v>1048</v>
      </c>
      <c r="E93" s="28" t="s">
        <v>1058</v>
      </c>
      <c r="F93" s="28"/>
      <c r="G93" s="29"/>
      <c r="H93" s="30" t="s">
        <v>99</v>
      </c>
      <c r="I93" s="28" t="s">
        <v>8</v>
      </c>
      <c r="J93" s="28"/>
      <c r="K93" s="28" t="s">
        <v>1009</v>
      </c>
      <c r="L93" s="28" t="s">
        <v>1253</v>
      </c>
      <c r="M93" s="31">
        <v>80000</v>
      </c>
      <c r="N93" s="31" t="str">
        <f t="shared" si="7"/>
        <v>50 000€ &lt;x&lt; 100 000€</v>
      </c>
      <c r="O93" s="32">
        <v>1.7999999999999999E-2</v>
      </c>
      <c r="P93" s="28"/>
      <c r="Q93" s="28"/>
      <c r="R93" s="28"/>
      <c r="S93" s="28" t="s">
        <v>1364</v>
      </c>
      <c r="T93" s="33" t="s">
        <v>1364</v>
      </c>
      <c r="U93" s="28">
        <v>28</v>
      </c>
      <c r="V93" s="36" t="s">
        <v>1610</v>
      </c>
    </row>
    <row r="94" spans="1:22" ht="82.8" x14ac:dyDescent="0.3">
      <c r="A94" s="27">
        <v>91</v>
      </c>
      <c r="B94" s="28" t="s">
        <v>92</v>
      </c>
      <c r="C94" s="28" t="s">
        <v>93</v>
      </c>
      <c r="D94" s="28" t="s">
        <v>1048</v>
      </c>
      <c r="E94" s="28" t="s">
        <v>1058</v>
      </c>
      <c r="F94" s="28"/>
      <c r="G94" s="29"/>
      <c r="H94" s="30" t="s">
        <v>101</v>
      </c>
      <c r="I94" s="28" t="s">
        <v>8</v>
      </c>
      <c r="J94" s="28" t="s">
        <v>973</v>
      </c>
      <c r="K94" s="28" t="s">
        <v>1009</v>
      </c>
      <c r="L94" s="28" t="s">
        <v>1253</v>
      </c>
      <c r="M94" s="31">
        <v>6000</v>
      </c>
      <c r="N94" s="31" t="str">
        <f t="shared" si="7"/>
        <v>5 000€ &lt;x&lt; 10 000€</v>
      </c>
      <c r="O94" s="32">
        <v>4.0000000000000001E-3</v>
      </c>
      <c r="P94" s="28"/>
      <c r="Q94" s="28"/>
      <c r="R94" s="28"/>
      <c r="S94" s="28" t="s">
        <v>1364</v>
      </c>
      <c r="T94" s="33" t="s">
        <v>1364</v>
      </c>
      <c r="U94" s="28">
        <v>29</v>
      </c>
      <c r="V94" s="36" t="s">
        <v>1611</v>
      </c>
    </row>
    <row r="95" spans="1:22" ht="96.6" x14ac:dyDescent="0.3">
      <c r="A95" s="27">
        <v>92</v>
      </c>
      <c r="B95" s="28" t="s">
        <v>92</v>
      </c>
      <c r="C95" s="28" t="s">
        <v>93</v>
      </c>
      <c r="D95" s="28" t="s">
        <v>1048</v>
      </c>
      <c r="E95" s="28" t="s">
        <v>1058</v>
      </c>
      <c r="F95" s="28"/>
      <c r="G95" s="29"/>
      <c r="H95" s="30" t="s">
        <v>102</v>
      </c>
      <c r="I95" s="28" t="s">
        <v>8</v>
      </c>
      <c r="J95" s="28" t="s">
        <v>973</v>
      </c>
      <c r="K95" s="28" t="s">
        <v>1009</v>
      </c>
      <c r="L95" s="28" t="s">
        <v>1253</v>
      </c>
      <c r="M95" s="31">
        <v>10000</v>
      </c>
      <c r="N95" s="31" t="str">
        <f t="shared" si="7"/>
        <v>10 000€ &lt;x&lt; 50 000€</v>
      </c>
      <c r="O95" s="32">
        <v>0.5</v>
      </c>
      <c r="P95" s="28"/>
      <c r="Q95" s="28"/>
      <c r="R95" s="28"/>
      <c r="S95" s="28" t="s">
        <v>1364</v>
      </c>
      <c r="T95" s="33" t="s">
        <v>1364</v>
      </c>
      <c r="U95" s="28">
        <v>30</v>
      </c>
      <c r="V95" s="36" t="s">
        <v>1612</v>
      </c>
    </row>
    <row r="96" spans="1:22" ht="72" x14ac:dyDescent="0.3">
      <c r="A96" s="27">
        <v>93</v>
      </c>
      <c r="B96" s="28" t="s">
        <v>92</v>
      </c>
      <c r="C96" s="28" t="s">
        <v>93</v>
      </c>
      <c r="D96" s="28" t="s">
        <v>1048</v>
      </c>
      <c r="E96" s="28" t="s">
        <v>1058</v>
      </c>
      <c r="F96" s="28"/>
      <c r="G96" s="29"/>
      <c r="H96" s="30" t="s">
        <v>103</v>
      </c>
      <c r="I96" s="28" t="s">
        <v>972</v>
      </c>
      <c r="J96" s="28" t="s">
        <v>8</v>
      </c>
      <c r="K96" s="28" t="s">
        <v>1009</v>
      </c>
      <c r="L96" s="28" t="s">
        <v>1251</v>
      </c>
      <c r="M96" s="31">
        <v>250000</v>
      </c>
      <c r="N96" s="31" t="str">
        <f t="shared" si="7"/>
        <v>200 000€ &lt;x&lt; 500 000€</v>
      </c>
      <c r="O96" s="32">
        <v>6.5000000000000002E-2</v>
      </c>
      <c r="P96" s="28"/>
      <c r="Q96" s="28"/>
      <c r="R96" s="28"/>
      <c r="S96" s="28" t="s">
        <v>1367</v>
      </c>
      <c r="T96" s="33" t="s">
        <v>1364</v>
      </c>
      <c r="U96" s="28">
        <v>31</v>
      </c>
      <c r="V96" s="36" t="s">
        <v>1613</v>
      </c>
    </row>
    <row r="97" spans="1:22" ht="72" x14ac:dyDescent="0.3">
      <c r="A97" s="27">
        <v>94</v>
      </c>
      <c r="B97" s="28" t="s">
        <v>92</v>
      </c>
      <c r="C97" s="28" t="s">
        <v>93</v>
      </c>
      <c r="D97" s="28" t="s">
        <v>1048</v>
      </c>
      <c r="E97" s="28" t="s">
        <v>1058</v>
      </c>
      <c r="F97" s="28" t="s">
        <v>1059</v>
      </c>
      <c r="G97" s="29"/>
      <c r="H97" s="30" t="s">
        <v>104</v>
      </c>
      <c r="I97" s="28" t="s">
        <v>29</v>
      </c>
      <c r="J97" s="28" t="s">
        <v>8</v>
      </c>
      <c r="K97" s="28" t="s">
        <v>1009</v>
      </c>
      <c r="L97" s="28"/>
      <c r="M97" s="31">
        <v>111000</v>
      </c>
      <c r="N97" s="31" t="str">
        <f t="shared" si="7"/>
        <v>100 000€&lt;x&lt;200 000€</v>
      </c>
      <c r="O97" s="32">
        <v>1.4999999999999999E-2</v>
      </c>
      <c r="P97" s="28"/>
      <c r="Q97" s="28"/>
      <c r="R97" s="28"/>
      <c r="S97" s="28" t="s">
        <v>1367</v>
      </c>
      <c r="T97" s="33" t="s">
        <v>1364</v>
      </c>
      <c r="U97" s="28">
        <v>32</v>
      </c>
      <c r="V97" s="36" t="s">
        <v>1614</v>
      </c>
    </row>
    <row r="98" spans="1:22" ht="72" x14ac:dyDescent="0.3">
      <c r="A98" s="27">
        <v>95</v>
      </c>
      <c r="B98" s="28" t="s">
        <v>92</v>
      </c>
      <c r="C98" s="28" t="s">
        <v>93</v>
      </c>
      <c r="D98" s="28" t="s">
        <v>1048</v>
      </c>
      <c r="E98" s="28" t="s">
        <v>1058</v>
      </c>
      <c r="F98" s="28" t="s">
        <v>1059</v>
      </c>
      <c r="G98" s="29"/>
      <c r="H98" s="30" t="s">
        <v>105</v>
      </c>
      <c r="I98" s="28" t="s">
        <v>8</v>
      </c>
      <c r="J98" s="28"/>
      <c r="K98" s="28" t="s">
        <v>996</v>
      </c>
      <c r="L98" s="28" t="s">
        <v>1254</v>
      </c>
      <c r="M98" s="31">
        <v>23000</v>
      </c>
      <c r="N98" s="31" t="str">
        <f t="shared" si="7"/>
        <v>10 000€ &lt;x&lt; 50 000€</v>
      </c>
      <c r="O98" s="32"/>
      <c r="P98" s="28"/>
      <c r="Q98" s="28"/>
      <c r="R98" s="28"/>
      <c r="S98" s="28" t="s">
        <v>1364</v>
      </c>
      <c r="T98" s="33" t="s">
        <v>1364</v>
      </c>
      <c r="U98" s="28">
        <v>33</v>
      </c>
      <c r="V98" s="36" t="s">
        <v>1615</v>
      </c>
    </row>
    <row r="99" spans="1:22" ht="72" x14ac:dyDescent="0.3">
      <c r="A99" s="27">
        <v>96</v>
      </c>
      <c r="B99" s="28" t="s">
        <v>92</v>
      </c>
      <c r="C99" s="28" t="s">
        <v>93</v>
      </c>
      <c r="D99" s="28" t="s">
        <v>1048</v>
      </c>
      <c r="E99" s="28" t="s">
        <v>1058</v>
      </c>
      <c r="F99" s="28" t="s">
        <v>1059</v>
      </c>
      <c r="G99" s="29"/>
      <c r="H99" s="30" t="s">
        <v>106</v>
      </c>
      <c r="I99" s="28" t="s">
        <v>972</v>
      </c>
      <c r="J99" s="28" t="s">
        <v>8</v>
      </c>
      <c r="K99" s="28" t="s">
        <v>1030</v>
      </c>
      <c r="L99" s="28"/>
      <c r="M99" s="31">
        <v>190000</v>
      </c>
      <c r="N99" s="31" t="str">
        <f t="shared" si="7"/>
        <v>100 000€&lt;x&lt;200 000€</v>
      </c>
      <c r="O99" s="32">
        <v>0.1</v>
      </c>
      <c r="P99" s="28"/>
      <c r="Q99" s="28"/>
      <c r="R99" s="28"/>
      <c r="S99" s="28" t="s">
        <v>1367</v>
      </c>
      <c r="T99" s="33" t="s">
        <v>1364</v>
      </c>
      <c r="U99" s="28">
        <v>34</v>
      </c>
      <c r="V99" s="36" t="s">
        <v>1616</v>
      </c>
    </row>
    <row r="100" spans="1:22" ht="72" x14ac:dyDescent="0.3">
      <c r="A100" s="27">
        <v>97</v>
      </c>
      <c r="B100" s="28" t="s">
        <v>92</v>
      </c>
      <c r="C100" s="28" t="s">
        <v>93</v>
      </c>
      <c r="D100" s="28" t="s">
        <v>1048</v>
      </c>
      <c r="E100" s="28" t="s">
        <v>1058</v>
      </c>
      <c r="F100" s="28" t="s">
        <v>1059</v>
      </c>
      <c r="G100" s="29"/>
      <c r="H100" s="30" t="s">
        <v>107</v>
      </c>
      <c r="I100" s="28" t="s">
        <v>10</v>
      </c>
      <c r="J100" s="28" t="s">
        <v>4</v>
      </c>
      <c r="K100" s="28" t="s">
        <v>1006</v>
      </c>
      <c r="L100" s="28"/>
      <c r="M100" s="31">
        <v>16500</v>
      </c>
      <c r="N100" s="31" t="str">
        <f t="shared" si="7"/>
        <v>10 000€ &lt;x&lt; 50 000€</v>
      </c>
      <c r="O100" s="32"/>
      <c r="P100" s="28"/>
      <c r="Q100" s="28"/>
      <c r="R100" s="28"/>
      <c r="S100" s="28" t="s">
        <v>1367</v>
      </c>
      <c r="T100" s="33" t="s">
        <v>1364</v>
      </c>
      <c r="U100" s="28">
        <v>35</v>
      </c>
      <c r="V100" s="36" t="s">
        <v>1617</v>
      </c>
    </row>
    <row r="101" spans="1:22" ht="72" x14ac:dyDescent="0.3">
      <c r="A101" s="27">
        <v>98</v>
      </c>
      <c r="B101" s="28" t="s">
        <v>92</v>
      </c>
      <c r="C101" s="28" t="s">
        <v>93</v>
      </c>
      <c r="D101" s="28" t="s">
        <v>1048</v>
      </c>
      <c r="E101" s="28" t="s">
        <v>1058</v>
      </c>
      <c r="F101" s="28" t="s">
        <v>1059</v>
      </c>
      <c r="G101" s="29"/>
      <c r="H101" s="30" t="s">
        <v>108</v>
      </c>
      <c r="I101" s="28" t="s">
        <v>10</v>
      </c>
      <c r="J101" s="28" t="s">
        <v>4</v>
      </c>
      <c r="K101" s="28" t="s">
        <v>1006</v>
      </c>
      <c r="L101" s="28"/>
      <c r="M101" s="31">
        <v>556000</v>
      </c>
      <c r="N101" s="31" t="str">
        <f t="shared" si="7"/>
        <v>500 000€ &lt;x&lt; 1M€</v>
      </c>
      <c r="O101" s="32">
        <v>0.11700000000000001</v>
      </c>
      <c r="P101" s="28"/>
      <c r="Q101" s="28"/>
      <c r="R101" s="28"/>
      <c r="S101" s="28" t="s">
        <v>1367</v>
      </c>
      <c r="T101" s="33" t="s">
        <v>1364</v>
      </c>
      <c r="U101" s="28">
        <v>36</v>
      </c>
      <c r="V101" s="36" t="s">
        <v>1618</v>
      </c>
    </row>
    <row r="102" spans="1:22" ht="72" x14ac:dyDescent="0.3">
      <c r="A102" s="27">
        <v>99</v>
      </c>
      <c r="B102" s="28" t="s">
        <v>92</v>
      </c>
      <c r="C102" s="28" t="s">
        <v>93</v>
      </c>
      <c r="D102" s="28" t="s">
        <v>1048</v>
      </c>
      <c r="E102" s="28" t="s">
        <v>1058</v>
      </c>
      <c r="F102" s="28" t="s">
        <v>1059</v>
      </c>
      <c r="G102" s="29"/>
      <c r="H102" s="30" t="s">
        <v>109</v>
      </c>
      <c r="I102" s="28" t="s">
        <v>118</v>
      </c>
      <c r="J102" s="28" t="s">
        <v>10</v>
      </c>
      <c r="K102" s="28" t="s">
        <v>34</v>
      </c>
      <c r="L102" s="28"/>
      <c r="M102" s="31">
        <v>45000</v>
      </c>
      <c r="N102" s="31" t="str">
        <f t="shared" si="7"/>
        <v>10 000€ &lt;x&lt; 50 000€</v>
      </c>
      <c r="O102" s="32">
        <v>4.4999999999999998E-2</v>
      </c>
      <c r="P102" s="28"/>
      <c r="Q102" s="28"/>
      <c r="R102" s="28"/>
      <c r="S102" s="28" t="s">
        <v>1367</v>
      </c>
      <c r="T102" s="33" t="s">
        <v>1364</v>
      </c>
      <c r="U102" s="28">
        <v>37</v>
      </c>
      <c r="V102" s="36" t="s">
        <v>1619</v>
      </c>
    </row>
    <row r="103" spans="1:22" ht="72" x14ac:dyDescent="0.3">
      <c r="A103" s="27">
        <v>100</v>
      </c>
      <c r="B103" s="28" t="s">
        <v>92</v>
      </c>
      <c r="C103" s="28" t="s">
        <v>93</v>
      </c>
      <c r="D103" s="28" t="s">
        <v>1048</v>
      </c>
      <c r="E103" s="28" t="s">
        <v>1058</v>
      </c>
      <c r="F103" s="28"/>
      <c r="G103" s="29"/>
      <c r="H103" s="30" t="s">
        <v>110</v>
      </c>
      <c r="I103" s="28" t="s">
        <v>118</v>
      </c>
      <c r="J103" s="28" t="s">
        <v>974</v>
      </c>
      <c r="K103" s="28" t="s">
        <v>1035</v>
      </c>
      <c r="L103" s="28"/>
      <c r="M103" s="31">
        <v>236000</v>
      </c>
      <c r="N103" s="31" t="str">
        <f t="shared" si="7"/>
        <v>200 000€ &lt;x&lt; 500 000€</v>
      </c>
      <c r="O103" s="32">
        <v>0.16</v>
      </c>
      <c r="P103" s="28"/>
      <c r="Q103" s="28"/>
      <c r="R103" s="28"/>
      <c r="S103" s="28" t="s">
        <v>2467</v>
      </c>
      <c r="T103" s="33" t="s">
        <v>1364</v>
      </c>
      <c r="U103" s="28">
        <v>38</v>
      </c>
      <c r="V103" s="36" t="s">
        <v>1620</v>
      </c>
    </row>
    <row r="104" spans="1:22" ht="72" x14ac:dyDescent="0.3">
      <c r="A104" s="27">
        <v>101</v>
      </c>
      <c r="B104" s="28" t="s">
        <v>92</v>
      </c>
      <c r="C104" s="28" t="s">
        <v>93</v>
      </c>
      <c r="D104" s="28" t="s">
        <v>1048</v>
      </c>
      <c r="E104" s="28" t="s">
        <v>1058</v>
      </c>
      <c r="F104" s="28" t="s">
        <v>1059</v>
      </c>
      <c r="G104" s="29"/>
      <c r="H104" s="30" t="s">
        <v>111</v>
      </c>
      <c r="I104" s="28" t="s">
        <v>10</v>
      </c>
      <c r="J104" s="28"/>
      <c r="K104" s="28" t="s">
        <v>1006</v>
      </c>
      <c r="L104" s="28" t="s">
        <v>1233</v>
      </c>
      <c r="M104" s="31">
        <v>160000</v>
      </c>
      <c r="N104" s="31" t="str">
        <f t="shared" si="7"/>
        <v>100 000€&lt;x&lt;200 000€</v>
      </c>
      <c r="O104" s="32">
        <v>0.16</v>
      </c>
      <c r="P104" s="28"/>
      <c r="Q104" s="28"/>
      <c r="R104" s="28"/>
      <c r="S104" s="28" t="s">
        <v>2467</v>
      </c>
      <c r="T104" s="33" t="s">
        <v>1364</v>
      </c>
      <c r="U104" s="28">
        <v>39</v>
      </c>
      <c r="V104" s="36" t="s">
        <v>1621</v>
      </c>
    </row>
    <row r="105" spans="1:22" ht="96.6" x14ac:dyDescent="0.3">
      <c r="A105" s="27">
        <v>102</v>
      </c>
      <c r="B105" s="28" t="s">
        <v>92</v>
      </c>
      <c r="C105" s="28" t="s">
        <v>93</v>
      </c>
      <c r="D105" s="28" t="s">
        <v>1048</v>
      </c>
      <c r="E105" s="28" t="s">
        <v>1058</v>
      </c>
      <c r="F105" s="28"/>
      <c r="G105" s="29"/>
      <c r="H105" s="30" t="s">
        <v>112</v>
      </c>
      <c r="I105" s="28" t="s">
        <v>4</v>
      </c>
      <c r="J105" s="28"/>
      <c r="K105" s="28" t="s">
        <v>89</v>
      </c>
      <c r="L105" s="28"/>
      <c r="M105" s="31">
        <v>180000</v>
      </c>
      <c r="N105" s="31" t="str">
        <f t="shared" si="7"/>
        <v>100 000€&lt;x&lt;200 000€</v>
      </c>
      <c r="O105" s="32">
        <v>0.12</v>
      </c>
      <c r="P105" s="28"/>
      <c r="Q105" s="28"/>
      <c r="R105" s="28"/>
      <c r="S105" s="28" t="s">
        <v>1367</v>
      </c>
      <c r="T105" s="33" t="s">
        <v>1364</v>
      </c>
      <c r="U105" s="28">
        <v>40</v>
      </c>
      <c r="V105" s="36" t="s">
        <v>1622</v>
      </c>
    </row>
    <row r="106" spans="1:22" ht="82.8" x14ac:dyDescent="0.3">
      <c r="A106" s="27">
        <v>103</v>
      </c>
      <c r="B106" s="28" t="s">
        <v>92</v>
      </c>
      <c r="C106" s="28" t="s">
        <v>93</v>
      </c>
      <c r="D106" s="28" t="s">
        <v>1048</v>
      </c>
      <c r="E106" s="28" t="s">
        <v>1058</v>
      </c>
      <c r="F106" s="28"/>
      <c r="G106" s="29"/>
      <c r="H106" s="30" t="s">
        <v>113</v>
      </c>
      <c r="I106" s="28" t="s">
        <v>8</v>
      </c>
      <c r="J106" s="28"/>
      <c r="K106" s="28" t="s">
        <v>991</v>
      </c>
      <c r="L106" s="28"/>
      <c r="M106" s="31">
        <v>791000</v>
      </c>
      <c r="N106" s="31" t="str">
        <f t="shared" si="7"/>
        <v>500 000€ &lt;x&lt; 1M€</v>
      </c>
      <c r="O106" s="32">
        <v>0.05</v>
      </c>
      <c r="P106" s="28"/>
      <c r="Q106" s="28"/>
      <c r="R106" s="28"/>
      <c r="S106" s="28" t="s">
        <v>1367</v>
      </c>
      <c r="T106" s="33" t="s">
        <v>1364</v>
      </c>
      <c r="U106" s="28">
        <v>41</v>
      </c>
      <c r="V106" s="36" t="s">
        <v>1623</v>
      </c>
    </row>
    <row r="107" spans="1:22" ht="72" x14ac:dyDescent="0.3">
      <c r="A107" s="27">
        <v>104</v>
      </c>
      <c r="B107" s="28" t="s">
        <v>92</v>
      </c>
      <c r="C107" s="28" t="s">
        <v>93</v>
      </c>
      <c r="D107" s="28" t="s">
        <v>1048</v>
      </c>
      <c r="E107" s="28" t="s">
        <v>1058</v>
      </c>
      <c r="F107" s="28"/>
      <c r="G107" s="29"/>
      <c r="H107" s="30" t="s">
        <v>114</v>
      </c>
      <c r="I107" s="28" t="s">
        <v>4</v>
      </c>
      <c r="J107" s="28"/>
      <c r="K107" s="28" t="s">
        <v>999</v>
      </c>
      <c r="L107" s="28"/>
      <c r="M107" s="31">
        <v>1383000</v>
      </c>
      <c r="N107" s="31" t="str">
        <f t="shared" si="7"/>
        <v>&gt;1M€</v>
      </c>
      <c r="O107" s="32">
        <v>0.15</v>
      </c>
      <c r="P107" s="28"/>
      <c r="Q107" s="28"/>
      <c r="R107" s="28"/>
      <c r="S107" s="28" t="s">
        <v>1367</v>
      </c>
      <c r="T107" s="33" t="s">
        <v>1364</v>
      </c>
      <c r="U107" s="28">
        <v>42</v>
      </c>
      <c r="V107" s="36" t="s">
        <v>1624</v>
      </c>
    </row>
    <row r="108" spans="1:22" ht="82.8" x14ac:dyDescent="0.3">
      <c r="A108" s="27">
        <v>105</v>
      </c>
      <c r="B108" s="28" t="s">
        <v>92</v>
      </c>
      <c r="C108" s="28" t="s">
        <v>93</v>
      </c>
      <c r="D108" s="28" t="s">
        <v>1048</v>
      </c>
      <c r="E108" s="28" t="s">
        <v>1058</v>
      </c>
      <c r="F108" s="28"/>
      <c r="G108" s="29"/>
      <c r="H108" s="30" t="s">
        <v>115</v>
      </c>
      <c r="I108" s="28" t="s">
        <v>4</v>
      </c>
      <c r="J108" s="28" t="s">
        <v>10</v>
      </c>
      <c r="K108" s="28" t="s">
        <v>89</v>
      </c>
      <c r="L108" s="28"/>
      <c r="M108" s="31" t="s">
        <v>1430</v>
      </c>
      <c r="N108" s="31"/>
      <c r="O108" s="32">
        <v>0.09</v>
      </c>
      <c r="P108" s="28"/>
      <c r="Q108" s="28"/>
      <c r="R108" s="28"/>
      <c r="S108" s="28" t="s">
        <v>1364</v>
      </c>
      <c r="T108" s="33" t="s">
        <v>1364</v>
      </c>
      <c r="U108" s="28">
        <v>43</v>
      </c>
      <c r="V108" s="36" t="s">
        <v>1625</v>
      </c>
    </row>
    <row r="109" spans="1:22" ht="72" x14ac:dyDescent="0.3">
      <c r="A109" s="27">
        <v>106</v>
      </c>
      <c r="B109" s="28" t="s">
        <v>92</v>
      </c>
      <c r="C109" s="28" t="s">
        <v>116</v>
      </c>
      <c r="D109" s="28" t="s">
        <v>1082</v>
      </c>
      <c r="E109" s="28" t="s">
        <v>116</v>
      </c>
      <c r="F109" s="28" t="s">
        <v>1103</v>
      </c>
      <c r="G109" s="29" t="s">
        <v>1104</v>
      </c>
      <c r="H109" s="30" t="s">
        <v>117</v>
      </c>
      <c r="I109" s="28" t="s">
        <v>118</v>
      </c>
      <c r="J109" s="28" t="s">
        <v>10</v>
      </c>
      <c r="K109" s="28"/>
      <c r="L109" s="28"/>
      <c r="M109" s="31" t="s">
        <v>1430</v>
      </c>
      <c r="N109" s="31"/>
      <c r="O109" s="32">
        <v>0.22</v>
      </c>
      <c r="P109" s="28"/>
      <c r="Q109" s="28"/>
      <c r="R109" s="28"/>
      <c r="S109" s="28" t="s">
        <v>1364</v>
      </c>
      <c r="T109" s="33" t="s">
        <v>1364</v>
      </c>
      <c r="U109" s="28"/>
      <c r="V109" s="36" t="s">
        <v>1626</v>
      </c>
    </row>
    <row r="110" spans="1:22" ht="72" x14ac:dyDescent="0.3">
      <c r="A110" s="27">
        <v>107</v>
      </c>
      <c r="B110" s="28" t="s">
        <v>92</v>
      </c>
      <c r="C110" s="28" t="s">
        <v>116</v>
      </c>
      <c r="D110" s="28" t="s">
        <v>1082</v>
      </c>
      <c r="E110" s="28" t="s">
        <v>116</v>
      </c>
      <c r="F110" s="28" t="s">
        <v>1103</v>
      </c>
      <c r="G110" s="29" t="s">
        <v>1104</v>
      </c>
      <c r="H110" s="30" t="s">
        <v>119</v>
      </c>
      <c r="I110" s="28" t="s">
        <v>118</v>
      </c>
      <c r="J110" s="28" t="s">
        <v>10</v>
      </c>
      <c r="K110" s="28"/>
      <c r="L110" s="28"/>
      <c r="M110" s="31">
        <v>19000000</v>
      </c>
      <c r="N110" s="31" t="str">
        <f t="shared" si="7"/>
        <v>&gt;1M€</v>
      </c>
      <c r="O110" s="32">
        <v>0.23</v>
      </c>
      <c r="P110" s="28"/>
      <c r="Q110" s="28"/>
      <c r="R110" s="28"/>
      <c r="S110" s="28" t="s">
        <v>1364</v>
      </c>
      <c r="T110" s="33" t="s">
        <v>1364</v>
      </c>
      <c r="U110" s="28"/>
      <c r="V110" s="36" t="s">
        <v>1627</v>
      </c>
    </row>
    <row r="111" spans="1:22" ht="72" x14ac:dyDescent="0.3">
      <c r="A111" s="27">
        <v>108</v>
      </c>
      <c r="B111" s="28" t="s">
        <v>92</v>
      </c>
      <c r="C111" s="28" t="s">
        <v>116</v>
      </c>
      <c r="D111" s="28" t="s">
        <v>1082</v>
      </c>
      <c r="E111" s="28" t="s">
        <v>116</v>
      </c>
      <c r="F111" s="28" t="s">
        <v>1103</v>
      </c>
      <c r="G111" s="29" t="s">
        <v>1105</v>
      </c>
      <c r="H111" s="30" t="s">
        <v>120</v>
      </c>
      <c r="I111" s="28" t="s">
        <v>118</v>
      </c>
      <c r="J111" s="28" t="s">
        <v>10</v>
      </c>
      <c r="K111" s="28"/>
      <c r="L111" s="28"/>
      <c r="M111" s="31" t="s">
        <v>1430</v>
      </c>
      <c r="N111" s="31"/>
      <c r="O111" s="32">
        <v>0.05</v>
      </c>
      <c r="P111" s="28"/>
      <c r="Q111" s="28"/>
      <c r="R111" s="28"/>
      <c r="S111" s="28" t="s">
        <v>1364</v>
      </c>
      <c r="T111" s="33" t="s">
        <v>1364</v>
      </c>
      <c r="U111" s="28"/>
      <c r="V111" s="36" t="s">
        <v>1628</v>
      </c>
    </row>
    <row r="112" spans="1:22" ht="82.8" x14ac:dyDescent="0.3">
      <c r="A112" s="27">
        <v>109</v>
      </c>
      <c r="B112" s="28" t="s">
        <v>92</v>
      </c>
      <c r="C112" s="28" t="s">
        <v>116</v>
      </c>
      <c r="D112" s="28" t="s">
        <v>1082</v>
      </c>
      <c r="E112" s="28" t="s">
        <v>116</v>
      </c>
      <c r="F112" s="28" t="s">
        <v>1103</v>
      </c>
      <c r="G112" s="29" t="s">
        <v>1105</v>
      </c>
      <c r="H112" s="30" t="s">
        <v>121</v>
      </c>
      <c r="I112" s="28" t="s">
        <v>118</v>
      </c>
      <c r="J112" s="28"/>
      <c r="K112" s="28" t="s">
        <v>1009</v>
      </c>
      <c r="L112" s="28"/>
      <c r="M112" s="31" t="s">
        <v>1430</v>
      </c>
      <c r="N112" s="31"/>
      <c r="O112" s="32">
        <v>0.05</v>
      </c>
      <c r="P112" s="28"/>
      <c r="Q112" s="28"/>
      <c r="R112" s="28"/>
      <c r="S112" s="28" t="s">
        <v>1367</v>
      </c>
      <c r="T112" s="33" t="s">
        <v>1364</v>
      </c>
      <c r="U112" s="28"/>
      <c r="V112" s="36" t="s">
        <v>1629</v>
      </c>
    </row>
    <row r="113" spans="1:22" ht="72" x14ac:dyDescent="0.3">
      <c r="A113" s="27">
        <v>110</v>
      </c>
      <c r="B113" s="28" t="s">
        <v>92</v>
      </c>
      <c r="C113" s="28" t="s">
        <v>116</v>
      </c>
      <c r="D113" s="28" t="s">
        <v>1082</v>
      </c>
      <c r="E113" s="28" t="s">
        <v>116</v>
      </c>
      <c r="F113" s="28" t="s">
        <v>1103</v>
      </c>
      <c r="G113" s="29" t="s">
        <v>1105</v>
      </c>
      <c r="H113" s="30" t="s">
        <v>122</v>
      </c>
      <c r="I113" s="28" t="s">
        <v>118</v>
      </c>
      <c r="J113" s="28" t="s">
        <v>974</v>
      </c>
      <c r="K113" s="28" t="s">
        <v>1008</v>
      </c>
      <c r="L113" s="28"/>
      <c r="M113" s="31" t="s">
        <v>1430</v>
      </c>
      <c r="N113" s="31"/>
      <c r="O113" s="32">
        <v>0.04</v>
      </c>
      <c r="P113" s="28"/>
      <c r="Q113" s="28"/>
      <c r="R113" s="28"/>
      <c r="S113" s="28" t="s">
        <v>2467</v>
      </c>
      <c r="T113" s="33" t="s">
        <v>1364</v>
      </c>
      <c r="U113" s="28"/>
      <c r="V113" s="36" t="s">
        <v>1630</v>
      </c>
    </row>
    <row r="114" spans="1:22" ht="72" x14ac:dyDescent="0.3">
      <c r="A114" s="27">
        <v>111</v>
      </c>
      <c r="B114" s="28" t="s">
        <v>92</v>
      </c>
      <c r="C114" s="28" t="s">
        <v>116</v>
      </c>
      <c r="D114" s="28" t="s">
        <v>1082</v>
      </c>
      <c r="E114" s="28" t="s">
        <v>116</v>
      </c>
      <c r="F114" s="28" t="s">
        <v>1103</v>
      </c>
      <c r="G114" s="29"/>
      <c r="H114" s="30" t="s">
        <v>123</v>
      </c>
      <c r="I114" s="28" t="s">
        <v>4</v>
      </c>
      <c r="J114" s="28"/>
      <c r="K114" s="28" t="s">
        <v>1009</v>
      </c>
      <c r="L114" s="28"/>
      <c r="M114" s="31" t="s">
        <v>1430</v>
      </c>
      <c r="N114" s="31"/>
      <c r="O114" s="32"/>
      <c r="P114" s="31">
        <v>450000</v>
      </c>
      <c r="Q114" s="28"/>
      <c r="R114" s="28"/>
      <c r="S114" s="28" t="s">
        <v>1367</v>
      </c>
      <c r="T114" s="33" t="s">
        <v>1364</v>
      </c>
      <c r="U114" s="28"/>
      <c r="V114" s="36" t="s">
        <v>1631</v>
      </c>
    </row>
    <row r="115" spans="1:22" ht="72" x14ac:dyDescent="0.3">
      <c r="A115" s="27">
        <v>112</v>
      </c>
      <c r="B115" s="28" t="s">
        <v>92</v>
      </c>
      <c r="C115" s="28" t="s">
        <v>116</v>
      </c>
      <c r="D115" s="28" t="s">
        <v>1082</v>
      </c>
      <c r="E115" s="28" t="s">
        <v>116</v>
      </c>
      <c r="F115" s="28"/>
      <c r="G115" s="29"/>
      <c r="H115" s="30" t="s">
        <v>124</v>
      </c>
      <c r="I115" s="28" t="s">
        <v>4</v>
      </c>
      <c r="J115" s="28"/>
      <c r="K115" s="28" t="s">
        <v>1009</v>
      </c>
      <c r="L115" s="28"/>
      <c r="M115" s="31" t="s">
        <v>1430</v>
      </c>
      <c r="N115" s="31"/>
      <c r="O115" s="32"/>
      <c r="P115" s="37">
        <v>7.0000000000000007E-2</v>
      </c>
      <c r="Q115" s="28"/>
      <c r="R115" s="28"/>
      <c r="S115" s="28" t="s">
        <v>1367</v>
      </c>
      <c r="T115" s="33" t="s">
        <v>1364</v>
      </c>
      <c r="U115" s="28"/>
      <c r="V115" s="36" t="s">
        <v>1632</v>
      </c>
    </row>
    <row r="116" spans="1:22" ht="72" x14ac:dyDescent="0.3">
      <c r="A116" s="27">
        <v>113</v>
      </c>
      <c r="B116" s="28" t="s">
        <v>92</v>
      </c>
      <c r="C116" s="28" t="s">
        <v>116</v>
      </c>
      <c r="D116" s="28" t="s">
        <v>1082</v>
      </c>
      <c r="E116" s="28" t="s">
        <v>116</v>
      </c>
      <c r="F116" s="28"/>
      <c r="G116" s="29"/>
      <c r="H116" s="30" t="s">
        <v>125</v>
      </c>
      <c r="I116" s="28" t="s">
        <v>4</v>
      </c>
      <c r="J116" s="28"/>
      <c r="K116" s="28" t="s">
        <v>1009</v>
      </c>
      <c r="L116" s="28"/>
      <c r="M116" s="31" t="s">
        <v>1430</v>
      </c>
      <c r="N116" s="31"/>
      <c r="O116" s="32"/>
      <c r="P116" s="37">
        <v>0.03</v>
      </c>
      <c r="Q116" s="28"/>
      <c r="R116" s="28"/>
      <c r="S116" s="28" t="s">
        <v>1367</v>
      </c>
      <c r="T116" s="33" t="s">
        <v>1364</v>
      </c>
      <c r="U116" s="28"/>
      <c r="V116" s="36" t="s">
        <v>1633</v>
      </c>
    </row>
    <row r="117" spans="1:22" ht="72" x14ac:dyDescent="0.3">
      <c r="A117" s="27">
        <v>114</v>
      </c>
      <c r="B117" s="28" t="s">
        <v>92</v>
      </c>
      <c r="C117" s="28" t="s">
        <v>116</v>
      </c>
      <c r="D117" s="28" t="s">
        <v>1082</v>
      </c>
      <c r="E117" s="28" t="s">
        <v>116</v>
      </c>
      <c r="F117" s="28"/>
      <c r="G117" s="29"/>
      <c r="H117" s="30" t="s">
        <v>126</v>
      </c>
      <c r="I117" s="28" t="s">
        <v>4</v>
      </c>
      <c r="J117" s="28"/>
      <c r="K117" s="28" t="s">
        <v>1009</v>
      </c>
      <c r="L117" s="28"/>
      <c r="M117" s="31" t="s">
        <v>1430</v>
      </c>
      <c r="N117" s="31"/>
      <c r="O117" s="32"/>
      <c r="P117" s="28" t="s">
        <v>1634</v>
      </c>
      <c r="Q117" s="28"/>
      <c r="R117" s="28"/>
      <c r="S117" s="28" t="s">
        <v>1367</v>
      </c>
      <c r="T117" s="33" t="s">
        <v>1364</v>
      </c>
      <c r="U117" s="28"/>
      <c r="V117" s="36" t="s">
        <v>1635</v>
      </c>
    </row>
    <row r="118" spans="1:22" ht="72" x14ac:dyDescent="0.3">
      <c r="A118" s="27">
        <v>115</v>
      </c>
      <c r="B118" s="28" t="s">
        <v>92</v>
      </c>
      <c r="C118" s="28" t="s">
        <v>116</v>
      </c>
      <c r="D118" s="28" t="s">
        <v>1082</v>
      </c>
      <c r="E118" s="28" t="s">
        <v>116</v>
      </c>
      <c r="F118" s="28" t="s">
        <v>1106</v>
      </c>
      <c r="G118" s="29" t="s">
        <v>1107</v>
      </c>
      <c r="H118" s="30" t="s">
        <v>127</v>
      </c>
      <c r="I118" s="28" t="s">
        <v>975</v>
      </c>
      <c r="J118" s="28"/>
      <c r="K118" s="28"/>
      <c r="L118" s="28"/>
      <c r="M118" s="31" t="s">
        <v>1430</v>
      </c>
      <c r="N118" s="31"/>
      <c r="O118" s="32">
        <v>0.05</v>
      </c>
      <c r="P118" s="28"/>
      <c r="Q118" s="28"/>
      <c r="R118" s="28"/>
      <c r="S118" s="28" t="s">
        <v>2467</v>
      </c>
      <c r="T118" s="33" t="s">
        <v>1364</v>
      </c>
      <c r="U118" s="28"/>
      <c r="V118" s="36" t="s">
        <v>1636</v>
      </c>
    </row>
    <row r="119" spans="1:22" ht="72" x14ac:dyDescent="0.3">
      <c r="A119" s="27">
        <v>116</v>
      </c>
      <c r="B119" s="28" t="s">
        <v>92</v>
      </c>
      <c r="C119" s="28" t="s">
        <v>128</v>
      </c>
      <c r="D119" s="28" t="s">
        <v>1063</v>
      </c>
      <c r="E119" s="28" t="s">
        <v>1064</v>
      </c>
      <c r="F119" s="28" t="s">
        <v>1065</v>
      </c>
      <c r="G119" s="29"/>
      <c r="H119" s="30" t="s">
        <v>129</v>
      </c>
      <c r="I119" s="28" t="s">
        <v>975</v>
      </c>
      <c r="J119" s="28"/>
      <c r="K119" s="28"/>
      <c r="L119" s="28"/>
      <c r="M119" s="31" t="s">
        <v>1430</v>
      </c>
      <c r="N119" s="31"/>
      <c r="O119" s="32">
        <v>0.14000000000000001</v>
      </c>
      <c r="P119" s="28"/>
      <c r="Q119" s="28"/>
      <c r="R119" s="28"/>
      <c r="S119" s="28" t="s">
        <v>1367</v>
      </c>
      <c r="T119" s="33" t="s">
        <v>1364</v>
      </c>
      <c r="U119" s="28">
        <v>17</v>
      </c>
      <c r="V119" s="36" t="s">
        <v>1637</v>
      </c>
    </row>
    <row r="120" spans="1:22" ht="72" x14ac:dyDescent="0.3">
      <c r="A120" s="27">
        <v>117</v>
      </c>
      <c r="B120" s="28" t="s">
        <v>92</v>
      </c>
      <c r="C120" s="28" t="s">
        <v>128</v>
      </c>
      <c r="D120" s="28" t="s">
        <v>1063</v>
      </c>
      <c r="E120" s="28" t="s">
        <v>1064</v>
      </c>
      <c r="F120" s="28" t="s">
        <v>1065</v>
      </c>
      <c r="G120" s="29"/>
      <c r="H120" s="30" t="s">
        <v>130</v>
      </c>
      <c r="I120" s="28" t="s">
        <v>4</v>
      </c>
      <c r="J120" s="28" t="s">
        <v>10</v>
      </c>
      <c r="K120" s="28" t="s">
        <v>1002</v>
      </c>
      <c r="L120" s="28"/>
      <c r="M120" s="31">
        <v>25000</v>
      </c>
      <c r="N120" s="31" t="str">
        <f t="shared" si="7"/>
        <v>10 000€ &lt;x&lt; 50 000€</v>
      </c>
      <c r="O120" s="32">
        <v>0.08</v>
      </c>
      <c r="P120" s="28"/>
      <c r="Q120" s="28"/>
      <c r="R120" s="28"/>
      <c r="S120" s="28" t="s">
        <v>1364</v>
      </c>
      <c r="T120" s="33" t="s">
        <v>1364</v>
      </c>
      <c r="U120" s="28" t="s">
        <v>1479</v>
      </c>
      <c r="V120" s="36" t="s">
        <v>1638</v>
      </c>
    </row>
    <row r="121" spans="1:22" ht="72" x14ac:dyDescent="0.3">
      <c r="A121" s="27">
        <v>118</v>
      </c>
      <c r="B121" s="28" t="s">
        <v>92</v>
      </c>
      <c r="C121" s="28" t="s">
        <v>128</v>
      </c>
      <c r="D121" s="28" t="s">
        <v>1063</v>
      </c>
      <c r="E121" s="28" t="s">
        <v>1064</v>
      </c>
      <c r="F121" s="28" t="s">
        <v>1065</v>
      </c>
      <c r="G121" s="29"/>
      <c r="H121" s="30" t="s">
        <v>131</v>
      </c>
      <c r="I121" s="28" t="s">
        <v>972</v>
      </c>
      <c r="J121" s="28" t="s">
        <v>8</v>
      </c>
      <c r="K121" s="28"/>
      <c r="L121" s="28"/>
      <c r="M121" s="31">
        <v>44500</v>
      </c>
      <c r="N121" s="31" t="str">
        <f t="shared" si="7"/>
        <v>10 000€ &lt;x&lt; 50 000€</v>
      </c>
      <c r="O121" s="32">
        <v>0.3</v>
      </c>
      <c r="P121" s="28"/>
      <c r="Q121" s="28"/>
      <c r="R121" s="28"/>
      <c r="S121" s="28" t="s">
        <v>1364</v>
      </c>
      <c r="T121" s="33" t="s">
        <v>1364</v>
      </c>
      <c r="U121" s="28">
        <v>20</v>
      </c>
      <c r="V121" s="36" t="s">
        <v>1639</v>
      </c>
    </row>
    <row r="122" spans="1:22" ht="72" x14ac:dyDescent="0.3">
      <c r="A122" s="27">
        <v>119</v>
      </c>
      <c r="B122" s="28" t="s">
        <v>92</v>
      </c>
      <c r="C122" s="28" t="s">
        <v>128</v>
      </c>
      <c r="D122" s="28" t="s">
        <v>1063</v>
      </c>
      <c r="E122" s="28" t="s">
        <v>1064</v>
      </c>
      <c r="F122" s="28" t="s">
        <v>1065</v>
      </c>
      <c r="G122" s="29"/>
      <c r="H122" s="30" t="s">
        <v>132</v>
      </c>
      <c r="I122" s="28" t="s">
        <v>10</v>
      </c>
      <c r="J122" s="28" t="s">
        <v>4</v>
      </c>
      <c r="K122" s="28" t="s">
        <v>994</v>
      </c>
      <c r="L122" s="28" t="s">
        <v>1259</v>
      </c>
      <c r="M122" s="31" t="s">
        <v>1430</v>
      </c>
      <c r="N122" s="31"/>
      <c r="O122" s="32">
        <v>0.17</v>
      </c>
      <c r="P122" s="28"/>
      <c r="Q122" s="28"/>
      <c r="R122" s="28"/>
      <c r="S122" s="28" t="s">
        <v>1364</v>
      </c>
      <c r="T122" s="33" t="s">
        <v>1364</v>
      </c>
      <c r="U122" s="28">
        <v>21</v>
      </c>
      <c r="V122" s="36" t="s">
        <v>1640</v>
      </c>
    </row>
    <row r="123" spans="1:22" ht="72" x14ac:dyDescent="0.3">
      <c r="A123" s="27">
        <v>120</v>
      </c>
      <c r="B123" s="28" t="s">
        <v>92</v>
      </c>
      <c r="C123" s="28" t="s">
        <v>128</v>
      </c>
      <c r="D123" s="28" t="s">
        <v>1063</v>
      </c>
      <c r="E123" s="28" t="s">
        <v>1064</v>
      </c>
      <c r="F123" s="28" t="s">
        <v>1065</v>
      </c>
      <c r="G123" s="29"/>
      <c r="H123" s="30" t="s">
        <v>133</v>
      </c>
      <c r="I123" s="28" t="s">
        <v>10</v>
      </c>
      <c r="J123" s="28" t="s">
        <v>4</v>
      </c>
      <c r="K123" s="28" t="s">
        <v>1000</v>
      </c>
      <c r="L123" s="28"/>
      <c r="M123" s="31" t="s">
        <v>1430</v>
      </c>
      <c r="N123" s="31"/>
      <c r="O123" s="32">
        <v>0.1</v>
      </c>
      <c r="P123" s="28"/>
      <c r="Q123" s="28"/>
      <c r="R123" s="28"/>
      <c r="S123" s="28" t="s">
        <v>2467</v>
      </c>
      <c r="T123" s="33" t="s">
        <v>1364</v>
      </c>
      <c r="U123" s="28">
        <v>22</v>
      </c>
      <c r="V123" s="36" t="s">
        <v>1641</v>
      </c>
    </row>
    <row r="124" spans="1:22" ht="72" x14ac:dyDescent="0.3">
      <c r="A124" s="27">
        <v>121</v>
      </c>
      <c r="B124" s="28" t="s">
        <v>92</v>
      </c>
      <c r="C124" s="28" t="s">
        <v>128</v>
      </c>
      <c r="D124" s="28" t="s">
        <v>1063</v>
      </c>
      <c r="E124" s="28" t="s">
        <v>1064</v>
      </c>
      <c r="F124" s="28" t="s">
        <v>1065</v>
      </c>
      <c r="G124" s="29"/>
      <c r="H124" s="30" t="s">
        <v>134</v>
      </c>
      <c r="I124" s="28" t="s">
        <v>4</v>
      </c>
      <c r="J124" s="28" t="s">
        <v>8</v>
      </c>
      <c r="K124" s="28" t="s">
        <v>1009</v>
      </c>
      <c r="L124" s="28"/>
      <c r="M124" s="31" t="s">
        <v>1430</v>
      </c>
      <c r="N124" s="31"/>
      <c r="O124" s="32">
        <v>0.1</v>
      </c>
      <c r="P124" s="28"/>
      <c r="Q124" s="28"/>
      <c r="R124" s="28"/>
      <c r="S124" s="28" t="s">
        <v>1364</v>
      </c>
      <c r="T124" s="33" t="s">
        <v>1364</v>
      </c>
      <c r="U124" s="28">
        <v>23</v>
      </c>
      <c r="V124" s="36" t="s">
        <v>1642</v>
      </c>
    </row>
    <row r="125" spans="1:22" ht="72" x14ac:dyDescent="0.3">
      <c r="A125" s="27">
        <v>122</v>
      </c>
      <c r="B125" s="28" t="s">
        <v>92</v>
      </c>
      <c r="C125" s="28" t="s">
        <v>128</v>
      </c>
      <c r="D125" s="28" t="s">
        <v>1063</v>
      </c>
      <c r="E125" s="28" t="s">
        <v>1068</v>
      </c>
      <c r="F125" s="28" t="s">
        <v>1065</v>
      </c>
      <c r="G125" s="29"/>
      <c r="H125" s="30" t="s">
        <v>135</v>
      </c>
      <c r="I125" s="28" t="s">
        <v>118</v>
      </c>
      <c r="J125" s="28"/>
      <c r="K125" s="28"/>
      <c r="L125" s="28"/>
      <c r="M125" s="31" t="s">
        <v>1430</v>
      </c>
      <c r="N125" s="31"/>
      <c r="O125" s="32"/>
      <c r="P125" s="28"/>
      <c r="Q125" s="28"/>
      <c r="R125" s="28"/>
      <c r="S125" s="28" t="s">
        <v>1364</v>
      </c>
      <c r="T125" s="33" t="s">
        <v>1364</v>
      </c>
      <c r="U125" s="28">
        <v>24</v>
      </c>
      <c r="V125" s="36" t="s">
        <v>1643</v>
      </c>
    </row>
    <row r="126" spans="1:22" ht="72" x14ac:dyDescent="0.3">
      <c r="A126" s="27">
        <v>123</v>
      </c>
      <c r="B126" s="28" t="s">
        <v>92</v>
      </c>
      <c r="C126" s="28" t="s">
        <v>136</v>
      </c>
      <c r="D126" s="28" t="s">
        <v>1060</v>
      </c>
      <c r="E126" s="28" t="s">
        <v>1061</v>
      </c>
      <c r="F126" s="28"/>
      <c r="G126" s="29"/>
      <c r="H126" s="30" t="s">
        <v>137</v>
      </c>
      <c r="I126" s="28" t="s">
        <v>975</v>
      </c>
      <c r="J126" s="28"/>
      <c r="K126" s="28"/>
      <c r="L126" s="28"/>
      <c r="M126" s="31">
        <v>35000</v>
      </c>
      <c r="N126" s="31" t="str">
        <f t="shared" si="7"/>
        <v>10 000€ &lt;x&lt; 50 000€</v>
      </c>
      <c r="O126" s="32"/>
      <c r="P126" s="28"/>
      <c r="Q126" s="28"/>
      <c r="R126" s="28"/>
      <c r="S126" s="28" t="s">
        <v>1367</v>
      </c>
      <c r="T126" s="33" t="s">
        <v>1364</v>
      </c>
      <c r="U126" s="28" t="s">
        <v>1480</v>
      </c>
      <c r="V126" s="36" t="s">
        <v>1644</v>
      </c>
    </row>
    <row r="127" spans="1:22" ht="72" x14ac:dyDescent="0.3">
      <c r="A127" s="27">
        <v>124</v>
      </c>
      <c r="B127" s="28" t="s">
        <v>92</v>
      </c>
      <c r="C127" s="28" t="s">
        <v>136</v>
      </c>
      <c r="D127" s="28" t="s">
        <v>1060</v>
      </c>
      <c r="E127" s="28" t="s">
        <v>1061</v>
      </c>
      <c r="F127" s="28"/>
      <c r="G127" s="29"/>
      <c r="H127" s="30" t="s">
        <v>138</v>
      </c>
      <c r="I127" s="28" t="s">
        <v>975</v>
      </c>
      <c r="J127" s="28"/>
      <c r="K127" s="28"/>
      <c r="L127" s="28"/>
      <c r="M127" s="31">
        <v>787500</v>
      </c>
      <c r="N127" s="31" t="str">
        <f t="shared" si="7"/>
        <v>500 000€ &lt;x&lt; 1M€</v>
      </c>
      <c r="O127" s="32">
        <v>7.4999999999999997E-2</v>
      </c>
      <c r="P127" s="28"/>
      <c r="Q127" s="28"/>
      <c r="R127" s="28"/>
      <c r="S127" s="28" t="s">
        <v>1364</v>
      </c>
      <c r="T127" s="33" t="s">
        <v>1364</v>
      </c>
      <c r="U127" s="28">
        <v>22</v>
      </c>
      <c r="V127" s="36" t="s">
        <v>1645</v>
      </c>
    </row>
    <row r="128" spans="1:22" ht="72" x14ac:dyDescent="0.3">
      <c r="A128" s="27">
        <v>125</v>
      </c>
      <c r="B128" s="28" t="s">
        <v>92</v>
      </c>
      <c r="C128" s="28" t="s">
        <v>136</v>
      </c>
      <c r="D128" s="28" t="s">
        <v>1060</v>
      </c>
      <c r="E128" s="28" t="s">
        <v>1061</v>
      </c>
      <c r="F128" s="28"/>
      <c r="G128" s="29"/>
      <c r="H128" s="30" t="s">
        <v>139</v>
      </c>
      <c r="I128" s="28" t="s">
        <v>973</v>
      </c>
      <c r="J128" s="28" t="s">
        <v>4</v>
      </c>
      <c r="K128" s="28" t="s">
        <v>991</v>
      </c>
      <c r="L128" s="28" t="s">
        <v>1260</v>
      </c>
      <c r="M128" s="31">
        <v>70000</v>
      </c>
      <c r="N128" s="31" t="str">
        <f t="shared" si="7"/>
        <v>50 000€ &lt;x&lt; 100 000€</v>
      </c>
      <c r="O128" s="32">
        <v>0.21</v>
      </c>
      <c r="P128" s="28"/>
      <c r="Q128" s="28"/>
      <c r="R128" s="28"/>
      <c r="S128" s="28" t="s">
        <v>1364</v>
      </c>
      <c r="T128" s="33" t="s">
        <v>1364</v>
      </c>
      <c r="U128" s="28">
        <v>23</v>
      </c>
      <c r="V128" s="36" t="s">
        <v>1646</v>
      </c>
    </row>
    <row r="129" spans="1:22" ht="72" x14ac:dyDescent="0.3">
      <c r="A129" s="27">
        <v>126</v>
      </c>
      <c r="B129" s="28" t="s">
        <v>92</v>
      </c>
      <c r="C129" s="28" t="s">
        <v>136</v>
      </c>
      <c r="D129" s="28" t="s">
        <v>1060</v>
      </c>
      <c r="E129" s="28" t="s">
        <v>1061</v>
      </c>
      <c r="F129" s="28"/>
      <c r="G129" s="29"/>
      <c r="H129" s="30" t="s">
        <v>140</v>
      </c>
      <c r="I129" s="28" t="s">
        <v>973</v>
      </c>
      <c r="J129" s="28" t="s">
        <v>4</v>
      </c>
      <c r="K129" s="28" t="s">
        <v>231</v>
      </c>
      <c r="L129" s="28" t="s">
        <v>1028</v>
      </c>
      <c r="M129" s="31" t="s">
        <v>1430</v>
      </c>
      <c r="N129" s="31"/>
      <c r="O129" s="32">
        <v>0.24</v>
      </c>
      <c r="P129" s="28"/>
      <c r="Q129" s="28"/>
      <c r="R129" s="28"/>
      <c r="S129" s="28" t="s">
        <v>1364</v>
      </c>
      <c r="T129" s="33" t="s">
        <v>1364</v>
      </c>
      <c r="U129" s="28">
        <v>24</v>
      </c>
      <c r="V129" s="36" t="s">
        <v>1647</v>
      </c>
    </row>
    <row r="130" spans="1:22" ht="72" x14ac:dyDescent="0.3">
      <c r="A130" s="27">
        <v>127</v>
      </c>
      <c r="B130" s="28" t="s">
        <v>92</v>
      </c>
      <c r="C130" s="28" t="s">
        <v>136</v>
      </c>
      <c r="D130" s="28" t="s">
        <v>1060</v>
      </c>
      <c r="E130" s="28" t="s">
        <v>1061</v>
      </c>
      <c r="F130" s="28"/>
      <c r="G130" s="29"/>
      <c r="H130" s="30" t="s">
        <v>141</v>
      </c>
      <c r="I130" s="28" t="s">
        <v>4</v>
      </c>
      <c r="J130" s="28" t="s">
        <v>975</v>
      </c>
      <c r="K130" s="28" t="s">
        <v>1001</v>
      </c>
      <c r="L130" s="28"/>
      <c r="M130" s="31">
        <v>250000</v>
      </c>
      <c r="N130" s="31" t="str">
        <f t="shared" si="7"/>
        <v>200 000€ &lt;x&lt; 500 000€</v>
      </c>
      <c r="O130" s="32">
        <v>0.06</v>
      </c>
      <c r="P130" s="28"/>
      <c r="Q130" s="28"/>
      <c r="R130" s="28"/>
      <c r="S130" s="28" t="s">
        <v>1367</v>
      </c>
      <c r="T130" s="33" t="s">
        <v>1364</v>
      </c>
      <c r="U130" s="28" t="s">
        <v>1481</v>
      </c>
      <c r="V130" s="36" t="s">
        <v>1648</v>
      </c>
    </row>
    <row r="131" spans="1:22" ht="72" x14ac:dyDescent="0.3">
      <c r="A131" s="27">
        <v>128</v>
      </c>
      <c r="B131" s="28" t="s">
        <v>92</v>
      </c>
      <c r="C131" s="28" t="s">
        <v>136</v>
      </c>
      <c r="D131" s="28" t="s">
        <v>1060</v>
      </c>
      <c r="E131" s="28" t="s">
        <v>1061</v>
      </c>
      <c r="F131" s="28"/>
      <c r="G131" s="29"/>
      <c r="H131" s="30" t="s">
        <v>142</v>
      </c>
      <c r="I131" s="28" t="s">
        <v>4</v>
      </c>
      <c r="J131" s="28"/>
      <c r="K131" s="28" t="s">
        <v>325</v>
      </c>
      <c r="L131" s="28"/>
      <c r="M131" s="31">
        <v>10000000</v>
      </c>
      <c r="N131" s="31" t="str">
        <f t="shared" si="7"/>
        <v>&gt;1M€</v>
      </c>
      <c r="O131" s="32">
        <v>0.62</v>
      </c>
      <c r="P131" s="28"/>
      <c r="Q131" s="28"/>
      <c r="R131" s="28"/>
      <c r="S131" s="28" t="s">
        <v>1367</v>
      </c>
      <c r="T131" s="33" t="s">
        <v>1364</v>
      </c>
      <c r="U131" s="28">
        <v>27</v>
      </c>
      <c r="V131" s="36" t="s">
        <v>1649</v>
      </c>
    </row>
    <row r="132" spans="1:22" ht="72" x14ac:dyDescent="0.3">
      <c r="A132" s="27">
        <v>129</v>
      </c>
      <c r="B132" s="28" t="s">
        <v>92</v>
      </c>
      <c r="C132" s="28" t="s">
        <v>136</v>
      </c>
      <c r="D132" s="28" t="s">
        <v>1060</v>
      </c>
      <c r="E132" s="28" t="s">
        <v>1061</v>
      </c>
      <c r="F132" s="28"/>
      <c r="G132" s="29"/>
      <c r="H132" s="30" t="s">
        <v>143</v>
      </c>
      <c r="I132" s="28" t="s">
        <v>4</v>
      </c>
      <c r="J132" s="28"/>
      <c r="K132" s="28" t="s">
        <v>1000</v>
      </c>
      <c r="L132" s="28"/>
      <c r="M132" s="31">
        <v>36000</v>
      </c>
      <c r="N132" s="31" t="str">
        <f t="shared" si="7"/>
        <v>10 000€ &lt;x&lt; 50 000€</v>
      </c>
      <c r="O132" s="32">
        <v>0.52</v>
      </c>
      <c r="P132" s="28"/>
      <c r="Q132" s="28"/>
      <c r="R132" s="28"/>
      <c r="S132" s="28" t="s">
        <v>1364</v>
      </c>
      <c r="T132" s="33" t="s">
        <v>1364</v>
      </c>
      <c r="U132" s="28">
        <v>28</v>
      </c>
      <c r="V132" s="36" t="s">
        <v>1650</v>
      </c>
    </row>
    <row r="133" spans="1:22" ht="72" x14ac:dyDescent="0.3">
      <c r="A133" s="27">
        <v>130</v>
      </c>
      <c r="B133" s="28" t="s">
        <v>92</v>
      </c>
      <c r="C133" s="28" t="s">
        <v>136</v>
      </c>
      <c r="D133" s="28" t="s">
        <v>1060</v>
      </c>
      <c r="E133" s="28" t="s">
        <v>1061</v>
      </c>
      <c r="F133" s="28"/>
      <c r="G133" s="29"/>
      <c r="H133" s="30" t="s">
        <v>144</v>
      </c>
      <c r="I133" s="28" t="s">
        <v>972</v>
      </c>
      <c r="J133" s="28" t="s">
        <v>8</v>
      </c>
      <c r="K133" s="28" t="s">
        <v>1009</v>
      </c>
      <c r="L133" s="28"/>
      <c r="M133" s="31">
        <v>13500</v>
      </c>
      <c r="N133" s="31" t="str">
        <f t="shared" si="7"/>
        <v>10 000€ &lt;x&lt; 50 000€</v>
      </c>
      <c r="O133" s="32">
        <v>0.48</v>
      </c>
      <c r="P133" s="28"/>
      <c r="Q133" s="28"/>
      <c r="R133" s="28"/>
      <c r="S133" s="28" t="s">
        <v>1367</v>
      </c>
      <c r="T133" s="33" t="s">
        <v>1364</v>
      </c>
      <c r="U133" s="28">
        <v>29</v>
      </c>
      <c r="V133" s="36" t="s">
        <v>1651</v>
      </c>
    </row>
    <row r="134" spans="1:22" ht="72" x14ac:dyDescent="0.3">
      <c r="A134" s="27">
        <v>131</v>
      </c>
      <c r="B134" s="28" t="s">
        <v>92</v>
      </c>
      <c r="C134" s="28" t="s">
        <v>136</v>
      </c>
      <c r="D134" s="28" t="s">
        <v>1060</v>
      </c>
      <c r="E134" s="28" t="s">
        <v>1061</v>
      </c>
      <c r="F134" s="28"/>
      <c r="G134" s="29"/>
      <c r="H134" s="30" t="s">
        <v>145</v>
      </c>
      <c r="I134" s="28" t="s">
        <v>10</v>
      </c>
      <c r="J134" s="28"/>
      <c r="K134" s="28" t="s">
        <v>994</v>
      </c>
      <c r="L134" s="28"/>
      <c r="M134" s="31">
        <v>15000</v>
      </c>
      <c r="N134" s="31" t="str">
        <f t="shared" si="7"/>
        <v>10 000€ &lt;x&lt; 50 000€</v>
      </c>
      <c r="O134" s="32">
        <v>0.6</v>
      </c>
      <c r="P134" s="28"/>
      <c r="Q134" s="28"/>
      <c r="R134" s="28"/>
      <c r="S134" s="28" t="s">
        <v>1364</v>
      </c>
      <c r="T134" s="33" t="s">
        <v>1364</v>
      </c>
      <c r="U134" s="28">
        <v>30</v>
      </c>
      <c r="V134" s="36" t="s">
        <v>1652</v>
      </c>
    </row>
    <row r="135" spans="1:22" ht="72" x14ac:dyDescent="0.3">
      <c r="A135" s="27">
        <v>132</v>
      </c>
      <c r="B135" s="28" t="s">
        <v>92</v>
      </c>
      <c r="C135" s="28" t="s">
        <v>136</v>
      </c>
      <c r="D135" s="28" t="s">
        <v>1060</v>
      </c>
      <c r="E135" s="28" t="s">
        <v>1061</v>
      </c>
      <c r="F135" s="28"/>
      <c r="G135" s="29"/>
      <c r="H135" s="30" t="s">
        <v>146</v>
      </c>
      <c r="I135" s="28" t="s">
        <v>10</v>
      </c>
      <c r="J135" s="28"/>
      <c r="K135" s="28" t="s">
        <v>994</v>
      </c>
      <c r="L135" s="28"/>
      <c r="M135" s="31" t="s">
        <v>1430</v>
      </c>
      <c r="N135" s="31"/>
      <c r="O135" s="32">
        <v>0.4</v>
      </c>
      <c r="P135" s="28"/>
      <c r="Q135" s="28"/>
      <c r="R135" s="28"/>
      <c r="S135" s="28" t="s">
        <v>1364</v>
      </c>
      <c r="T135" s="33" t="s">
        <v>1364</v>
      </c>
      <c r="U135" s="28">
        <v>31</v>
      </c>
      <c r="V135" s="36" t="s">
        <v>1653</v>
      </c>
    </row>
    <row r="136" spans="1:22" ht="72" x14ac:dyDescent="0.3">
      <c r="A136" s="27">
        <v>133</v>
      </c>
      <c r="B136" s="28" t="s">
        <v>92</v>
      </c>
      <c r="C136" s="28" t="s">
        <v>136</v>
      </c>
      <c r="D136" s="28" t="s">
        <v>1060</v>
      </c>
      <c r="E136" s="28" t="s">
        <v>1061</v>
      </c>
      <c r="F136" s="28"/>
      <c r="G136" s="29"/>
      <c r="H136" s="30" t="s">
        <v>147</v>
      </c>
      <c r="I136" s="28" t="s">
        <v>4</v>
      </c>
      <c r="J136" s="28"/>
      <c r="K136" s="28" t="s">
        <v>999</v>
      </c>
      <c r="L136" s="28"/>
      <c r="M136" s="31">
        <v>18500</v>
      </c>
      <c r="N136" s="31" t="str">
        <f t="shared" si="7"/>
        <v>10 000€ &lt;x&lt; 50 000€</v>
      </c>
      <c r="O136" s="32">
        <v>0.34</v>
      </c>
      <c r="P136" s="28"/>
      <c r="Q136" s="28"/>
      <c r="R136" s="28"/>
      <c r="S136" s="28" t="s">
        <v>1364</v>
      </c>
      <c r="T136" s="33" t="s">
        <v>1364</v>
      </c>
      <c r="U136" s="28">
        <v>32</v>
      </c>
      <c r="V136" s="36" t="s">
        <v>1654</v>
      </c>
    </row>
    <row r="137" spans="1:22" ht="72" x14ac:dyDescent="0.3">
      <c r="A137" s="27">
        <v>134</v>
      </c>
      <c r="B137" s="28" t="s">
        <v>92</v>
      </c>
      <c r="C137" s="28" t="s">
        <v>136</v>
      </c>
      <c r="D137" s="28" t="s">
        <v>1060</v>
      </c>
      <c r="E137" s="28" t="s">
        <v>1061</v>
      </c>
      <c r="F137" s="28"/>
      <c r="G137" s="29"/>
      <c r="H137" s="30" t="s">
        <v>148</v>
      </c>
      <c r="I137" s="28" t="s">
        <v>974</v>
      </c>
      <c r="J137" s="28" t="s">
        <v>118</v>
      </c>
      <c r="K137" s="28"/>
      <c r="L137" s="28"/>
      <c r="M137" s="31">
        <v>22400</v>
      </c>
      <c r="N137" s="31" t="str">
        <f t="shared" si="7"/>
        <v>10 000€ &lt;x&lt; 50 000€</v>
      </c>
      <c r="O137" s="32">
        <v>0.8</v>
      </c>
      <c r="P137" s="28"/>
      <c r="Q137" s="28"/>
      <c r="R137" s="28"/>
      <c r="S137" s="28" t="s">
        <v>1367</v>
      </c>
      <c r="T137" s="33" t="s">
        <v>1364</v>
      </c>
      <c r="U137" s="28">
        <v>33</v>
      </c>
      <c r="V137" s="36" t="s">
        <v>1655</v>
      </c>
    </row>
    <row r="138" spans="1:22" ht="72" x14ac:dyDescent="0.3">
      <c r="A138" s="27">
        <v>135</v>
      </c>
      <c r="B138" s="28" t="s">
        <v>92</v>
      </c>
      <c r="C138" s="28" t="s">
        <v>136</v>
      </c>
      <c r="D138" s="28" t="s">
        <v>1060</v>
      </c>
      <c r="E138" s="28" t="s">
        <v>1061</v>
      </c>
      <c r="F138" s="28" t="s">
        <v>1062</v>
      </c>
      <c r="G138" s="29"/>
      <c r="H138" s="30" t="s">
        <v>149</v>
      </c>
      <c r="I138" s="28" t="s">
        <v>29</v>
      </c>
      <c r="J138" s="28" t="s">
        <v>8</v>
      </c>
      <c r="K138" s="28" t="s">
        <v>1009</v>
      </c>
      <c r="L138" s="28"/>
      <c r="M138" s="31" t="s">
        <v>1430</v>
      </c>
      <c r="N138" s="31"/>
      <c r="O138" s="32">
        <v>0.03</v>
      </c>
      <c r="P138" s="28"/>
      <c r="Q138" s="28"/>
      <c r="R138" s="28"/>
      <c r="S138" s="28" t="s">
        <v>2467</v>
      </c>
      <c r="T138" s="33" t="s">
        <v>1364</v>
      </c>
      <c r="U138" s="28">
        <v>34</v>
      </c>
      <c r="V138" s="36" t="s">
        <v>1656</v>
      </c>
    </row>
    <row r="139" spans="1:22" ht="72" x14ac:dyDescent="0.3">
      <c r="A139" s="27">
        <v>136</v>
      </c>
      <c r="B139" s="28" t="s">
        <v>92</v>
      </c>
      <c r="C139" s="28" t="s">
        <v>136</v>
      </c>
      <c r="D139" s="28" t="s">
        <v>1060</v>
      </c>
      <c r="E139" s="28" t="s">
        <v>1061</v>
      </c>
      <c r="F139" s="28" t="s">
        <v>1062</v>
      </c>
      <c r="G139" s="29"/>
      <c r="H139" s="30" t="s">
        <v>150</v>
      </c>
      <c r="I139" s="28" t="s">
        <v>8</v>
      </c>
      <c r="J139" s="28"/>
      <c r="K139" s="28" t="s">
        <v>996</v>
      </c>
      <c r="L139" s="28"/>
      <c r="M139" s="31" t="s">
        <v>1430</v>
      </c>
      <c r="N139" s="31"/>
      <c r="O139" s="32">
        <v>0.15</v>
      </c>
      <c r="P139" s="28"/>
      <c r="Q139" s="28"/>
      <c r="R139" s="28"/>
      <c r="S139" s="28" t="s">
        <v>1367</v>
      </c>
      <c r="T139" s="33" t="s">
        <v>1364</v>
      </c>
      <c r="U139" s="28">
        <v>35</v>
      </c>
      <c r="V139" s="36" t="s">
        <v>1657</v>
      </c>
    </row>
    <row r="140" spans="1:22" ht="72" x14ac:dyDescent="0.3">
      <c r="A140" s="27">
        <v>137</v>
      </c>
      <c r="B140" s="28" t="s">
        <v>92</v>
      </c>
      <c r="C140" s="28" t="s">
        <v>136</v>
      </c>
      <c r="D140" s="28" t="s">
        <v>1060</v>
      </c>
      <c r="E140" s="28" t="s">
        <v>1061</v>
      </c>
      <c r="F140" s="28" t="s">
        <v>1062</v>
      </c>
      <c r="G140" s="29"/>
      <c r="H140" s="30" t="s">
        <v>151</v>
      </c>
      <c r="I140" s="28" t="s">
        <v>975</v>
      </c>
      <c r="J140" s="28"/>
      <c r="K140" s="28"/>
      <c r="L140" s="28"/>
      <c r="M140" s="31" t="s">
        <v>1430</v>
      </c>
      <c r="N140" s="31"/>
      <c r="O140" s="32">
        <v>0.1</v>
      </c>
      <c r="P140" s="28"/>
      <c r="Q140" s="28"/>
      <c r="R140" s="28"/>
      <c r="S140" s="28" t="s">
        <v>1364</v>
      </c>
      <c r="T140" s="33" t="s">
        <v>1364</v>
      </c>
      <c r="U140" s="28">
        <v>37</v>
      </c>
      <c r="V140" s="36" t="s">
        <v>1658</v>
      </c>
    </row>
    <row r="141" spans="1:22" ht="72" x14ac:dyDescent="0.3">
      <c r="A141" s="27">
        <v>138</v>
      </c>
      <c r="B141" s="28" t="s">
        <v>92</v>
      </c>
      <c r="C141" s="28" t="s">
        <v>152</v>
      </c>
      <c r="D141" s="28" t="s">
        <v>1048</v>
      </c>
      <c r="E141" s="28" t="s">
        <v>1051</v>
      </c>
      <c r="F141" s="28" t="s">
        <v>1053</v>
      </c>
      <c r="G141" s="29"/>
      <c r="H141" s="30" t="s">
        <v>153</v>
      </c>
      <c r="I141" s="28" t="s">
        <v>975</v>
      </c>
      <c r="J141" s="28"/>
      <c r="K141" s="28"/>
      <c r="L141" s="28"/>
      <c r="M141" s="31">
        <v>344000</v>
      </c>
      <c r="N141" s="31" t="str">
        <f t="shared" si="7"/>
        <v>200 000€ &lt;x&lt; 500 000€</v>
      </c>
      <c r="O141" s="32">
        <v>0.28999999999999998</v>
      </c>
      <c r="P141" s="28"/>
      <c r="Q141" s="28"/>
      <c r="R141" s="28"/>
      <c r="S141" s="28" t="s">
        <v>1364</v>
      </c>
      <c r="T141" s="33" t="s">
        <v>1364</v>
      </c>
      <c r="U141" s="28">
        <v>28</v>
      </c>
      <c r="V141" s="36" t="s">
        <v>1659</v>
      </c>
    </row>
    <row r="142" spans="1:22" ht="72" x14ac:dyDescent="0.3">
      <c r="A142" s="27">
        <v>139</v>
      </c>
      <c r="B142" s="28" t="s">
        <v>92</v>
      </c>
      <c r="C142" s="28" t="s">
        <v>152</v>
      </c>
      <c r="D142" s="28" t="s">
        <v>1048</v>
      </c>
      <c r="E142" s="28" t="s">
        <v>1051</v>
      </c>
      <c r="F142" s="28" t="s">
        <v>1053</v>
      </c>
      <c r="G142" s="29" t="s">
        <v>1054</v>
      </c>
      <c r="H142" s="30" t="s">
        <v>154</v>
      </c>
      <c r="I142" s="28" t="s">
        <v>975</v>
      </c>
      <c r="J142" s="28"/>
      <c r="K142" s="28"/>
      <c r="L142" s="28"/>
      <c r="M142" s="31">
        <v>224177</v>
      </c>
      <c r="N142" s="31" t="str">
        <f t="shared" si="7"/>
        <v>200 000€ &lt;x&lt; 500 000€</v>
      </c>
      <c r="O142" s="32">
        <v>0.49</v>
      </c>
      <c r="P142" s="28"/>
      <c r="Q142" s="28"/>
      <c r="R142" s="28"/>
      <c r="S142" s="28" t="s">
        <v>1364</v>
      </c>
      <c r="T142" s="33" t="s">
        <v>1364</v>
      </c>
      <c r="U142" s="28">
        <v>29</v>
      </c>
      <c r="V142" s="36" t="s">
        <v>1660</v>
      </c>
    </row>
    <row r="143" spans="1:22" ht="72" x14ac:dyDescent="0.3">
      <c r="A143" s="27">
        <v>140</v>
      </c>
      <c r="B143" s="28" t="s">
        <v>92</v>
      </c>
      <c r="C143" s="28" t="s">
        <v>152</v>
      </c>
      <c r="D143" s="28" t="s">
        <v>1048</v>
      </c>
      <c r="E143" s="28" t="s">
        <v>1051</v>
      </c>
      <c r="F143" s="28" t="s">
        <v>1053</v>
      </c>
      <c r="G143" s="29" t="s">
        <v>1054</v>
      </c>
      <c r="H143" s="30" t="s">
        <v>155</v>
      </c>
      <c r="I143" s="28" t="s">
        <v>975</v>
      </c>
      <c r="J143" s="28"/>
      <c r="K143" s="28"/>
      <c r="L143" s="28"/>
      <c r="M143" s="31">
        <v>1600000</v>
      </c>
      <c r="N143" s="31" t="str">
        <f t="shared" si="7"/>
        <v>&gt;1M€</v>
      </c>
      <c r="O143" s="32">
        <v>0.25</v>
      </c>
      <c r="P143" s="28"/>
      <c r="Q143" s="28"/>
      <c r="R143" s="28"/>
      <c r="S143" s="28" t="s">
        <v>1367</v>
      </c>
      <c r="T143" s="33" t="s">
        <v>1364</v>
      </c>
      <c r="U143" s="28">
        <v>30</v>
      </c>
      <c r="V143" s="36" t="s">
        <v>1661</v>
      </c>
    </row>
    <row r="144" spans="1:22" ht="82.8" x14ac:dyDescent="0.3">
      <c r="A144" s="27">
        <v>141</v>
      </c>
      <c r="B144" s="28" t="s">
        <v>92</v>
      </c>
      <c r="C144" s="28" t="s">
        <v>152</v>
      </c>
      <c r="D144" s="28" t="s">
        <v>1048</v>
      </c>
      <c r="E144" s="28" t="s">
        <v>1051</v>
      </c>
      <c r="F144" s="28" t="s">
        <v>1053</v>
      </c>
      <c r="G144" s="29" t="s">
        <v>1054</v>
      </c>
      <c r="H144" s="30" t="s">
        <v>156</v>
      </c>
      <c r="I144" s="28" t="s">
        <v>10</v>
      </c>
      <c r="J144" s="28" t="s">
        <v>975</v>
      </c>
      <c r="K144" s="28" t="s">
        <v>1006</v>
      </c>
      <c r="L144" s="28"/>
      <c r="M144" s="31">
        <v>480000</v>
      </c>
      <c r="N144" s="31" t="str">
        <f t="shared" si="7"/>
        <v>200 000€ &lt;x&lt; 500 000€</v>
      </c>
      <c r="O144" s="32">
        <v>0.27</v>
      </c>
      <c r="P144" s="28"/>
      <c r="Q144" s="28"/>
      <c r="R144" s="28"/>
      <c r="S144" s="28" t="s">
        <v>1364</v>
      </c>
      <c r="T144" s="33" t="s">
        <v>1364</v>
      </c>
      <c r="U144" s="28">
        <v>31</v>
      </c>
      <c r="V144" s="36" t="s">
        <v>1662</v>
      </c>
    </row>
    <row r="145" spans="1:22" ht="72" x14ac:dyDescent="0.3">
      <c r="A145" s="27">
        <v>142</v>
      </c>
      <c r="B145" s="28" t="s">
        <v>92</v>
      </c>
      <c r="C145" s="28" t="s">
        <v>152</v>
      </c>
      <c r="D145" s="28" t="s">
        <v>1048</v>
      </c>
      <c r="E145" s="28" t="s">
        <v>1051</v>
      </c>
      <c r="F145" s="28" t="s">
        <v>1053</v>
      </c>
      <c r="G145" s="29"/>
      <c r="H145" s="30" t="s">
        <v>157</v>
      </c>
      <c r="I145" s="28" t="s">
        <v>10</v>
      </c>
      <c r="J145" s="28" t="s">
        <v>975</v>
      </c>
      <c r="K145" s="28" t="s">
        <v>1006</v>
      </c>
      <c r="L145" s="28" t="s">
        <v>1233</v>
      </c>
      <c r="M145" s="31">
        <v>201500</v>
      </c>
      <c r="N145" s="31" t="str">
        <f t="shared" si="7"/>
        <v>200 000€ &lt;x&lt; 500 000€</v>
      </c>
      <c r="O145" s="32">
        <v>0.1</v>
      </c>
      <c r="P145" s="28"/>
      <c r="Q145" s="28"/>
      <c r="R145" s="28"/>
      <c r="S145" s="28" t="s">
        <v>1364</v>
      </c>
      <c r="T145" s="33" t="s">
        <v>1364</v>
      </c>
      <c r="U145" s="28">
        <v>32</v>
      </c>
      <c r="V145" s="36" t="s">
        <v>1663</v>
      </c>
    </row>
    <row r="146" spans="1:22" ht="72" x14ac:dyDescent="0.3">
      <c r="A146" s="27">
        <v>143</v>
      </c>
      <c r="B146" s="28" t="s">
        <v>92</v>
      </c>
      <c r="C146" s="28" t="s">
        <v>152</v>
      </c>
      <c r="D146" s="28" t="s">
        <v>1048</v>
      </c>
      <c r="E146" s="28" t="s">
        <v>1051</v>
      </c>
      <c r="F146" s="28" t="s">
        <v>1053</v>
      </c>
      <c r="G146" s="29"/>
      <c r="H146" s="30" t="s">
        <v>158</v>
      </c>
      <c r="I146" s="28" t="s">
        <v>4</v>
      </c>
      <c r="J146" s="28" t="s">
        <v>975</v>
      </c>
      <c r="K146" s="28" t="s">
        <v>325</v>
      </c>
      <c r="L146" s="28"/>
      <c r="M146" s="31" t="s">
        <v>1430</v>
      </c>
      <c r="N146" s="31"/>
      <c r="O146" s="32">
        <v>0.17</v>
      </c>
      <c r="P146" s="28"/>
      <c r="Q146" s="28"/>
      <c r="R146" s="28"/>
      <c r="S146" s="28" t="s">
        <v>1364</v>
      </c>
      <c r="T146" s="33" t="s">
        <v>1364</v>
      </c>
      <c r="U146" s="28">
        <v>33</v>
      </c>
      <c r="V146" s="36" t="s">
        <v>1664</v>
      </c>
    </row>
    <row r="147" spans="1:22" ht="72" x14ac:dyDescent="0.3">
      <c r="A147" s="27">
        <v>144</v>
      </c>
      <c r="B147" s="28" t="s">
        <v>92</v>
      </c>
      <c r="C147" s="28" t="s">
        <v>152</v>
      </c>
      <c r="D147" s="28" t="s">
        <v>1048</v>
      </c>
      <c r="E147" s="28" t="s">
        <v>1051</v>
      </c>
      <c r="F147" s="28" t="s">
        <v>1053</v>
      </c>
      <c r="G147" s="29"/>
      <c r="H147" s="30" t="s">
        <v>159</v>
      </c>
      <c r="I147" s="28" t="s">
        <v>4</v>
      </c>
      <c r="J147" s="28" t="s">
        <v>8</v>
      </c>
      <c r="K147" s="28" t="s">
        <v>998</v>
      </c>
      <c r="L147" s="28"/>
      <c r="M147" s="31" t="s">
        <v>1430</v>
      </c>
      <c r="N147" s="31"/>
      <c r="O147" s="32">
        <v>0.35</v>
      </c>
      <c r="P147" s="28"/>
      <c r="Q147" s="28"/>
      <c r="R147" s="28"/>
      <c r="S147" s="28" t="s">
        <v>1367</v>
      </c>
      <c r="T147" s="33" t="s">
        <v>1364</v>
      </c>
      <c r="U147" s="28">
        <v>34</v>
      </c>
      <c r="V147" s="36" t="s">
        <v>1665</v>
      </c>
    </row>
    <row r="148" spans="1:22" ht="72" x14ac:dyDescent="0.3">
      <c r="A148" s="27">
        <v>145</v>
      </c>
      <c r="B148" s="28" t="s">
        <v>92</v>
      </c>
      <c r="C148" s="28" t="s">
        <v>152</v>
      </c>
      <c r="D148" s="28" t="s">
        <v>1048</v>
      </c>
      <c r="E148" s="28" t="s">
        <v>1051</v>
      </c>
      <c r="F148" s="28" t="s">
        <v>1053</v>
      </c>
      <c r="G148" s="29" t="s">
        <v>1055</v>
      </c>
      <c r="H148" s="30" t="s">
        <v>160</v>
      </c>
      <c r="I148" s="28" t="s">
        <v>973</v>
      </c>
      <c r="J148" s="28" t="s">
        <v>4</v>
      </c>
      <c r="K148" s="28" t="s">
        <v>1025</v>
      </c>
      <c r="L148" s="28"/>
      <c r="M148" s="31" t="s">
        <v>1430</v>
      </c>
      <c r="N148" s="31"/>
      <c r="O148" s="32">
        <v>0.22</v>
      </c>
      <c r="P148" s="28"/>
      <c r="Q148" s="28"/>
      <c r="R148" s="28"/>
      <c r="S148" s="28" t="s">
        <v>1367</v>
      </c>
      <c r="T148" s="33" t="s">
        <v>1364</v>
      </c>
      <c r="U148" s="28">
        <v>35</v>
      </c>
      <c r="V148" s="36" t="s">
        <v>1666</v>
      </c>
    </row>
    <row r="149" spans="1:22" ht="72" x14ac:dyDescent="0.3">
      <c r="A149" s="27">
        <v>146</v>
      </c>
      <c r="B149" s="28" t="s">
        <v>92</v>
      </c>
      <c r="C149" s="28" t="s">
        <v>152</v>
      </c>
      <c r="D149" s="28" t="s">
        <v>1048</v>
      </c>
      <c r="E149" s="28" t="s">
        <v>1051</v>
      </c>
      <c r="F149" s="28" t="s">
        <v>1053</v>
      </c>
      <c r="G149" s="29" t="s">
        <v>1054</v>
      </c>
      <c r="H149" s="30" t="s">
        <v>161</v>
      </c>
      <c r="I149" s="28" t="s">
        <v>973</v>
      </c>
      <c r="J149" s="28" t="s">
        <v>4</v>
      </c>
      <c r="K149" s="28" t="s">
        <v>1025</v>
      </c>
      <c r="L149" s="28"/>
      <c r="M149" s="31">
        <v>342216</v>
      </c>
      <c r="N149" s="31" t="str">
        <f t="shared" si="7"/>
        <v>200 000€ &lt;x&lt; 500 000€</v>
      </c>
      <c r="O149" s="32">
        <v>0.36</v>
      </c>
      <c r="P149" s="28"/>
      <c r="Q149" s="28"/>
      <c r="R149" s="28"/>
      <c r="S149" s="28" t="s">
        <v>1367</v>
      </c>
      <c r="T149" s="33" t="s">
        <v>1364</v>
      </c>
      <c r="U149" s="28">
        <v>36</v>
      </c>
      <c r="V149" s="36" t="s">
        <v>1667</v>
      </c>
    </row>
    <row r="150" spans="1:22" ht="72" x14ac:dyDescent="0.3">
      <c r="A150" s="27">
        <v>147</v>
      </c>
      <c r="B150" s="28" t="s">
        <v>92</v>
      </c>
      <c r="C150" s="28" t="s">
        <v>152</v>
      </c>
      <c r="D150" s="28" t="s">
        <v>1048</v>
      </c>
      <c r="E150" s="28" t="s">
        <v>1051</v>
      </c>
      <c r="F150" s="28" t="s">
        <v>1053</v>
      </c>
      <c r="G150" s="29" t="s">
        <v>1055</v>
      </c>
      <c r="H150" s="30" t="s">
        <v>162</v>
      </c>
      <c r="I150" s="28" t="s">
        <v>8</v>
      </c>
      <c r="J150" s="28" t="s">
        <v>4</v>
      </c>
      <c r="K150" s="28" t="s">
        <v>1009</v>
      </c>
      <c r="L150" s="28"/>
      <c r="M150" s="31">
        <v>221588</v>
      </c>
      <c r="N150" s="31" t="str">
        <f t="shared" si="7"/>
        <v>200 000€ &lt;x&lt; 500 000€</v>
      </c>
      <c r="O150" s="32">
        <v>0.16</v>
      </c>
      <c r="P150" s="28"/>
      <c r="Q150" s="28"/>
      <c r="R150" s="28"/>
      <c r="S150" s="28" t="s">
        <v>1367</v>
      </c>
      <c r="T150" s="33" t="s">
        <v>1364</v>
      </c>
      <c r="U150" s="28">
        <v>37</v>
      </c>
      <c r="V150" s="36" t="s">
        <v>1668</v>
      </c>
    </row>
    <row r="151" spans="1:22" ht="72" x14ac:dyDescent="0.3">
      <c r="A151" s="27">
        <v>148</v>
      </c>
      <c r="B151" s="28" t="s">
        <v>92</v>
      </c>
      <c r="C151" s="28" t="s">
        <v>152</v>
      </c>
      <c r="D151" s="28" t="s">
        <v>1048</v>
      </c>
      <c r="E151" s="28" t="s">
        <v>1051</v>
      </c>
      <c r="F151" s="28"/>
      <c r="G151" s="29"/>
      <c r="H151" s="30" t="s">
        <v>163</v>
      </c>
      <c r="I151" s="28" t="s">
        <v>8</v>
      </c>
      <c r="J151" s="28" t="s">
        <v>4</v>
      </c>
      <c r="K151" s="28" t="s">
        <v>1009</v>
      </c>
      <c r="L151" s="28"/>
      <c r="M151" s="31" t="s">
        <v>1430</v>
      </c>
      <c r="N151" s="31"/>
      <c r="O151" s="32"/>
      <c r="P151" s="37">
        <v>0.3</v>
      </c>
      <c r="Q151" s="28"/>
      <c r="R151" s="28"/>
      <c r="S151" s="28" t="s">
        <v>1364</v>
      </c>
      <c r="T151" s="33" t="s">
        <v>1364</v>
      </c>
      <c r="U151" s="28">
        <v>38</v>
      </c>
      <c r="V151" s="36" t="s">
        <v>1669</v>
      </c>
    </row>
    <row r="152" spans="1:22" ht="72" x14ac:dyDescent="0.3">
      <c r="A152" s="27">
        <v>149</v>
      </c>
      <c r="B152" s="28" t="s">
        <v>92</v>
      </c>
      <c r="C152" s="28" t="s">
        <v>152</v>
      </c>
      <c r="D152" s="28" t="s">
        <v>1048</v>
      </c>
      <c r="E152" s="28" t="s">
        <v>1051</v>
      </c>
      <c r="F152" s="28" t="s">
        <v>1053</v>
      </c>
      <c r="G152" s="29" t="s">
        <v>1054</v>
      </c>
      <c r="H152" s="30" t="s">
        <v>164</v>
      </c>
      <c r="I152" s="28" t="s">
        <v>8</v>
      </c>
      <c r="J152" s="28" t="s">
        <v>4</v>
      </c>
      <c r="K152" s="28" t="s">
        <v>1009</v>
      </c>
      <c r="L152" s="28"/>
      <c r="M152" s="31" t="s">
        <v>1430</v>
      </c>
      <c r="N152" s="31"/>
      <c r="O152" s="32"/>
      <c r="P152" s="37">
        <v>0.36</v>
      </c>
      <c r="Q152" s="28"/>
      <c r="R152" s="28"/>
      <c r="S152" s="28" t="s">
        <v>1364</v>
      </c>
      <c r="T152" s="33" t="s">
        <v>1364</v>
      </c>
      <c r="U152" s="28">
        <v>39</v>
      </c>
      <c r="V152" s="36" t="s">
        <v>1670</v>
      </c>
    </row>
    <row r="153" spans="1:22" ht="72" x14ac:dyDescent="0.3">
      <c r="A153" s="27">
        <v>150</v>
      </c>
      <c r="B153" s="28" t="s">
        <v>92</v>
      </c>
      <c r="C153" s="28" t="s">
        <v>152</v>
      </c>
      <c r="D153" s="28" t="s">
        <v>1048</v>
      </c>
      <c r="E153" s="28" t="s">
        <v>1051</v>
      </c>
      <c r="F153" s="28" t="s">
        <v>1053</v>
      </c>
      <c r="G153" s="29"/>
      <c r="H153" s="30" t="s">
        <v>165</v>
      </c>
      <c r="I153" s="28" t="s">
        <v>8</v>
      </c>
      <c r="J153" s="28" t="s">
        <v>4</v>
      </c>
      <c r="K153" s="28" t="s">
        <v>1009</v>
      </c>
      <c r="L153" s="28"/>
      <c r="M153" s="31" t="s">
        <v>1430</v>
      </c>
      <c r="N153" s="31"/>
      <c r="O153" s="32"/>
      <c r="P153" s="37">
        <v>0.25</v>
      </c>
      <c r="Q153" s="28"/>
      <c r="R153" s="28"/>
      <c r="S153" s="28" t="s">
        <v>1367</v>
      </c>
      <c r="T153" s="33" t="s">
        <v>1364</v>
      </c>
      <c r="U153" s="28">
        <v>40</v>
      </c>
      <c r="V153" s="36" t="s">
        <v>1671</v>
      </c>
    </row>
    <row r="154" spans="1:22" ht="72" x14ac:dyDescent="0.3">
      <c r="A154" s="27">
        <v>151</v>
      </c>
      <c r="B154" s="28" t="s">
        <v>92</v>
      </c>
      <c r="C154" s="28" t="s">
        <v>152</v>
      </c>
      <c r="D154" s="28" t="s">
        <v>1048</v>
      </c>
      <c r="E154" s="28" t="s">
        <v>1051</v>
      </c>
      <c r="F154" s="28" t="s">
        <v>1053</v>
      </c>
      <c r="G154" s="29"/>
      <c r="H154" s="30" t="s">
        <v>166</v>
      </c>
      <c r="I154" s="28" t="s">
        <v>974</v>
      </c>
      <c r="J154" s="28" t="s">
        <v>118</v>
      </c>
      <c r="K154" s="28" t="s">
        <v>1200</v>
      </c>
      <c r="L154" s="28"/>
      <c r="M154" s="31" t="s">
        <v>1430</v>
      </c>
      <c r="N154" s="31"/>
      <c r="O154" s="32"/>
      <c r="P154" s="37">
        <v>7.0000000000000007E-2</v>
      </c>
      <c r="Q154" s="28"/>
      <c r="R154" s="28"/>
      <c r="S154" s="28" t="s">
        <v>1367</v>
      </c>
      <c r="T154" s="33" t="s">
        <v>1364</v>
      </c>
      <c r="U154" s="28">
        <v>42</v>
      </c>
      <c r="V154" s="36" t="s">
        <v>1672</v>
      </c>
    </row>
    <row r="155" spans="1:22" ht="72" x14ac:dyDescent="0.3">
      <c r="A155" s="27">
        <v>152</v>
      </c>
      <c r="B155" s="28" t="s">
        <v>92</v>
      </c>
      <c r="C155" s="28" t="s">
        <v>152</v>
      </c>
      <c r="D155" s="28" t="s">
        <v>1048</v>
      </c>
      <c r="E155" s="28" t="s">
        <v>1051</v>
      </c>
      <c r="F155" s="28" t="s">
        <v>1053</v>
      </c>
      <c r="G155" s="29"/>
      <c r="H155" s="30" t="s">
        <v>167</v>
      </c>
      <c r="I155" s="28" t="s">
        <v>29</v>
      </c>
      <c r="J155" s="28" t="s">
        <v>8</v>
      </c>
      <c r="K155" s="28"/>
      <c r="L155" s="28"/>
      <c r="M155" s="31" t="s">
        <v>1430</v>
      </c>
      <c r="N155" s="31"/>
      <c r="O155" s="32"/>
      <c r="P155" s="37">
        <v>0.26</v>
      </c>
      <c r="Q155" s="28"/>
      <c r="R155" s="28"/>
      <c r="S155" s="28" t="s">
        <v>1367</v>
      </c>
      <c r="T155" s="33" t="s">
        <v>1364</v>
      </c>
      <c r="U155" s="28">
        <v>43</v>
      </c>
      <c r="V155" s="36" t="s">
        <v>1673</v>
      </c>
    </row>
    <row r="156" spans="1:22" ht="72" x14ac:dyDescent="0.3">
      <c r="A156" s="27">
        <v>153</v>
      </c>
      <c r="B156" s="28" t="s">
        <v>92</v>
      </c>
      <c r="C156" s="28" t="s">
        <v>152</v>
      </c>
      <c r="D156" s="28" t="s">
        <v>1048</v>
      </c>
      <c r="E156" s="28" t="s">
        <v>1051</v>
      </c>
      <c r="F156" s="28" t="s">
        <v>1053</v>
      </c>
      <c r="G156" s="29"/>
      <c r="H156" s="30" t="s">
        <v>168</v>
      </c>
      <c r="I156" s="28" t="s">
        <v>4</v>
      </c>
      <c r="J156" s="28" t="s">
        <v>8</v>
      </c>
      <c r="K156" s="28" t="s">
        <v>997</v>
      </c>
      <c r="L156" s="28"/>
      <c r="M156" s="31" t="s">
        <v>1430</v>
      </c>
      <c r="N156" s="31"/>
      <c r="O156" s="32"/>
      <c r="P156" s="37">
        <v>0.16</v>
      </c>
      <c r="Q156" s="28"/>
      <c r="R156" s="28"/>
      <c r="S156" s="28" t="s">
        <v>1364</v>
      </c>
      <c r="T156" s="33" t="s">
        <v>1364</v>
      </c>
      <c r="U156" s="28">
        <v>44</v>
      </c>
      <c r="V156" s="36" t="s">
        <v>1674</v>
      </c>
    </row>
    <row r="157" spans="1:22" ht="72" x14ac:dyDescent="0.3">
      <c r="A157" s="27">
        <v>154</v>
      </c>
      <c r="B157" s="28" t="s">
        <v>92</v>
      </c>
      <c r="C157" s="28" t="s">
        <v>152</v>
      </c>
      <c r="D157" s="28" t="s">
        <v>1048</v>
      </c>
      <c r="E157" s="28" t="s">
        <v>1051</v>
      </c>
      <c r="F157" s="28" t="s">
        <v>1053</v>
      </c>
      <c r="G157" s="29"/>
      <c r="H157" s="30" t="s">
        <v>169</v>
      </c>
      <c r="I157" s="28" t="s">
        <v>8</v>
      </c>
      <c r="J157" s="28" t="s">
        <v>4</v>
      </c>
      <c r="K157" s="28" t="s">
        <v>997</v>
      </c>
      <c r="L157" s="28" t="s">
        <v>1036</v>
      </c>
      <c r="M157" s="31" t="s">
        <v>1280</v>
      </c>
      <c r="N157" s="31" t="s">
        <v>1280</v>
      </c>
      <c r="O157" s="32"/>
      <c r="P157" s="28"/>
      <c r="Q157" s="28"/>
      <c r="R157" s="28"/>
      <c r="S157" s="28" t="s">
        <v>1367</v>
      </c>
      <c r="T157" s="33" t="s">
        <v>1367</v>
      </c>
      <c r="U157" s="28">
        <v>45</v>
      </c>
      <c r="V157" s="36" t="s">
        <v>1675</v>
      </c>
    </row>
    <row r="158" spans="1:22" ht="72" x14ac:dyDescent="0.3">
      <c r="A158" s="27">
        <v>155</v>
      </c>
      <c r="B158" s="28" t="s">
        <v>92</v>
      </c>
      <c r="C158" s="28" t="s">
        <v>152</v>
      </c>
      <c r="D158" s="28" t="s">
        <v>1048</v>
      </c>
      <c r="E158" s="28" t="s">
        <v>1051</v>
      </c>
      <c r="F158" s="28" t="s">
        <v>1057</v>
      </c>
      <c r="G158" s="29" t="s">
        <v>1056</v>
      </c>
      <c r="H158" s="30" t="s">
        <v>170</v>
      </c>
      <c r="I158" s="28" t="s">
        <v>4</v>
      </c>
      <c r="J158" s="28" t="s">
        <v>8</v>
      </c>
      <c r="K158" s="28" t="s">
        <v>996</v>
      </c>
      <c r="L158" s="28"/>
      <c r="M158" s="31" t="s">
        <v>1430</v>
      </c>
      <c r="N158" s="31"/>
      <c r="O158" s="32"/>
      <c r="P158" s="31">
        <v>21000</v>
      </c>
      <c r="Q158" s="28"/>
      <c r="R158" s="28"/>
      <c r="S158" s="28" t="s">
        <v>2467</v>
      </c>
      <c r="T158" s="33" t="s">
        <v>1364</v>
      </c>
      <c r="U158" s="28">
        <v>46</v>
      </c>
      <c r="V158" s="36" t="s">
        <v>1676</v>
      </c>
    </row>
    <row r="159" spans="1:22" ht="82.8" x14ac:dyDescent="0.3">
      <c r="A159" s="27">
        <v>156</v>
      </c>
      <c r="B159" s="28" t="s">
        <v>92</v>
      </c>
      <c r="C159" s="28" t="s">
        <v>171</v>
      </c>
      <c r="D159" s="28" t="s">
        <v>1111</v>
      </c>
      <c r="E159" s="28"/>
      <c r="F159" s="28"/>
      <c r="G159" s="29"/>
      <c r="H159" s="30" t="s">
        <v>172</v>
      </c>
      <c r="I159" s="28" t="s">
        <v>975</v>
      </c>
      <c r="J159" s="28"/>
      <c r="K159" s="28" t="s">
        <v>1113</v>
      </c>
      <c r="L159" s="28"/>
      <c r="M159" s="31" t="s">
        <v>1430</v>
      </c>
      <c r="N159" s="31"/>
      <c r="O159" s="32" t="s">
        <v>1677</v>
      </c>
      <c r="P159" s="28"/>
      <c r="Q159" s="28"/>
      <c r="R159" s="28"/>
      <c r="S159" s="28" t="s">
        <v>1367</v>
      </c>
      <c r="T159" s="33" t="s">
        <v>1364</v>
      </c>
      <c r="U159" s="28">
        <v>32</v>
      </c>
      <c r="V159" s="36" t="s">
        <v>1678</v>
      </c>
    </row>
    <row r="160" spans="1:22" ht="72" x14ac:dyDescent="0.3">
      <c r="A160" s="27">
        <v>157</v>
      </c>
      <c r="B160" s="28" t="s">
        <v>92</v>
      </c>
      <c r="C160" s="28" t="s">
        <v>171</v>
      </c>
      <c r="D160" s="28" t="s">
        <v>1111</v>
      </c>
      <c r="E160" s="28"/>
      <c r="F160" s="28"/>
      <c r="G160" s="29"/>
      <c r="H160" s="30" t="s">
        <v>173</v>
      </c>
      <c r="I160" s="28" t="s">
        <v>975</v>
      </c>
      <c r="J160" s="28"/>
      <c r="K160" s="28" t="s">
        <v>1112</v>
      </c>
      <c r="L160" s="28"/>
      <c r="M160" s="31">
        <v>446000</v>
      </c>
      <c r="N160" s="31" t="str">
        <f t="shared" ref="N160:N222" si="8">IF(M160="","",IF(M160&lt;5000,"&lt; 5 000€",IF(M160&lt;10000,"5 000€ &lt;x&lt; 10 000€",IF(M160&lt;50000,"10 000€ &lt;x&lt; 50 000€",IF(M160&lt;100000,"50 000€ &lt;x&lt; 100 000€",IF(M160&lt;200000,"100 000€&lt;x&lt;200 000€",IF(M160&lt;500000,"200 000€ &lt;x&lt; 500 000€",IF(M160&lt;1000000,"500 000€ &lt;x&lt; 1M€",IF(M160&gt;1000000,"&gt;1M€","")))))))))</f>
        <v>200 000€ &lt;x&lt; 500 000€</v>
      </c>
      <c r="O160" s="32">
        <v>5.6000000000000001E-2</v>
      </c>
      <c r="P160" s="28"/>
      <c r="Q160" s="28"/>
      <c r="R160" s="28"/>
      <c r="S160" s="28" t="s">
        <v>1367</v>
      </c>
      <c r="T160" s="33" t="s">
        <v>1364</v>
      </c>
      <c r="U160" s="28">
        <v>33</v>
      </c>
      <c r="V160" s="36" t="s">
        <v>1679</v>
      </c>
    </row>
    <row r="161" spans="1:22" ht="72" x14ac:dyDescent="0.3">
      <c r="A161" s="27">
        <v>158</v>
      </c>
      <c r="B161" s="28" t="s">
        <v>92</v>
      </c>
      <c r="C161" s="28" t="s">
        <v>171</v>
      </c>
      <c r="D161" s="28" t="s">
        <v>1111</v>
      </c>
      <c r="E161" s="28"/>
      <c r="F161" s="28"/>
      <c r="G161" s="29"/>
      <c r="H161" s="30" t="s">
        <v>174</v>
      </c>
      <c r="I161" s="28" t="s">
        <v>10</v>
      </c>
      <c r="J161" s="28"/>
      <c r="K161" s="28" t="s">
        <v>1006</v>
      </c>
      <c r="L161" s="28"/>
      <c r="M161" s="31">
        <v>1800000</v>
      </c>
      <c r="N161" s="31" t="str">
        <f t="shared" si="8"/>
        <v>&gt;1M€</v>
      </c>
      <c r="O161" s="32">
        <v>0.77</v>
      </c>
      <c r="P161" s="28"/>
      <c r="Q161" s="28"/>
      <c r="R161" s="28"/>
      <c r="S161" s="28" t="s">
        <v>1364</v>
      </c>
      <c r="T161" s="33" t="s">
        <v>1364</v>
      </c>
      <c r="U161" s="28">
        <v>35</v>
      </c>
      <c r="V161" s="36" t="s">
        <v>1680</v>
      </c>
    </row>
    <row r="162" spans="1:22" ht="72" x14ac:dyDescent="0.3">
      <c r="A162" s="27">
        <v>159</v>
      </c>
      <c r="B162" s="28" t="s">
        <v>92</v>
      </c>
      <c r="C162" s="28" t="s">
        <v>171</v>
      </c>
      <c r="D162" s="28" t="s">
        <v>1111</v>
      </c>
      <c r="E162" s="28"/>
      <c r="F162" s="28"/>
      <c r="G162" s="29"/>
      <c r="H162" s="30" t="s">
        <v>175</v>
      </c>
      <c r="I162" s="28" t="s">
        <v>118</v>
      </c>
      <c r="J162" s="28" t="s">
        <v>974</v>
      </c>
      <c r="K162" s="28" t="s">
        <v>1114</v>
      </c>
      <c r="L162" s="28"/>
      <c r="M162" s="31">
        <v>46000</v>
      </c>
      <c r="N162" s="31" t="str">
        <f t="shared" si="8"/>
        <v>10 000€ &lt;x&lt; 50 000€</v>
      </c>
      <c r="O162" s="32"/>
      <c r="P162" s="28"/>
      <c r="Q162" s="28"/>
      <c r="R162" s="28"/>
      <c r="S162" s="28" t="s">
        <v>2467</v>
      </c>
      <c r="T162" s="33" t="s">
        <v>1364</v>
      </c>
      <c r="U162" s="28">
        <v>37</v>
      </c>
      <c r="V162" s="36" t="s">
        <v>1681</v>
      </c>
    </row>
    <row r="163" spans="1:22" ht="72" x14ac:dyDescent="0.3">
      <c r="A163" s="27">
        <v>160</v>
      </c>
      <c r="B163" s="28" t="s">
        <v>92</v>
      </c>
      <c r="C163" s="28" t="s">
        <v>171</v>
      </c>
      <c r="D163" s="28" t="s">
        <v>1111</v>
      </c>
      <c r="E163" s="28"/>
      <c r="F163" s="28"/>
      <c r="G163" s="29"/>
      <c r="H163" s="30" t="s">
        <v>176</v>
      </c>
      <c r="I163" s="28" t="s">
        <v>10</v>
      </c>
      <c r="J163" s="28"/>
      <c r="K163" s="28" t="s">
        <v>1115</v>
      </c>
      <c r="L163" s="28"/>
      <c r="M163" s="31">
        <v>143000</v>
      </c>
      <c r="N163" s="31" t="str">
        <f t="shared" si="8"/>
        <v>100 000€&lt;x&lt;200 000€</v>
      </c>
      <c r="O163" s="32">
        <v>0.16</v>
      </c>
      <c r="P163" s="28"/>
      <c r="Q163" s="28"/>
      <c r="R163" s="28"/>
      <c r="S163" s="28" t="s">
        <v>1367</v>
      </c>
      <c r="T163" s="33" t="s">
        <v>1364</v>
      </c>
      <c r="U163" s="28">
        <v>38</v>
      </c>
      <c r="V163" s="36" t="s">
        <v>1682</v>
      </c>
    </row>
    <row r="164" spans="1:22" ht="72" x14ac:dyDescent="0.3">
      <c r="A164" s="27">
        <v>161</v>
      </c>
      <c r="B164" s="28" t="s">
        <v>92</v>
      </c>
      <c r="C164" s="28" t="s">
        <v>171</v>
      </c>
      <c r="D164" s="28" t="s">
        <v>1111</v>
      </c>
      <c r="E164" s="28"/>
      <c r="F164" s="28"/>
      <c r="G164" s="29"/>
      <c r="H164" s="30" t="s">
        <v>177</v>
      </c>
      <c r="I164" s="28" t="s">
        <v>29</v>
      </c>
      <c r="J164" s="28"/>
      <c r="K164" s="28" t="s">
        <v>1013</v>
      </c>
      <c r="L164" s="28"/>
      <c r="M164" s="31">
        <v>48000</v>
      </c>
      <c r="N164" s="31" t="str">
        <f t="shared" si="8"/>
        <v>10 000€ &lt;x&lt; 50 000€</v>
      </c>
      <c r="O164" s="32">
        <v>0.77</v>
      </c>
      <c r="P164" s="28"/>
      <c r="Q164" s="28"/>
      <c r="R164" s="28"/>
      <c r="S164" s="28" t="s">
        <v>1367</v>
      </c>
      <c r="T164" s="33" t="s">
        <v>1364</v>
      </c>
      <c r="U164" s="28">
        <v>39</v>
      </c>
      <c r="V164" s="36" t="s">
        <v>1683</v>
      </c>
    </row>
    <row r="165" spans="1:22" ht="96.6" x14ac:dyDescent="0.3">
      <c r="A165" s="27">
        <v>162</v>
      </c>
      <c r="B165" s="28" t="s">
        <v>92</v>
      </c>
      <c r="C165" s="28" t="s">
        <v>171</v>
      </c>
      <c r="D165" s="28" t="s">
        <v>1111</v>
      </c>
      <c r="E165" s="28"/>
      <c r="F165" s="28"/>
      <c r="G165" s="29"/>
      <c r="H165" s="30" t="s">
        <v>178</v>
      </c>
      <c r="I165" s="28" t="s">
        <v>10</v>
      </c>
      <c r="J165" s="28"/>
      <c r="K165" s="28" t="s">
        <v>988</v>
      </c>
      <c r="L165" s="28"/>
      <c r="M165" s="31" t="s">
        <v>1430</v>
      </c>
      <c r="N165" s="31"/>
      <c r="O165" s="32">
        <v>0.57999999999999996</v>
      </c>
      <c r="P165" s="28"/>
      <c r="Q165" s="28"/>
      <c r="R165" s="28"/>
      <c r="S165" s="28" t="s">
        <v>1364</v>
      </c>
      <c r="T165" s="33" t="s">
        <v>1364</v>
      </c>
      <c r="U165" s="28">
        <v>40</v>
      </c>
      <c r="V165" s="36" t="s">
        <v>1684</v>
      </c>
    </row>
    <row r="166" spans="1:22" ht="72" x14ac:dyDescent="0.3">
      <c r="A166" s="27">
        <v>163</v>
      </c>
      <c r="B166" s="28" t="s">
        <v>92</v>
      </c>
      <c r="C166" s="28" t="s">
        <v>171</v>
      </c>
      <c r="D166" s="28" t="s">
        <v>1111</v>
      </c>
      <c r="E166" s="28"/>
      <c r="F166" s="28"/>
      <c r="G166" s="29"/>
      <c r="H166" s="30" t="s">
        <v>179</v>
      </c>
      <c r="I166" s="28" t="s">
        <v>10</v>
      </c>
      <c r="J166" s="28"/>
      <c r="K166" s="28" t="s">
        <v>988</v>
      </c>
      <c r="L166" s="28"/>
      <c r="M166" s="31">
        <v>23000</v>
      </c>
      <c r="N166" s="31" t="str">
        <f t="shared" si="8"/>
        <v>10 000€ &lt;x&lt; 50 000€</v>
      </c>
      <c r="O166" s="32">
        <v>0.35</v>
      </c>
      <c r="P166" s="28"/>
      <c r="Q166" s="28"/>
      <c r="R166" s="28"/>
      <c r="S166" s="28" t="s">
        <v>1364</v>
      </c>
      <c r="T166" s="33" t="s">
        <v>1364</v>
      </c>
      <c r="U166" s="28">
        <v>41</v>
      </c>
      <c r="V166" s="36" t="s">
        <v>1685</v>
      </c>
    </row>
    <row r="167" spans="1:22" ht="72" x14ac:dyDescent="0.3">
      <c r="A167" s="27">
        <v>164</v>
      </c>
      <c r="B167" s="28" t="s">
        <v>92</v>
      </c>
      <c r="C167" s="28" t="s">
        <v>171</v>
      </c>
      <c r="D167" s="28" t="s">
        <v>1111</v>
      </c>
      <c r="E167" s="28"/>
      <c r="F167" s="28"/>
      <c r="G167" s="29"/>
      <c r="H167" s="30" t="s">
        <v>180</v>
      </c>
      <c r="I167" s="28" t="s">
        <v>29</v>
      </c>
      <c r="J167" s="28" t="s">
        <v>10</v>
      </c>
      <c r="K167" s="28" t="s">
        <v>1116</v>
      </c>
      <c r="L167" s="28"/>
      <c r="M167" s="31" t="s">
        <v>1430</v>
      </c>
      <c r="N167" s="31"/>
      <c r="O167" s="32"/>
      <c r="P167" s="28"/>
      <c r="Q167" s="28"/>
      <c r="R167" s="38">
        <v>5.0000000000000001E-3</v>
      </c>
      <c r="S167" s="28" t="s">
        <v>2467</v>
      </c>
      <c r="T167" s="33" t="s">
        <v>1364</v>
      </c>
      <c r="U167" s="28">
        <v>42</v>
      </c>
      <c r="V167" s="36" t="s">
        <v>1686</v>
      </c>
    </row>
    <row r="168" spans="1:22" ht="82.8" x14ac:dyDescent="0.3">
      <c r="A168" s="27">
        <v>165</v>
      </c>
      <c r="B168" s="28" t="s">
        <v>92</v>
      </c>
      <c r="C168" s="28" t="s">
        <v>171</v>
      </c>
      <c r="D168" s="28" t="s">
        <v>1111</v>
      </c>
      <c r="E168" s="28" t="s">
        <v>1117</v>
      </c>
      <c r="F168" s="28" t="s">
        <v>1118</v>
      </c>
      <c r="G168" s="29"/>
      <c r="H168" s="30" t="s">
        <v>181</v>
      </c>
      <c r="I168" s="28" t="s">
        <v>29</v>
      </c>
      <c r="J168" s="28" t="s">
        <v>8</v>
      </c>
      <c r="K168" s="28" t="s">
        <v>1009</v>
      </c>
      <c r="L168" s="28"/>
      <c r="M168" s="31" t="s">
        <v>1430</v>
      </c>
      <c r="N168" s="31"/>
      <c r="O168" s="32">
        <v>0.2</v>
      </c>
      <c r="P168" s="28"/>
      <c r="Q168" s="28"/>
      <c r="R168" s="28"/>
      <c r="S168" s="28" t="s">
        <v>1367</v>
      </c>
      <c r="T168" s="33" t="s">
        <v>1364</v>
      </c>
      <c r="U168" s="28">
        <v>43</v>
      </c>
      <c r="V168" s="36" t="s">
        <v>1687</v>
      </c>
    </row>
    <row r="169" spans="1:22" ht="72" x14ac:dyDescent="0.3">
      <c r="A169" s="27">
        <v>166</v>
      </c>
      <c r="B169" s="28" t="s">
        <v>92</v>
      </c>
      <c r="C169" s="28" t="s">
        <v>171</v>
      </c>
      <c r="D169" s="28" t="s">
        <v>1111</v>
      </c>
      <c r="E169" s="28"/>
      <c r="F169" s="28"/>
      <c r="G169" s="29"/>
      <c r="H169" s="30" t="s">
        <v>182</v>
      </c>
      <c r="I169" s="28" t="s">
        <v>8</v>
      </c>
      <c r="J169" s="28" t="s">
        <v>29</v>
      </c>
      <c r="K169" s="28" t="s">
        <v>1009</v>
      </c>
      <c r="L169" s="28"/>
      <c r="M169" s="31" t="s">
        <v>1430</v>
      </c>
      <c r="N169" s="31"/>
      <c r="O169" s="32">
        <v>0.05</v>
      </c>
      <c r="P169" s="28"/>
      <c r="Q169" s="28"/>
      <c r="R169" s="28"/>
      <c r="S169" s="28" t="s">
        <v>1367</v>
      </c>
      <c r="T169" s="33" t="s">
        <v>1364</v>
      </c>
      <c r="U169" s="28">
        <v>44</v>
      </c>
      <c r="V169" s="36" t="s">
        <v>1688</v>
      </c>
    </row>
    <row r="170" spans="1:22" ht="72" x14ac:dyDescent="0.3">
      <c r="A170" s="27">
        <v>167</v>
      </c>
      <c r="B170" s="28" t="s">
        <v>92</v>
      </c>
      <c r="C170" s="28" t="s">
        <v>171</v>
      </c>
      <c r="D170" s="28" t="s">
        <v>1111</v>
      </c>
      <c r="E170" s="28" t="s">
        <v>1117</v>
      </c>
      <c r="F170" s="28" t="s">
        <v>1118</v>
      </c>
      <c r="G170" s="29" t="s">
        <v>1119</v>
      </c>
      <c r="H170" s="30" t="s">
        <v>183</v>
      </c>
      <c r="I170" s="28" t="s">
        <v>10</v>
      </c>
      <c r="J170" s="28"/>
      <c r="K170" s="28" t="s">
        <v>994</v>
      </c>
      <c r="L170" s="28"/>
      <c r="M170" s="31" t="s">
        <v>1430</v>
      </c>
      <c r="N170" s="31"/>
      <c r="O170" s="32">
        <v>8.7999999999999995E-2</v>
      </c>
      <c r="P170" s="28"/>
      <c r="Q170" s="28"/>
      <c r="R170" s="28"/>
      <c r="S170" s="28" t="s">
        <v>1367</v>
      </c>
      <c r="T170" s="33" t="s">
        <v>1364</v>
      </c>
      <c r="U170" s="28">
        <v>45</v>
      </c>
      <c r="V170" s="36" t="s">
        <v>1689</v>
      </c>
    </row>
    <row r="171" spans="1:22" ht="72" x14ac:dyDescent="0.3">
      <c r="A171" s="27">
        <v>168</v>
      </c>
      <c r="B171" s="28" t="s">
        <v>92</v>
      </c>
      <c r="C171" s="28" t="s">
        <v>171</v>
      </c>
      <c r="D171" s="28" t="s">
        <v>1111</v>
      </c>
      <c r="E171" s="28" t="s">
        <v>1120</v>
      </c>
      <c r="F171" s="28" t="s">
        <v>1121</v>
      </c>
      <c r="G171" s="29" t="s">
        <v>1122</v>
      </c>
      <c r="H171" s="30" t="s">
        <v>184</v>
      </c>
      <c r="I171" s="28" t="s">
        <v>10</v>
      </c>
      <c r="J171" s="28"/>
      <c r="K171" s="28" t="s">
        <v>994</v>
      </c>
      <c r="L171" s="28"/>
      <c r="M171" s="31">
        <v>845000</v>
      </c>
      <c r="N171" s="31" t="str">
        <f t="shared" si="8"/>
        <v>500 000€ &lt;x&lt; 1M€</v>
      </c>
      <c r="O171" s="32">
        <v>0.16500000000000001</v>
      </c>
      <c r="P171" s="28"/>
      <c r="Q171" s="28"/>
      <c r="R171" s="28"/>
      <c r="S171" s="28" t="s">
        <v>1367</v>
      </c>
      <c r="T171" s="33" t="s">
        <v>1364</v>
      </c>
      <c r="U171" s="28">
        <v>46</v>
      </c>
      <c r="V171" s="36" t="s">
        <v>1690</v>
      </c>
    </row>
    <row r="172" spans="1:22" ht="72" x14ac:dyDescent="0.3">
      <c r="A172" s="27">
        <v>169</v>
      </c>
      <c r="B172" s="28" t="s">
        <v>92</v>
      </c>
      <c r="C172" s="28" t="s">
        <v>171</v>
      </c>
      <c r="D172" s="28" t="s">
        <v>1111</v>
      </c>
      <c r="E172" s="28"/>
      <c r="F172" s="28"/>
      <c r="G172" s="29"/>
      <c r="H172" s="30" t="s">
        <v>185</v>
      </c>
      <c r="I172" s="28" t="s">
        <v>8</v>
      </c>
      <c r="J172" s="28" t="s">
        <v>4</v>
      </c>
      <c r="K172" s="28" t="s">
        <v>996</v>
      </c>
      <c r="L172" s="28"/>
      <c r="M172" s="31">
        <v>16400</v>
      </c>
      <c r="N172" s="31" t="str">
        <f t="shared" si="8"/>
        <v>10 000€ &lt;x&lt; 50 000€</v>
      </c>
      <c r="O172" s="32">
        <v>0.33</v>
      </c>
      <c r="P172" s="28"/>
      <c r="Q172" s="28"/>
      <c r="R172" s="28"/>
      <c r="S172" s="28" t="s">
        <v>1367</v>
      </c>
      <c r="T172" s="33" t="s">
        <v>1364</v>
      </c>
      <c r="U172" s="28">
        <v>47</v>
      </c>
      <c r="V172" s="36" t="s">
        <v>1691</v>
      </c>
    </row>
    <row r="173" spans="1:22" ht="72" x14ac:dyDescent="0.3">
      <c r="A173" s="27">
        <v>170</v>
      </c>
      <c r="B173" s="28" t="s">
        <v>92</v>
      </c>
      <c r="C173" s="28" t="s">
        <v>171</v>
      </c>
      <c r="D173" s="28" t="s">
        <v>1111</v>
      </c>
      <c r="E173" s="28" t="s">
        <v>1123</v>
      </c>
      <c r="F173" s="28" t="s">
        <v>1124</v>
      </c>
      <c r="G173" s="29"/>
      <c r="H173" s="30" t="s">
        <v>186</v>
      </c>
      <c r="I173" s="28" t="s">
        <v>29</v>
      </c>
      <c r="J173" s="28" t="s">
        <v>8</v>
      </c>
      <c r="K173" s="28" t="s">
        <v>1009</v>
      </c>
      <c r="L173" s="28"/>
      <c r="M173" s="31">
        <v>2500</v>
      </c>
      <c r="N173" s="31" t="str">
        <f t="shared" si="8"/>
        <v>&lt; 5 000€</v>
      </c>
      <c r="O173" s="32">
        <v>6.9000000000000006E-2</v>
      </c>
      <c r="P173" s="28"/>
      <c r="Q173" s="28"/>
      <c r="R173" s="28"/>
      <c r="S173" s="28" t="s">
        <v>2467</v>
      </c>
      <c r="T173" s="33" t="s">
        <v>1364</v>
      </c>
      <c r="U173" s="28">
        <v>48</v>
      </c>
      <c r="V173" s="36" t="s">
        <v>1692</v>
      </c>
    </row>
    <row r="174" spans="1:22" ht="82.8" x14ac:dyDescent="0.3">
      <c r="A174" s="27">
        <v>171</v>
      </c>
      <c r="B174" s="28" t="s">
        <v>92</v>
      </c>
      <c r="C174" s="28" t="s">
        <v>171</v>
      </c>
      <c r="D174" s="28" t="s">
        <v>1111</v>
      </c>
      <c r="E174" s="28"/>
      <c r="F174" s="28"/>
      <c r="G174" s="29"/>
      <c r="H174" s="30" t="s">
        <v>187</v>
      </c>
      <c r="I174" s="28" t="s">
        <v>29</v>
      </c>
      <c r="J174" s="28" t="s">
        <v>8</v>
      </c>
      <c r="K174" s="28" t="s">
        <v>1009</v>
      </c>
      <c r="L174" s="28"/>
      <c r="M174" s="31">
        <v>12000</v>
      </c>
      <c r="N174" s="31" t="str">
        <f t="shared" si="8"/>
        <v>10 000€ &lt;x&lt; 50 000€</v>
      </c>
      <c r="O174" s="32">
        <v>0.12</v>
      </c>
      <c r="P174" s="28"/>
      <c r="Q174" s="28"/>
      <c r="R174" s="28"/>
      <c r="S174" s="28" t="s">
        <v>1367</v>
      </c>
      <c r="T174" s="33" t="s">
        <v>1364</v>
      </c>
      <c r="U174" s="28">
        <v>49</v>
      </c>
      <c r="V174" s="36" t="s">
        <v>1693</v>
      </c>
    </row>
    <row r="175" spans="1:22" ht="72" x14ac:dyDescent="0.3">
      <c r="A175" s="27">
        <v>172</v>
      </c>
      <c r="B175" s="28" t="s">
        <v>92</v>
      </c>
      <c r="C175" s="28" t="s">
        <v>171</v>
      </c>
      <c r="D175" s="28" t="s">
        <v>1111</v>
      </c>
      <c r="E175" s="28"/>
      <c r="F175" s="28"/>
      <c r="G175" s="29"/>
      <c r="H175" s="30" t="s">
        <v>188</v>
      </c>
      <c r="I175" s="28" t="s">
        <v>4</v>
      </c>
      <c r="J175" s="28" t="s">
        <v>10</v>
      </c>
      <c r="K175" s="28" t="s">
        <v>996</v>
      </c>
      <c r="L175" s="28" t="s">
        <v>1125</v>
      </c>
      <c r="M175" s="31">
        <v>603000</v>
      </c>
      <c r="N175" s="31" t="str">
        <f t="shared" si="8"/>
        <v>500 000€ &lt;x&lt; 1M€</v>
      </c>
      <c r="O175" s="32">
        <v>0.3</v>
      </c>
      <c r="P175" s="28"/>
      <c r="Q175" s="28"/>
      <c r="R175" s="28"/>
      <c r="S175" s="28" t="s">
        <v>1367</v>
      </c>
      <c r="T175" s="33" t="s">
        <v>1364</v>
      </c>
      <c r="U175" s="28">
        <v>50</v>
      </c>
      <c r="V175" s="36" t="s">
        <v>1694</v>
      </c>
    </row>
    <row r="176" spans="1:22" ht="72" x14ac:dyDescent="0.3">
      <c r="A176" s="27">
        <v>173</v>
      </c>
      <c r="B176" s="28" t="s">
        <v>92</v>
      </c>
      <c r="C176" s="28" t="s">
        <v>171</v>
      </c>
      <c r="D176" s="28" t="s">
        <v>1111</v>
      </c>
      <c r="E176" s="28"/>
      <c r="F176" s="28"/>
      <c r="G176" s="29"/>
      <c r="H176" s="30" t="s">
        <v>189</v>
      </c>
      <c r="I176" s="28" t="s">
        <v>10</v>
      </c>
      <c r="J176" s="28" t="s">
        <v>4</v>
      </c>
      <c r="K176" s="28" t="s">
        <v>1006</v>
      </c>
      <c r="L176" s="28"/>
      <c r="M176" s="31">
        <v>693000</v>
      </c>
      <c r="N176" s="31" t="str">
        <f t="shared" si="8"/>
        <v>500 000€ &lt;x&lt; 1M€</v>
      </c>
      <c r="O176" s="32">
        <v>0.2</v>
      </c>
      <c r="P176" s="28"/>
      <c r="Q176" s="28"/>
      <c r="R176" s="28"/>
      <c r="S176" s="28" t="s">
        <v>1367</v>
      </c>
      <c r="T176" s="33" t="s">
        <v>1364</v>
      </c>
      <c r="U176" s="28">
        <v>51</v>
      </c>
      <c r="V176" s="36" t="s">
        <v>1695</v>
      </c>
    </row>
    <row r="177" spans="1:22" ht="72" x14ac:dyDescent="0.3">
      <c r="A177" s="27">
        <v>174</v>
      </c>
      <c r="B177" s="28" t="s">
        <v>92</v>
      </c>
      <c r="C177" s="28" t="s">
        <v>171</v>
      </c>
      <c r="D177" s="28" t="s">
        <v>1111</v>
      </c>
      <c r="E177" s="28"/>
      <c r="F177" s="28"/>
      <c r="G177" s="29"/>
      <c r="H177" s="30" t="s">
        <v>190</v>
      </c>
      <c r="I177" s="28" t="s">
        <v>8</v>
      </c>
      <c r="J177" s="28" t="s">
        <v>4</v>
      </c>
      <c r="K177" s="28" t="s">
        <v>1009</v>
      </c>
      <c r="L177" s="28"/>
      <c r="M177" s="31">
        <v>2000</v>
      </c>
      <c r="N177" s="31" t="str">
        <f t="shared" si="8"/>
        <v>&lt; 5 000€</v>
      </c>
      <c r="O177" s="32">
        <v>0.23</v>
      </c>
      <c r="P177" s="28"/>
      <c r="Q177" s="28"/>
      <c r="R177" s="28"/>
      <c r="S177" s="28" t="s">
        <v>1367</v>
      </c>
      <c r="T177" s="33" t="s">
        <v>1364</v>
      </c>
      <c r="U177" s="28">
        <v>52</v>
      </c>
      <c r="V177" s="36" t="s">
        <v>1696</v>
      </c>
    </row>
    <row r="178" spans="1:22" ht="82.8" x14ac:dyDescent="0.3">
      <c r="A178" s="27">
        <v>175</v>
      </c>
      <c r="B178" s="28" t="s">
        <v>92</v>
      </c>
      <c r="C178" s="28" t="s">
        <v>191</v>
      </c>
      <c r="D178" s="28" t="s">
        <v>981</v>
      </c>
      <c r="E178" s="28" t="s">
        <v>1038</v>
      </c>
      <c r="F178" s="28" t="s">
        <v>1040</v>
      </c>
      <c r="G178" s="29"/>
      <c r="H178" s="30" t="s">
        <v>192</v>
      </c>
      <c r="I178" s="28" t="s">
        <v>975</v>
      </c>
      <c r="J178" s="28"/>
      <c r="K178" s="28"/>
      <c r="L178" s="28"/>
      <c r="M178" s="31" t="s">
        <v>1430</v>
      </c>
      <c r="N178" s="31"/>
      <c r="O178" s="32">
        <v>0.2</v>
      </c>
      <c r="P178" s="28"/>
      <c r="Q178" s="28"/>
      <c r="R178" s="28"/>
      <c r="S178" s="28" t="s">
        <v>1367</v>
      </c>
      <c r="T178" s="33" t="s">
        <v>1364</v>
      </c>
      <c r="U178" s="28">
        <v>14</v>
      </c>
      <c r="V178" s="36" t="s">
        <v>1697</v>
      </c>
    </row>
    <row r="179" spans="1:22" ht="72" x14ac:dyDescent="0.3">
      <c r="A179" s="27">
        <v>176</v>
      </c>
      <c r="B179" s="28" t="s">
        <v>92</v>
      </c>
      <c r="C179" s="28" t="s">
        <v>191</v>
      </c>
      <c r="D179" s="28" t="s">
        <v>981</v>
      </c>
      <c r="E179" s="28" t="s">
        <v>1038</v>
      </c>
      <c r="F179" s="28" t="s">
        <v>1040</v>
      </c>
      <c r="G179" s="29"/>
      <c r="H179" s="30" t="s">
        <v>193</v>
      </c>
      <c r="I179" s="28" t="s">
        <v>975</v>
      </c>
      <c r="J179" s="28" t="s">
        <v>4</v>
      </c>
      <c r="K179" s="28" t="s">
        <v>1006</v>
      </c>
      <c r="L179" s="28" t="s">
        <v>1233</v>
      </c>
      <c r="M179" s="31" t="s">
        <v>1430</v>
      </c>
      <c r="N179" s="31"/>
      <c r="O179" s="32">
        <v>0.15</v>
      </c>
      <c r="P179" s="28"/>
      <c r="Q179" s="28"/>
      <c r="R179" s="28"/>
      <c r="S179" s="28" t="s">
        <v>1367</v>
      </c>
      <c r="T179" s="33" t="s">
        <v>1364</v>
      </c>
      <c r="U179" s="28">
        <v>15</v>
      </c>
      <c r="V179" s="36" t="s">
        <v>1698</v>
      </c>
    </row>
    <row r="180" spans="1:22" ht="72" x14ac:dyDescent="0.3">
      <c r="A180" s="27">
        <v>177</v>
      </c>
      <c r="B180" s="28" t="s">
        <v>92</v>
      </c>
      <c r="C180" s="28" t="s">
        <v>191</v>
      </c>
      <c r="D180" s="28" t="s">
        <v>981</v>
      </c>
      <c r="E180" s="28" t="s">
        <v>1038</v>
      </c>
      <c r="F180" s="28" t="s">
        <v>1040</v>
      </c>
      <c r="G180" s="29"/>
      <c r="H180" s="30" t="s">
        <v>194</v>
      </c>
      <c r="I180" s="28" t="s">
        <v>10</v>
      </c>
      <c r="J180" s="28"/>
      <c r="K180" s="28" t="s">
        <v>1006</v>
      </c>
      <c r="L180" s="28" t="s">
        <v>1261</v>
      </c>
      <c r="M180" s="31" t="s">
        <v>1430</v>
      </c>
      <c r="N180" s="31"/>
      <c r="O180" s="32">
        <v>0.04</v>
      </c>
      <c r="P180" s="28"/>
      <c r="Q180" s="28"/>
      <c r="R180" s="28"/>
      <c r="S180" s="28" t="s">
        <v>1367</v>
      </c>
      <c r="T180" s="33" t="s">
        <v>1364</v>
      </c>
      <c r="U180" s="28">
        <v>16</v>
      </c>
      <c r="V180" s="36" t="s">
        <v>1699</v>
      </c>
    </row>
    <row r="181" spans="1:22" ht="82.8" x14ac:dyDescent="0.3">
      <c r="A181" s="27">
        <v>178</v>
      </c>
      <c r="B181" s="28" t="s">
        <v>92</v>
      </c>
      <c r="C181" s="28" t="s">
        <v>191</v>
      </c>
      <c r="D181" s="28" t="s">
        <v>981</v>
      </c>
      <c r="E181" s="28" t="s">
        <v>1038</v>
      </c>
      <c r="F181" s="28" t="s">
        <v>1039</v>
      </c>
      <c r="G181" s="29"/>
      <c r="H181" s="30" t="s">
        <v>195</v>
      </c>
      <c r="I181" s="28" t="s">
        <v>29</v>
      </c>
      <c r="J181" s="28" t="s">
        <v>8</v>
      </c>
      <c r="K181" s="28" t="s">
        <v>1009</v>
      </c>
      <c r="L181" s="28"/>
      <c r="M181" s="31" t="s">
        <v>1430</v>
      </c>
      <c r="N181" s="31"/>
      <c r="O181" s="32">
        <v>0.3</v>
      </c>
      <c r="P181" s="28"/>
      <c r="Q181" s="28"/>
      <c r="R181" s="28"/>
      <c r="S181" s="28" t="s">
        <v>2467</v>
      </c>
      <c r="T181" s="33" t="s">
        <v>1364</v>
      </c>
      <c r="U181" s="28">
        <v>17</v>
      </c>
      <c r="V181" s="36" t="s">
        <v>1700</v>
      </c>
    </row>
    <row r="182" spans="1:22" ht="82.8" x14ac:dyDescent="0.3">
      <c r="A182" s="27">
        <v>179</v>
      </c>
      <c r="B182" s="28" t="s">
        <v>92</v>
      </c>
      <c r="C182" s="28" t="s">
        <v>191</v>
      </c>
      <c r="D182" s="28" t="s">
        <v>981</v>
      </c>
      <c r="E182" s="28" t="s">
        <v>1038</v>
      </c>
      <c r="F182" s="28" t="s">
        <v>1039</v>
      </c>
      <c r="G182" s="29"/>
      <c r="H182" s="30" t="s">
        <v>196</v>
      </c>
      <c r="I182" s="28" t="s">
        <v>973</v>
      </c>
      <c r="J182" s="28"/>
      <c r="K182" s="28" t="s">
        <v>989</v>
      </c>
      <c r="L182" s="28"/>
      <c r="M182" s="31" t="s">
        <v>1430</v>
      </c>
      <c r="N182" s="31"/>
      <c r="O182" s="32">
        <v>0.37</v>
      </c>
      <c r="P182" s="28"/>
      <c r="Q182" s="28"/>
      <c r="R182" s="28"/>
      <c r="S182" s="28" t="s">
        <v>1367</v>
      </c>
      <c r="T182" s="33" t="s">
        <v>1364</v>
      </c>
      <c r="U182" s="28">
        <v>18</v>
      </c>
      <c r="V182" s="36" t="s">
        <v>1701</v>
      </c>
    </row>
    <row r="183" spans="1:22" ht="82.8" x14ac:dyDescent="0.3">
      <c r="A183" s="27">
        <v>180</v>
      </c>
      <c r="B183" s="28" t="s">
        <v>92</v>
      </c>
      <c r="C183" s="28" t="s">
        <v>191</v>
      </c>
      <c r="D183" s="28" t="s">
        <v>981</v>
      </c>
      <c r="E183" s="28" t="s">
        <v>1038</v>
      </c>
      <c r="F183" s="28" t="s">
        <v>1041</v>
      </c>
      <c r="G183" s="29"/>
      <c r="H183" s="30" t="s">
        <v>197</v>
      </c>
      <c r="I183" s="28" t="s">
        <v>4</v>
      </c>
      <c r="J183" s="28"/>
      <c r="K183" s="28" t="s">
        <v>1009</v>
      </c>
      <c r="L183" s="28"/>
      <c r="M183" s="31" t="s">
        <v>1430</v>
      </c>
      <c r="N183" s="31"/>
      <c r="O183" s="32">
        <v>0.51</v>
      </c>
      <c r="P183" s="28"/>
      <c r="Q183" s="28"/>
      <c r="R183" s="28"/>
      <c r="S183" s="28" t="s">
        <v>2467</v>
      </c>
      <c r="T183" s="33" t="s">
        <v>1364</v>
      </c>
      <c r="U183" s="28">
        <v>19</v>
      </c>
      <c r="V183" s="36" t="s">
        <v>1702</v>
      </c>
    </row>
    <row r="184" spans="1:22" ht="82.8" x14ac:dyDescent="0.3">
      <c r="A184" s="27">
        <v>181</v>
      </c>
      <c r="B184" s="28" t="s">
        <v>92</v>
      </c>
      <c r="C184" s="28" t="s">
        <v>191</v>
      </c>
      <c r="D184" s="28" t="s">
        <v>981</v>
      </c>
      <c r="E184" s="28" t="s">
        <v>1038</v>
      </c>
      <c r="F184" s="28" t="s">
        <v>1039</v>
      </c>
      <c r="G184" s="29"/>
      <c r="H184" s="30" t="s">
        <v>198</v>
      </c>
      <c r="I184" s="28" t="s">
        <v>29</v>
      </c>
      <c r="J184" s="28" t="s">
        <v>8</v>
      </c>
      <c r="K184" s="28" t="s">
        <v>1009</v>
      </c>
      <c r="L184" s="28"/>
      <c r="M184" s="31">
        <v>8000</v>
      </c>
      <c r="N184" s="31" t="str">
        <f t="shared" si="8"/>
        <v>5 000€ &lt;x&lt; 10 000€</v>
      </c>
      <c r="O184" s="32">
        <v>0.56499999999999995</v>
      </c>
      <c r="P184" s="28"/>
      <c r="Q184" s="28"/>
      <c r="R184" s="28"/>
      <c r="S184" s="28" t="s">
        <v>1364</v>
      </c>
      <c r="T184" s="33" t="s">
        <v>1364</v>
      </c>
      <c r="U184" s="28">
        <v>20</v>
      </c>
      <c r="V184" s="36" t="s">
        <v>1703</v>
      </c>
    </row>
    <row r="185" spans="1:22" ht="82.8" x14ac:dyDescent="0.3">
      <c r="A185" s="27">
        <v>182</v>
      </c>
      <c r="B185" s="28" t="s">
        <v>92</v>
      </c>
      <c r="C185" s="28" t="s">
        <v>191</v>
      </c>
      <c r="D185" s="28" t="s">
        <v>981</v>
      </c>
      <c r="E185" s="28" t="s">
        <v>1038</v>
      </c>
      <c r="F185" s="28"/>
      <c r="G185" s="29"/>
      <c r="H185" s="30" t="s">
        <v>199</v>
      </c>
      <c r="I185" s="28" t="s">
        <v>973</v>
      </c>
      <c r="J185" s="28"/>
      <c r="K185" s="28" t="s">
        <v>1025</v>
      </c>
      <c r="L185" s="28"/>
      <c r="M185" s="31">
        <v>5000</v>
      </c>
      <c r="N185" s="31" t="str">
        <f t="shared" si="8"/>
        <v>5 000€ &lt;x&lt; 10 000€</v>
      </c>
      <c r="O185" s="32">
        <v>0.3</v>
      </c>
      <c r="P185" s="28"/>
      <c r="Q185" s="28"/>
      <c r="R185" s="28"/>
      <c r="S185" s="28" t="s">
        <v>1367</v>
      </c>
      <c r="T185" s="33" t="s">
        <v>1364</v>
      </c>
      <c r="U185" s="28">
        <v>21</v>
      </c>
      <c r="V185" s="36" t="s">
        <v>1704</v>
      </c>
    </row>
    <row r="186" spans="1:22" ht="72" x14ac:dyDescent="0.3">
      <c r="A186" s="27">
        <v>183</v>
      </c>
      <c r="B186" s="28" t="s">
        <v>92</v>
      </c>
      <c r="C186" s="28" t="s">
        <v>191</v>
      </c>
      <c r="D186" s="28" t="s">
        <v>981</v>
      </c>
      <c r="E186" s="28" t="s">
        <v>1038</v>
      </c>
      <c r="F186" s="28"/>
      <c r="G186" s="29"/>
      <c r="H186" s="30" t="s">
        <v>200</v>
      </c>
      <c r="I186" s="28" t="s">
        <v>29</v>
      </c>
      <c r="J186" s="28" t="s">
        <v>8</v>
      </c>
      <c r="K186" s="28" t="s">
        <v>1009</v>
      </c>
      <c r="L186" s="28"/>
      <c r="M186" s="31">
        <v>2920</v>
      </c>
      <c r="N186" s="31" t="str">
        <f t="shared" si="8"/>
        <v>&lt; 5 000€</v>
      </c>
      <c r="O186" s="32">
        <v>0.55000000000000004</v>
      </c>
      <c r="P186" s="28"/>
      <c r="Q186" s="28"/>
      <c r="R186" s="28"/>
      <c r="S186" s="28" t="s">
        <v>1364</v>
      </c>
      <c r="T186" s="33" t="s">
        <v>1364</v>
      </c>
      <c r="U186" s="28">
        <v>22</v>
      </c>
      <c r="V186" s="36" t="s">
        <v>1705</v>
      </c>
    </row>
    <row r="187" spans="1:22" ht="72" x14ac:dyDescent="0.3">
      <c r="A187" s="27">
        <v>184</v>
      </c>
      <c r="B187" s="28" t="s">
        <v>92</v>
      </c>
      <c r="C187" s="28" t="s">
        <v>191</v>
      </c>
      <c r="D187" s="28" t="s">
        <v>981</v>
      </c>
      <c r="E187" s="28" t="s">
        <v>1038</v>
      </c>
      <c r="F187" s="28" t="s">
        <v>1040</v>
      </c>
      <c r="G187" s="29"/>
      <c r="H187" s="30" t="s">
        <v>201</v>
      </c>
      <c r="I187" s="28" t="s">
        <v>4</v>
      </c>
      <c r="J187" s="28"/>
      <c r="K187" s="28" t="s">
        <v>89</v>
      </c>
      <c r="L187" s="28"/>
      <c r="M187" s="31">
        <v>45000</v>
      </c>
      <c r="N187" s="31" t="str">
        <f t="shared" si="8"/>
        <v>10 000€ &lt;x&lt; 50 000€</v>
      </c>
      <c r="O187" s="32">
        <v>0.45</v>
      </c>
      <c r="P187" s="28"/>
      <c r="Q187" s="28"/>
      <c r="R187" s="28"/>
      <c r="S187" s="28" t="s">
        <v>1367</v>
      </c>
      <c r="T187" s="33" t="s">
        <v>1364</v>
      </c>
      <c r="U187" s="28">
        <v>23</v>
      </c>
      <c r="V187" s="36" t="s">
        <v>1706</v>
      </c>
    </row>
    <row r="188" spans="1:22" ht="72" x14ac:dyDescent="0.3">
      <c r="A188" s="27">
        <v>185</v>
      </c>
      <c r="B188" s="28" t="s">
        <v>92</v>
      </c>
      <c r="C188" s="28" t="s">
        <v>202</v>
      </c>
      <c r="D188" s="28" t="s">
        <v>1085</v>
      </c>
      <c r="E188" s="28"/>
      <c r="F188" s="28"/>
      <c r="G188" s="29"/>
      <c r="H188" s="30" t="s">
        <v>203</v>
      </c>
      <c r="I188" s="28" t="s">
        <v>975</v>
      </c>
      <c r="J188" s="28"/>
      <c r="K188" s="28"/>
      <c r="L188" s="28"/>
      <c r="M188" s="31">
        <v>640000</v>
      </c>
      <c r="N188" s="31" t="str">
        <f t="shared" si="8"/>
        <v>500 000€ &lt;x&lt; 1M€</v>
      </c>
      <c r="O188" s="32">
        <v>0.26</v>
      </c>
      <c r="P188" s="28"/>
      <c r="Q188" s="28"/>
      <c r="R188" s="28"/>
      <c r="S188" s="28" t="s">
        <v>1367</v>
      </c>
      <c r="T188" s="33" t="s">
        <v>1364</v>
      </c>
      <c r="U188" s="28">
        <v>19</v>
      </c>
      <c r="V188" s="36" t="s">
        <v>1707</v>
      </c>
    </row>
    <row r="189" spans="1:22" ht="72" x14ac:dyDescent="0.3">
      <c r="A189" s="27">
        <v>186</v>
      </c>
      <c r="B189" s="28" t="s">
        <v>92</v>
      </c>
      <c r="C189" s="28" t="s">
        <v>202</v>
      </c>
      <c r="D189" s="28" t="s">
        <v>1085</v>
      </c>
      <c r="E189" s="28"/>
      <c r="F189" s="28"/>
      <c r="G189" s="29"/>
      <c r="H189" s="30" t="s">
        <v>204</v>
      </c>
      <c r="I189" s="28" t="s">
        <v>975</v>
      </c>
      <c r="J189" s="28"/>
      <c r="K189" s="28"/>
      <c r="L189" s="28"/>
      <c r="M189" s="31">
        <v>15000</v>
      </c>
      <c r="N189" s="31" t="str">
        <f t="shared" si="8"/>
        <v>10 000€ &lt;x&lt; 50 000€</v>
      </c>
      <c r="O189" s="32">
        <v>0.09</v>
      </c>
      <c r="P189" s="28"/>
      <c r="Q189" s="28"/>
      <c r="R189" s="28"/>
      <c r="S189" s="28" t="s">
        <v>1367</v>
      </c>
      <c r="T189" s="33" t="s">
        <v>1364</v>
      </c>
      <c r="U189" s="28">
        <v>20</v>
      </c>
      <c r="V189" s="36" t="s">
        <v>1708</v>
      </c>
    </row>
    <row r="190" spans="1:22" ht="96.6" x14ac:dyDescent="0.3">
      <c r="A190" s="27">
        <v>187</v>
      </c>
      <c r="B190" s="28" t="s">
        <v>92</v>
      </c>
      <c r="C190" s="28" t="s">
        <v>202</v>
      </c>
      <c r="D190" s="28" t="s">
        <v>1085</v>
      </c>
      <c r="E190" s="28"/>
      <c r="F190" s="28"/>
      <c r="G190" s="29"/>
      <c r="H190" s="30" t="s">
        <v>205</v>
      </c>
      <c r="I190" s="28" t="s">
        <v>8</v>
      </c>
      <c r="J190" s="28"/>
      <c r="K190" s="28" t="s">
        <v>1009</v>
      </c>
      <c r="L190" s="28"/>
      <c r="M190" s="31">
        <v>14303</v>
      </c>
      <c r="N190" s="31" t="str">
        <f t="shared" si="8"/>
        <v>10 000€ &lt;x&lt; 50 000€</v>
      </c>
      <c r="O190" s="32">
        <v>0.23</v>
      </c>
      <c r="P190" s="28"/>
      <c r="Q190" s="28"/>
      <c r="R190" s="28"/>
      <c r="S190" s="28" t="s">
        <v>1364</v>
      </c>
      <c r="T190" s="33" t="s">
        <v>1364</v>
      </c>
      <c r="U190" s="28">
        <v>21</v>
      </c>
      <c r="V190" s="36" t="s">
        <v>1709</v>
      </c>
    </row>
    <row r="191" spans="1:22" ht="72" x14ac:dyDescent="0.3">
      <c r="A191" s="27">
        <v>188</v>
      </c>
      <c r="B191" s="28" t="s">
        <v>92</v>
      </c>
      <c r="C191" s="28" t="s">
        <v>202</v>
      </c>
      <c r="D191" s="28" t="s">
        <v>1085</v>
      </c>
      <c r="E191" s="28"/>
      <c r="F191" s="28"/>
      <c r="G191" s="29"/>
      <c r="H191" s="30" t="s">
        <v>206</v>
      </c>
      <c r="I191" s="28" t="s">
        <v>8</v>
      </c>
      <c r="J191" s="28"/>
      <c r="K191" s="28" t="s">
        <v>1009</v>
      </c>
      <c r="L191" s="28"/>
      <c r="M191" s="31">
        <v>165000</v>
      </c>
      <c r="N191" s="31" t="str">
        <f t="shared" si="8"/>
        <v>100 000€&lt;x&lt;200 000€</v>
      </c>
      <c r="O191" s="32">
        <v>0.35</v>
      </c>
      <c r="P191" s="28"/>
      <c r="Q191" s="28"/>
      <c r="R191" s="28"/>
      <c r="S191" s="28" t="s">
        <v>1364</v>
      </c>
      <c r="T191" s="33" t="s">
        <v>1364</v>
      </c>
      <c r="U191" s="28">
        <v>22</v>
      </c>
      <c r="V191" s="36" t="s">
        <v>1710</v>
      </c>
    </row>
    <row r="192" spans="1:22" ht="82.8" x14ac:dyDescent="0.3">
      <c r="A192" s="27">
        <v>189</v>
      </c>
      <c r="B192" s="28" t="s">
        <v>92</v>
      </c>
      <c r="C192" s="28" t="s">
        <v>202</v>
      </c>
      <c r="D192" s="28" t="s">
        <v>1085</v>
      </c>
      <c r="E192" s="28"/>
      <c r="F192" s="28"/>
      <c r="G192" s="29"/>
      <c r="H192" s="30" t="s">
        <v>207</v>
      </c>
      <c r="I192" s="28" t="s">
        <v>974</v>
      </c>
      <c r="J192" s="28"/>
      <c r="K192" s="28" t="s">
        <v>1230</v>
      </c>
      <c r="L192" s="28"/>
      <c r="M192" s="31">
        <v>155000</v>
      </c>
      <c r="N192" s="31" t="str">
        <f t="shared" si="8"/>
        <v>100 000€&lt;x&lt;200 000€</v>
      </c>
      <c r="O192" s="32">
        <v>0.47</v>
      </c>
      <c r="P192" s="28"/>
      <c r="Q192" s="28"/>
      <c r="R192" s="28"/>
      <c r="S192" s="28" t="s">
        <v>1364</v>
      </c>
      <c r="T192" s="33" t="s">
        <v>1364</v>
      </c>
      <c r="U192" s="28">
        <v>23</v>
      </c>
      <c r="V192" s="36" t="s">
        <v>1711</v>
      </c>
    </row>
    <row r="193" spans="1:22" ht="72" x14ac:dyDescent="0.3">
      <c r="A193" s="27">
        <v>190</v>
      </c>
      <c r="B193" s="28" t="s">
        <v>92</v>
      </c>
      <c r="C193" s="28" t="s">
        <v>202</v>
      </c>
      <c r="D193" s="28" t="s">
        <v>1085</v>
      </c>
      <c r="E193" s="28"/>
      <c r="F193" s="28"/>
      <c r="G193" s="29"/>
      <c r="H193" s="30" t="s">
        <v>208</v>
      </c>
      <c r="I193" s="28" t="s">
        <v>29</v>
      </c>
      <c r="J193" s="28" t="s">
        <v>8</v>
      </c>
      <c r="K193" s="28" t="s">
        <v>1009</v>
      </c>
      <c r="L193" s="28"/>
      <c r="M193" s="31">
        <v>9900</v>
      </c>
      <c r="N193" s="31" t="str">
        <f t="shared" si="8"/>
        <v>5 000€ &lt;x&lt; 10 000€</v>
      </c>
      <c r="O193" s="32">
        <v>0.16</v>
      </c>
      <c r="P193" s="28"/>
      <c r="Q193" s="28"/>
      <c r="R193" s="28"/>
      <c r="S193" s="28" t="s">
        <v>1364</v>
      </c>
      <c r="T193" s="33" t="s">
        <v>1364</v>
      </c>
      <c r="U193" s="28">
        <v>24</v>
      </c>
      <c r="V193" s="36" t="s">
        <v>1712</v>
      </c>
    </row>
    <row r="194" spans="1:22" ht="72" x14ac:dyDescent="0.3">
      <c r="A194" s="27">
        <v>191</v>
      </c>
      <c r="B194" s="28" t="s">
        <v>92</v>
      </c>
      <c r="C194" s="28" t="s">
        <v>202</v>
      </c>
      <c r="D194" s="28" t="s">
        <v>1085</v>
      </c>
      <c r="E194" s="28"/>
      <c r="F194" s="28"/>
      <c r="G194" s="29"/>
      <c r="H194" s="30" t="s">
        <v>209</v>
      </c>
      <c r="I194" s="28" t="s">
        <v>973</v>
      </c>
      <c r="J194" s="28" t="s">
        <v>4</v>
      </c>
      <c r="K194" s="28" t="s">
        <v>991</v>
      </c>
      <c r="L194" s="28"/>
      <c r="M194" s="31" t="s">
        <v>1430</v>
      </c>
      <c r="N194" s="31"/>
      <c r="O194" s="32">
        <v>0.14899999999999999</v>
      </c>
      <c r="P194" s="28"/>
      <c r="Q194" s="28"/>
      <c r="R194" s="28"/>
      <c r="S194" s="28" t="s">
        <v>1364</v>
      </c>
      <c r="T194" s="33" t="s">
        <v>1364</v>
      </c>
      <c r="U194" s="28">
        <v>25</v>
      </c>
      <c r="V194" s="36" t="s">
        <v>1713</v>
      </c>
    </row>
    <row r="195" spans="1:22" ht="72" x14ac:dyDescent="0.3">
      <c r="A195" s="27">
        <v>192</v>
      </c>
      <c r="B195" s="28" t="s">
        <v>92</v>
      </c>
      <c r="C195" s="28" t="s">
        <v>202</v>
      </c>
      <c r="D195" s="28" t="s">
        <v>1085</v>
      </c>
      <c r="E195" s="28"/>
      <c r="F195" s="28"/>
      <c r="G195" s="29"/>
      <c r="H195" s="30" t="s">
        <v>210</v>
      </c>
      <c r="I195" s="28" t="s">
        <v>4</v>
      </c>
      <c r="J195" s="28"/>
      <c r="K195" s="28" t="s">
        <v>991</v>
      </c>
      <c r="L195" s="28"/>
      <c r="M195" s="31">
        <v>43000</v>
      </c>
      <c r="N195" s="31" t="str">
        <f t="shared" si="8"/>
        <v>10 000€ &lt;x&lt; 50 000€</v>
      </c>
      <c r="O195" s="32">
        <v>0.6</v>
      </c>
      <c r="P195" s="28"/>
      <c r="Q195" s="28"/>
      <c r="R195" s="28"/>
      <c r="S195" s="28" t="s">
        <v>1364</v>
      </c>
      <c r="T195" s="33" t="s">
        <v>1364</v>
      </c>
      <c r="U195" s="28">
        <v>26</v>
      </c>
      <c r="V195" s="36" t="s">
        <v>1714</v>
      </c>
    </row>
    <row r="196" spans="1:22" ht="72" x14ac:dyDescent="0.3">
      <c r="A196" s="27">
        <v>193</v>
      </c>
      <c r="B196" s="28" t="s">
        <v>92</v>
      </c>
      <c r="C196" s="28" t="s">
        <v>202</v>
      </c>
      <c r="D196" s="28" t="s">
        <v>1085</v>
      </c>
      <c r="E196" s="28"/>
      <c r="F196" s="28"/>
      <c r="G196" s="29"/>
      <c r="H196" s="30" t="s">
        <v>211</v>
      </c>
      <c r="I196" s="28" t="s">
        <v>4</v>
      </c>
      <c r="J196" s="28"/>
      <c r="K196" s="28" t="s">
        <v>991</v>
      </c>
      <c r="L196" s="28"/>
      <c r="M196" s="31">
        <v>31000</v>
      </c>
      <c r="N196" s="31" t="str">
        <f t="shared" si="8"/>
        <v>10 000€ &lt;x&lt; 50 000€</v>
      </c>
      <c r="O196" s="32">
        <v>0.16</v>
      </c>
      <c r="P196" s="28"/>
      <c r="Q196" s="28"/>
      <c r="R196" s="28"/>
      <c r="S196" s="28" t="s">
        <v>1364</v>
      </c>
      <c r="T196" s="33" t="s">
        <v>1364</v>
      </c>
      <c r="U196" s="28">
        <v>27</v>
      </c>
      <c r="V196" s="36" t="s">
        <v>1715</v>
      </c>
    </row>
    <row r="197" spans="1:22" ht="72" x14ac:dyDescent="0.3">
      <c r="A197" s="27">
        <v>194</v>
      </c>
      <c r="B197" s="28" t="s">
        <v>92</v>
      </c>
      <c r="C197" s="28" t="s">
        <v>202</v>
      </c>
      <c r="D197" s="28" t="s">
        <v>1085</v>
      </c>
      <c r="E197" s="28"/>
      <c r="F197" s="28"/>
      <c r="G197" s="29"/>
      <c r="H197" s="30" t="s">
        <v>212</v>
      </c>
      <c r="I197" s="28" t="s">
        <v>29</v>
      </c>
      <c r="J197" s="28" t="s">
        <v>8</v>
      </c>
      <c r="K197" s="28" t="s">
        <v>1009</v>
      </c>
      <c r="L197" s="28"/>
      <c r="M197" s="31">
        <v>36000</v>
      </c>
      <c r="N197" s="31" t="str">
        <f t="shared" si="8"/>
        <v>10 000€ &lt;x&lt; 50 000€</v>
      </c>
      <c r="O197" s="32">
        <v>0.5</v>
      </c>
      <c r="P197" s="28"/>
      <c r="Q197" s="28"/>
      <c r="R197" s="28"/>
      <c r="S197" s="28" t="s">
        <v>1364</v>
      </c>
      <c r="T197" s="33" t="s">
        <v>1364</v>
      </c>
      <c r="U197" s="28">
        <v>28</v>
      </c>
      <c r="V197" s="36" t="s">
        <v>1716</v>
      </c>
    </row>
    <row r="198" spans="1:22" ht="72" x14ac:dyDescent="0.3">
      <c r="A198" s="27">
        <v>195</v>
      </c>
      <c r="B198" s="28" t="s">
        <v>92</v>
      </c>
      <c r="C198" s="28" t="s">
        <v>202</v>
      </c>
      <c r="D198" s="28" t="s">
        <v>1085</v>
      </c>
      <c r="E198" s="28"/>
      <c r="F198" s="28"/>
      <c r="G198" s="29"/>
      <c r="H198" s="30" t="s">
        <v>213</v>
      </c>
      <c r="I198" s="28" t="s">
        <v>972</v>
      </c>
      <c r="J198" s="28" t="s">
        <v>8</v>
      </c>
      <c r="K198" s="28"/>
      <c r="L198" s="28"/>
      <c r="M198" s="31">
        <v>15000</v>
      </c>
      <c r="N198" s="31" t="str">
        <f t="shared" si="8"/>
        <v>10 000€ &lt;x&lt; 50 000€</v>
      </c>
      <c r="O198" s="32">
        <v>0.39</v>
      </c>
      <c r="P198" s="28"/>
      <c r="Q198" s="28"/>
      <c r="R198" s="28"/>
      <c r="S198" s="28" t="s">
        <v>1364</v>
      </c>
      <c r="T198" s="33" t="s">
        <v>1364</v>
      </c>
      <c r="U198" s="28">
        <v>29</v>
      </c>
      <c r="V198" s="36" t="s">
        <v>1717</v>
      </c>
    </row>
    <row r="199" spans="1:22" ht="72" x14ac:dyDescent="0.3">
      <c r="A199" s="27">
        <v>196</v>
      </c>
      <c r="B199" s="28" t="s">
        <v>92</v>
      </c>
      <c r="C199" s="28" t="s">
        <v>202</v>
      </c>
      <c r="D199" s="28" t="s">
        <v>1085</v>
      </c>
      <c r="E199" s="28"/>
      <c r="F199" s="28"/>
      <c r="G199" s="29"/>
      <c r="H199" s="30" t="s">
        <v>214</v>
      </c>
      <c r="I199" s="28" t="s">
        <v>29</v>
      </c>
      <c r="J199" s="28" t="s">
        <v>8</v>
      </c>
      <c r="K199" s="28"/>
      <c r="L199" s="28"/>
      <c r="M199" s="31">
        <v>5000</v>
      </c>
      <c r="N199" s="31" t="str">
        <f t="shared" si="8"/>
        <v>5 000€ &lt;x&lt; 10 000€</v>
      </c>
      <c r="O199" s="32">
        <v>0.33</v>
      </c>
      <c r="P199" s="28"/>
      <c r="Q199" s="28"/>
      <c r="R199" s="28"/>
      <c r="S199" s="28" t="s">
        <v>1367</v>
      </c>
      <c r="T199" s="33" t="s">
        <v>1364</v>
      </c>
      <c r="U199" s="28">
        <v>30</v>
      </c>
      <c r="V199" s="36" t="s">
        <v>1718</v>
      </c>
    </row>
    <row r="200" spans="1:22" ht="72" x14ac:dyDescent="0.3">
      <c r="A200" s="27">
        <v>197</v>
      </c>
      <c r="B200" s="28" t="s">
        <v>92</v>
      </c>
      <c r="C200" s="28" t="s">
        <v>202</v>
      </c>
      <c r="D200" s="28" t="s">
        <v>1085</v>
      </c>
      <c r="E200" s="28"/>
      <c r="F200" s="28"/>
      <c r="G200" s="29"/>
      <c r="H200" s="30" t="s">
        <v>215</v>
      </c>
      <c r="I200" s="28" t="s">
        <v>10</v>
      </c>
      <c r="J200" s="28" t="s">
        <v>4</v>
      </c>
      <c r="K200" s="28" t="s">
        <v>1006</v>
      </c>
      <c r="L200" s="28" t="s">
        <v>1233</v>
      </c>
      <c r="M200" s="31">
        <v>400000</v>
      </c>
      <c r="N200" s="31" t="str">
        <f t="shared" si="8"/>
        <v>200 000€ &lt;x&lt; 500 000€</v>
      </c>
      <c r="O200" s="32">
        <v>0.51</v>
      </c>
      <c r="P200" s="28"/>
      <c r="Q200" s="28"/>
      <c r="R200" s="28"/>
      <c r="S200" s="28" t="s">
        <v>1367</v>
      </c>
      <c r="T200" s="33" t="s">
        <v>1364</v>
      </c>
      <c r="U200" s="28">
        <v>31</v>
      </c>
      <c r="V200" s="36" t="s">
        <v>1719</v>
      </c>
    </row>
    <row r="201" spans="1:22" ht="72" x14ac:dyDescent="0.3">
      <c r="A201" s="27">
        <v>198</v>
      </c>
      <c r="B201" s="28" t="s">
        <v>92</v>
      </c>
      <c r="C201" s="28" t="s">
        <v>216</v>
      </c>
      <c r="D201" s="28" t="s">
        <v>1101</v>
      </c>
      <c r="E201" s="28" t="s">
        <v>216</v>
      </c>
      <c r="F201" s="28" t="s">
        <v>1108</v>
      </c>
      <c r="G201" s="29"/>
      <c r="H201" s="30" t="s">
        <v>217</v>
      </c>
      <c r="I201" s="28" t="s">
        <v>975</v>
      </c>
      <c r="J201" s="28"/>
      <c r="K201" s="28"/>
      <c r="L201" s="28"/>
      <c r="M201" s="31" t="s">
        <v>1430</v>
      </c>
      <c r="N201" s="31"/>
      <c r="O201" s="32" t="s">
        <v>969</v>
      </c>
      <c r="P201" s="28"/>
      <c r="Q201" s="28"/>
      <c r="R201" s="28"/>
      <c r="S201" s="28" t="s">
        <v>1367</v>
      </c>
      <c r="T201" s="33" t="s">
        <v>1364</v>
      </c>
      <c r="U201" s="28">
        <v>11</v>
      </c>
      <c r="V201" s="36" t="s">
        <v>1720</v>
      </c>
    </row>
    <row r="202" spans="1:22" ht="72" x14ac:dyDescent="0.3">
      <c r="A202" s="27">
        <v>199</v>
      </c>
      <c r="B202" s="28" t="s">
        <v>92</v>
      </c>
      <c r="C202" s="28" t="s">
        <v>216</v>
      </c>
      <c r="D202" s="28" t="s">
        <v>1101</v>
      </c>
      <c r="E202" s="28" t="s">
        <v>216</v>
      </c>
      <c r="F202" s="28" t="s">
        <v>1108</v>
      </c>
      <c r="G202" s="29"/>
      <c r="H202" s="30" t="s">
        <v>218</v>
      </c>
      <c r="I202" s="28" t="s">
        <v>975</v>
      </c>
      <c r="J202" s="28"/>
      <c r="K202" s="28"/>
      <c r="L202" s="28"/>
      <c r="M202" s="31">
        <v>21318</v>
      </c>
      <c r="N202" s="31" t="str">
        <f t="shared" si="8"/>
        <v>10 000€ &lt;x&lt; 50 000€</v>
      </c>
      <c r="O202" s="32">
        <v>0.32</v>
      </c>
      <c r="P202" s="28"/>
      <c r="Q202" s="28"/>
      <c r="R202" s="28"/>
      <c r="S202" s="28" t="s">
        <v>1367</v>
      </c>
      <c r="T202" s="33" t="s">
        <v>1364</v>
      </c>
      <c r="U202" s="28">
        <v>12</v>
      </c>
      <c r="V202" s="36" t="s">
        <v>1721</v>
      </c>
    </row>
    <row r="203" spans="1:22" ht="72" x14ac:dyDescent="0.3">
      <c r="A203" s="27">
        <v>200</v>
      </c>
      <c r="B203" s="28" t="s">
        <v>92</v>
      </c>
      <c r="C203" s="28" t="s">
        <v>216</v>
      </c>
      <c r="D203" s="28" t="s">
        <v>1101</v>
      </c>
      <c r="E203" s="28" t="s">
        <v>216</v>
      </c>
      <c r="F203" s="28" t="s">
        <v>1108</v>
      </c>
      <c r="G203" s="29"/>
      <c r="H203" s="30" t="s">
        <v>219</v>
      </c>
      <c r="I203" s="28" t="s">
        <v>975</v>
      </c>
      <c r="J203" s="28"/>
      <c r="K203" s="28"/>
      <c r="L203" s="28"/>
      <c r="M203" s="31" t="s">
        <v>1430</v>
      </c>
      <c r="N203" s="31"/>
      <c r="O203" s="32">
        <v>0.5</v>
      </c>
      <c r="P203" s="28"/>
      <c r="Q203" s="28"/>
      <c r="R203" s="28"/>
      <c r="S203" s="28" t="s">
        <v>2467</v>
      </c>
      <c r="T203" s="33" t="s">
        <v>1364</v>
      </c>
      <c r="U203" s="28">
        <v>13</v>
      </c>
      <c r="V203" s="36" t="s">
        <v>1722</v>
      </c>
    </row>
    <row r="204" spans="1:22" ht="72" x14ac:dyDescent="0.3">
      <c r="A204" s="27">
        <v>201</v>
      </c>
      <c r="B204" s="28" t="s">
        <v>92</v>
      </c>
      <c r="C204" s="28" t="s">
        <v>216</v>
      </c>
      <c r="D204" s="28" t="s">
        <v>1101</v>
      </c>
      <c r="E204" s="28" t="s">
        <v>216</v>
      </c>
      <c r="F204" s="28" t="s">
        <v>1108</v>
      </c>
      <c r="G204" s="29"/>
      <c r="H204" s="30" t="s">
        <v>220</v>
      </c>
      <c r="I204" s="28" t="s">
        <v>4</v>
      </c>
      <c r="J204" s="28" t="s">
        <v>29</v>
      </c>
      <c r="K204" s="28"/>
      <c r="L204" s="28"/>
      <c r="M204" s="31">
        <v>1900000</v>
      </c>
      <c r="N204" s="31" t="str">
        <f t="shared" si="8"/>
        <v>&gt;1M€</v>
      </c>
      <c r="O204" s="32"/>
      <c r="P204" s="28"/>
      <c r="Q204" s="28"/>
      <c r="R204" s="28"/>
      <c r="S204" s="28" t="s">
        <v>1367</v>
      </c>
      <c r="T204" s="33" t="s">
        <v>1364</v>
      </c>
      <c r="U204" s="28">
        <v>15</v>
      </c>
      <c r="V204" s="36" t="s">
        <v>1723</v>
      </c>
    </row>
    <row r="205" spans="1:22" ht="72" x14ac:dyDescent="0.3">
      <c r="A205" s="27">
        <v>202</v>
      </c>
      <c r="B205" s="28" t="s">
        <v>92</v>
      </c>
      <c r="C205" s="28" t="s">
        <v>216</v>
      </c>
      <c r="D205" s="28" t="s">
        <v>1101</v>
      </c>
      <c r="E205" s="28" t="s">
        <v>216</v>
      </c>
      <c r="F205" s="28" t="s">
        <v>1108</v>
      </c>
      <c r="G205" s="29"/>
      <c r="H205" s="30" t="s">
        <v>222</v>
      </c>
      <c r="I205" s="28" t="s">
        <v>4</v>
      </c>
      <c r="J205" s="28" t="s">
        <v>29</v>
      </c>
      <c r="K205" s="28"/>
      <c r="L205" s="28"/>
      <c r="M205" s="31">
        <v>30000</v>
      </c>
      <c r="N205" s="31" t="str">
        <f t="shared" si="8"/>
        <v>10 000€ &lt;x&lt; 50 000€</v>
      </c>
      <c r="O205" s="32"/>
      <c r="P205" s="28"/>
      <c r="Q205" s="28"/>
      <c r="R205" s="28"/>
      <c r="S205" s="28" t="s">
        <v>1367</v>
      </c>
      <c r="T205" s="33" t="s">
        <v>1364</v>
      </c>
      <c r="U205" s="28">
        <v>16</v>
      </c>
      <c r="V205" s="36" t="s">
        <v>1724</v>
      </c>
    </row>
    <row r="206" spans="1:22" ht="72" x14ac:dyDescent="0.3">
      <c r="A206" s="27">
        <v>203</v>
      </c>
      <c r="B206" s="28" t="s">
        <v>92</v>
      </c>
      <c r="C206" s="28" t="s">
        <v>216</v>
      </c>
      <c r="D206" s="28" t="s">
        <v>1101</v>
      </c>
      <c r="E206" s="28" t="s">
        <v>216</v>
      </c>
      <c r="F206" s="28" t="s">
        <v>1108</v>
      </c>
      <c r="G206" s="29"/>
      <c r="H206" s="30" t="s">
        <v>223</v>
      </c>
      <c r="I206" s="28" t="s">
        <v>972</v>
      </c>
      <c r="J206" s="28" t="s">
        <v>8</v>
      </c>
      <c r="K206" s="28"/>
      <c r="L206" s="28"/>
      <c r="M206" s="31" t="s">
        <v>1430</v>
      </c>
      <c r="N206" s="31"/>
      <c r="O206" s="32">
        <v>0.2</v>
      </c>
      <c r="P206" s="28"/>
      <c r="Q206" s="28"/>
      <c r="R206" s="28"/>
      <c r="S206" s="28" t="s">
        <v>1367</v>
      </c>
      <c r="T206" s="33" t="s">
        <v>1364</v>
      </c>
      <c r="U206" s="28">
        <v>20</v>
      </c>
      <c r="V206" s="36" t="s">
        <v>1725</v>
      </c>
    </row>
    <row r="207" spans="1:22" ht="72" x14ac:dyDescent="0.3">
      <c r="A207" s="27">
        <v>204</v>
      </c>
      <c r="B207" s="28" t="s">
        <v>92</v>
      </c>
      <c r="C207" s="28" t="s">
        <v>216</v>
      </c>
      <c r="D207" s="28" t="s">
        <v>1101</v>
      </c>
      <c r="E207" s="28" t="s">
        <v>216</v>
      </c>
      <c r="F207" s="28" t="s">
        <v>1108</v>
      </c>
      <c r="G207" s="29" t="s">
        <v>1109</v>
      </c>
      <c r="H207" s="30" t="s">
        <v>224</v>
      </c>
      <c r="I207" s="28" t="s">
        <v>975</v>
      </c>
      <c r="J207" s="28"/>
      <c r="K207" s="28"/>
      <c r="L207" s="28"/>
      <c r="M207" s="31" t="s">
        <v>1430</v>
      </c>
      <c r="N207" s="31"/>
      <c r="O207" s="32" t="s">
        <v>1482</v>
      </c>
      <c r="P207" s="28"/>
      <c r="Q207" s="28"/>
      <c r="R207" s="28"/>
      <c r="S207" s="28" t="s">
        <v>2467</v>
      </c>
      <c r="T207" s="33" t="s">
        <v>1364</v>
      </c>
      <c r="U207" s="28">
        <v>22</v>
      </c>
      <c r="V207" s="36" t="s">
        <v>1726</v>
      </c>
    </row>
    <row r="208" spans="1:22" ht="72" x14ac:dyDescent="0.3">
      <c r="A208" s="27">
        <v>205</v>
      </c>
      <c r="B208" s="28" t="s">
        <v>92</v>
      </c>
      <c r="C208" s="28" t="s">
        <v>216</v>
      </c>
      <c r="D208" s="28" t="s">
        <v>1101</v>
      </c>
      <c r="E208" s="28" t="s">
        <v>216</v>
      </c>
      <c r="F208" s="28" t="s">
        <v>1108</v>
      </c>
      <c r="G208" s="29"/>
      <c r="H208" s="30" t="s">
        <v>225</v>
      </c>
      <c r="I208" s="28" t="s">
        <v>4</v>
      </c>
      <c r="J208" s="28" t="s">
        <v>975</v>
      </c>
      <c r="K208" s="28"/>
      <c r="L208" s="28"/>
      <c r="M208" s="31" t="s">
        <v>1430</v>
      </c>
      <c r="N208" s="31"/>
      <c r="O208" s="32">
        <v>0.02</v>
      </c>
      <c r="P208" s="28"/>
      <c r="Q208" s="28"/>
      <c r="R208" s="28"/>
      <c r="S208" s="28" t="s">
        <v>1367</v>
      </c>
      <c r="T208" s="33" t="s">
        <v>1364</v>
      </c>
      <c r="U208" s="28">
        <v>23</v>
      </c>
      <c r="V208" s="36" t="s">
        <v>1727</v>
      </c>
    </row>
    <row r="209" spans="1:22" ht="72" x14ac:dyDescent="0.3">
      <c r="A209" s="27">
        <v>206</v>
      </c>
      <c r="B209" s="28" t="s">
        <v>92</v>
      </c>
      <c r="C209" s="28" t="s">
        <v>226</v>
      </c>
      <c r="D209" s="28" t="s">
        <v>1101</v>
      </c>
      <c r="E209" s="28" t="s">
        <v>1102</v>
      </c>
      <c r="F209" s="28"/>
      <c r="G209" s="29"/>
      <c r="H209" s="30" t="s">
        <v>227</v>
      </c>
      <c r="I209" s="28" t="s">
        <v>29</v>
      </c>
      <c r="J209" s="28" t="s">
        <v>8</v>
      </c>
      <c r="K209" s="28" t="s">
        <v>1013</v>
      </c>
      <c r="L209" s="28"/>
      <c r="M209" s="31">
        <v>1000000</v>
      </c>
      <c r="N209" s="31" t="str">
        <f t="shared" si="8"/>
        <v/>
      </c>
      <c r="O209" s="32">
        <v>0.42</v>
      </c>
      <c r="P209" s="28"/>
      <c r="Q209" s="28"/>
      <c r="R209" s="28"/>
      <c r="S209" s="28" t="s">
        <v>1364</v>
      </c>
      <c r="T209" s="33" t="s">
        <v>1364</v>
      </c>
      <c r="U209" s="28">
        <v>25</v>
      </c>
      <c r="V209" s="36" t="s">
        <v>1728</v>
      </c>
    </row>
    <row r="210" spans="1:22" ht="82.8" x14ac:dyDescent="0.3">
      <c r="A210" s="27">
        <v>207</v>
      </c>
      <c r="B210" s="28" t="s">
        <v>92</v>
      </c>
      <c r="C210" s="28" t="s">
        <v>226</v>
      </c>
      <c r="D210" s="28" t="s">
        <v>1101</v>
      </c>
      <c r="E210" s="28" t="s">
        <v>1102</v>
      </c>
      <c r="F210" s="28"/>
      <c r="G210" s="29"/>
      <c r="H210" s="30" t="s">
        <v>236</v>
      </c>
      <c r="I210" s="28" t="s">
        <v>975</v>
      </c>
      <c r="J210" s="28"/>
      <c r="K210" s="28"/>
      <c r="L210" s="28"/>
      <c r="M210" s="31" t="s">
        <v>1430</v>
      </c>
      <c r="N210" s="31"/>
      <c r="O210" s="32">
        <v>0.22</v>
      </c>
      <c r="P210" s="28"/>
      <c r="Q210" s="28"/>
      <c r="R210" s="28"/>
      <c r="S210" s="28" t="s">
        <v>1367</v>
      </c>
      <c r="T210" s="33" t="s">
        <v>1364</v>
      </c>
      <c r="U210" s="28">
        <v>26</v>
      </c>
      <c r="V210" s="36" t="s">
        <v>1729</v>
      </c>
    </row>
    <row r="211" spans="1:22" ht="72" x14ac:dyDescent="0.3">
      <c r="A211" s="27">
        <v>208</v>
      </c>
      <c r="B211" s="28" t="s">
        <v>92</v>
      </c>
      <c r="C211" s="28" t="s">
        <v>226</v>
      </c>
      <c r="D211" s="28" t="s">
        <v>1101</v>
      </c>
      <c r="E211" s="28" t="s">
        <v>1102</v>
      </c>
      <c r="F211" s="28"/>
      <c r="G211" s="29"/>
      <c r="H211" s="30" t="s">
        <v>228</v>
      </c>
      <c r="I211" s="28" t="s">
        <v>973</v>
      </c>
      <c r="J211" s="28" t="s">
        <v>4</v>
      </c>
      <c r="K211" s="28" t="s">
        <v>231</v>
      </c>
      <c r="L211" s="28"/>
      <c r="M211" s="31" t="s">
        <v>1430</v>
      </c>
      <c r="N211" s="31"/>
      <c r="O211" s="32">
        <v>3.5000000000000003E-2</v>
      </c>
      <c r="P211" s="28"/>
      <c r="Q211" s="28"/>
      <c r="R211" s="28"/>
      <c r="S211" s="28" t="s">
        <v>1367</v>
      </c>
      <c r="T211" s="33" t="s">
        <v>1364</v>
      </c>
      <c r="U211" s="28">
        <v>27</v>
      </c>
      <c r="V211" s="36" t="s">
        <v>1730</v>
      </c>
    </row>
    <row r="212" spans="1:22" ht="72" x14ac:dyDescent="0.3">
      <c r="A212" s="27">
        <v>209</v>
      </c>
      <c r="B212" s="28" t="s">
        <v>92</v>
      </c>
      <c r="C212" s="28" t="s">
        <v>226</v>
      </c>
      <c r="D212" s="28" t="s">
        <v>1101</v>
      </c>
      <c r="E212" s="28" t="s">
        <v>1102</v>
      </c>
      <c r="F212" s="28"/>
      <c r="G212" s="29"/>
      <c r="H212" s="30" t="s">
        <v>229</v>
      </c>
      <c r="I212" s="28" t="s">
        <v>4</v>
      </c>
      <c r="J212" s="28" t="s">
        <v>8</v>
      </c>
      <c r="K212" s="28" t="s">
        <v>1004</v>
      </c>
      <c r="L212" s="28"/>
      <c r="M212" s="31">
        <v>40000</v>
      </c>
      <c r="N212" s="31" t="str">
        <f t="shared" si="8"/>
        <v>10 000€ &lt;x&lt; 50 000€</v>
      </c>
      <c r="O212" s="32">
        <v>0.2</v>
      </c>
      <c r="P212" s="28"/>
      <c r="Q212" s="28"/>
      <c r="R212" s="28"/>
      <c r="S212" s="28" t="s">
        <v>1364</v>
      </c>
      <c r="T212" s="33" t="s">
        <v>1364</v>
      </c>
      <c r="U212" s="28">
        <v>28</v>
      </c>
      <c r="V212" s="36" t="s">
        <v>1731</v>
      </c>
    </row>
    <row r="213" spans="1:22" ht="110.4" x14ac:dyDescent="0.3">
      <c r="A213" s="27">
        <v>210</v>
      </c>
      <c r="B213" s="28" t="s">
        <v>92</v>
      </c>
      <c r="C213" s="28" t="s">
        <v>226</v>
      </c>
      <c r="D213" s="28" t="s">
        <v>1101</v>
      </c>
      <c r="E213" s="28" t="s">
        <v>1102</v>
      </c>
      <c r="F213" s="28"/>
      <c r="G213" s="29"/>
      <c r="H213" s="30" t="s">
        <v>230</v>
      </c>
      <c r="I213" s="28" t="s">
        <v>4</v>
      </c>
      <c r="J213" s="28" t="s">
        <v>8</v>
      </c>
      <c r="K213" s="28" t="s">
        <v>1230</v>
      </c>
      <c r="L213" s="28"/>
      <c r="M213" s="31" t="s">
        <v>1430</v>
      </c>
      <c r="N213" s="31"/>
      <c r="O213" s="32">
        <v>0.245</v>
      </c>
      <c r="P213" s="28"/>
      <c r="Q213" s="28"/>
      <c r="R213" s="28"/>
      <c r="S213" s="28" t="s">
        <v>1364</v>
      </c>
      <c r="T213" s="33" t="s">
        <v>1364</v>
      </c>
      <c r="U213" s="28">
        <v>29</v>
      </c>
      <c r="V213" s="36" t="s">
        <v>1732</v>
      </c>
    </row>
    <row r="214" spans="1:22" ht="72" x14ac:dyDescent="0.3">
      <c r="A214" s="27">
        <v>211</v>
      </c>
      <c r="B214" s="28" t="s">
        <v>92</v>
      </c>
      <c r="C214" s="28" t="s">
        <v>226</v>
      </c>
      <c r="D214" s="28" t="s">
        <v>1101</v>
      </c>
      <c r="E214" s="28" t="s">
        <v>1102</v>
      </c>
      <c r="F214" s="28"/>
      <c r="G214" s="29"/>
      <c r="H214" s="30" t="s">
        <v>232</v>
      </c>
      <c r="I214" s="28" t="s">
        <v>8</v>
      </c>
      <c r="J214" s="28" t="s">
        <v>4</v>
      </c>
      <c r="K214" s="28"/>
      <c r="L214" s="28"/>
      <c r="M214" s="31" t="s">
        <v>1430</v>
      </c>
      <c r="N214" s="31"/>
      <c r="O214" s="32">
        <v>0.25</v>
      </c>
      <c r="P214" s="28"/>
      <c r="Q214" s="28"/>
      <c r="R214" s="28"/>
      <c r="S214" s="28" t="s">
        <v>1367</v>
      </c>
      <c r="T214" s="33" t="s">
        <v>1364</v>
      </c>
      <c r="U214" s="28">
        <v>30</v>
      </c>
      <c r="V214" s="36" t="s">
        <v>1733</v>
      </c>
    </row>
    <row r="215" spans="1:22" ht="72" x14ac:dyDescent="0.3">
      <c r="A215" s="27">
        <v>212</v>
      </c>
      <c r="B215" s="28" t="s">
        <v>92</v>
      </c>
      <c r="C215" s="28" t="s">
        <v>226</v>
      </c>
      <c r="D215" s="28" t="s">
        <v>1101</v>
      </c>
      <c r="E215" s="28" t="s">
        <v>1102</v>
      </c>
      <c r="F215" s="28"/>
      <c r="G215" s="29"/>
      <c r="H215" s="30" t="s">
        <v>233</v>
      </c>
      <c r="I215" s="28" t="s">
        <v>8</v>
      </c>
      <c r="J215" s="28"/>
      <c r="K215" s="28" t="s">
        <v>996</v>
      </c>
      <c r="L215" s="28"/>
      <c r="M215" s="31" t="s">
        <v>1430</v>
      </c>
      <c r="N215" s="31"/>
      <c r="O215" s="32">
        <v>0.27</v>
      </c>
      <c r="P215" s="28"/>
      <c r="Q215" s="28"/>
      <c r="R215" s="28"/>
      <c r="S215" s="28" t="s">
        <v>2467</v>
      </c>
      <c r="T215" s="33" t="s">
        <v>1364</v>
      </c>
      <c r="U215" s="28">
        <v>31</v>
      </c>
      <c r="V215" s="36" t="s">
        <v>1734</v>
      </c>
    </row>
    <row r="216" spans="1:22" ht="72" x14ac:dyDescent="0.3">
      <c r="A216" s="27">
        <v>213</v>
      </c>
      <c r="B216" s="28" t="s">
        <v>92</v>
      </c>
      <c r="C216" s="28" t="s">
        <v>226</v>
      </c>
      <c r="D216" s="28" t="s">
        <v>1101</v>
      </c>
      <c r="E216" s="28" t="s">
        <v>1102</v>
      </c>
      <c r="F216" s="28"/>
      <c r="G216" s="29"/>
      <c r="H216" s="30" t="s">
        <v>234</v>
      </c>
      <c r="I216" s="28" t="s">
        <v>973</v>
      </c>
      <c r="J216" s="28" t="s">
        <v>4</v>
      </c>
      <c r="K216" s="28" t="s">
        <v>231</v>
      </c>
      <c r="L216" s="28"/>
      <c r="M216" s="31" t="s">
        <v>1430</v>
      </c>
      <c r="N216" s="31"/>
      <c r="O216" s="32">
        <v>3.5000000000000003E-2</v>
      </c>
      <c r="P216" s="28"/>
      <c r="Q216" s="28"/>
      <c r="R216" s="28"/>
      <c r="S216" s="28" t="s">
        <v>1367</v>
      </c>
      <c r="T216" s="33" t="s">
        <v>1364</v>
      </c>
      <c r="U216" s="28">
        <v>32</v>
      </c>
      <c r="V216" s="36" t="s">
        <v>1735</v>
      </c>
    </row>
    <row r="217" spans="1:22" ht="82.8" x14ac:dyDescent="0.3">
      <c r="A217" s="27">
        <v>214</v>
      </c>
      <c r="B217" s="28" t="s">
        <v>92</v>
      </c>
      <c r="C217" s="28" t="s">
        <v>226</v>
      </c>
      <c r="D217" s="28" t="s">
        <v>1101</v>
      </c>
      <c r="E217" s="28" t="s">
        <v>1102</v>
      </c>
      <c r="F217" s="28"/>
      <c r="G217" s="29"/>
      <c r="H217" s="30" t="s">
        <v>235</v>
      </c>
      <c r="I217" s="28" t="s">
        <v>8</v>
      </c>
      <c r="J217" s="28" t="s">
        <v>4</v>
      </c>
      <c r="K217" s="28" t="s">
        <v>996</v>
      </c>
      <c r="L217" s="28"/>
      <c r="M217" s="31" t="s">
        <v>1430</v>
      </c>
      <c r="N217" s="31"/>
      <c r="O217" s="32"/>
      <c r="P217" s="28"/>
      <c r="Q217" s="28"/>
      <c r="R217" s="37">
        <v>0.27</v>
      </c>
      <c r="S217" s="28" t="s">
        <v>1367</v>
      </c>
      <c r="T217" s="33" t="s">
        <v>1364</v>
      </c>
      <c r="U217" s="28">
        <v>33</v>
      </c>
      <c r="V217" s="36" t="s">
        <v>1736</v>
      </c>
    </row>
    <row r="218" spans="1:22" ht="82.8" x14ac:dyDescent="0.3">
      <c r="A218" s="27">
        <v>215</v>
      </c>
      <c r="B218" s="28" t="s">
        <v>238</v>
      </c>
      <c r="C218" s="28" t="s">
        <v>240</v>
      </c>
      <c r="D218" s="28" t="s">
        <v>1063</v>
      </c>
      <c r="E218" s="28" t="s">
        <v>1064</v>
      </c>
      <c r="F218" s="28" t="s">
        <v>1126</v>
      </c>
      <c r="G218" s="29"/>
      <c r="H218" s="30" t="s">
        <v>237</v>
      </c>
      <c r="I218" s="28" t="s">
        <v>4</v>
      </c>
      <c r="J218" s="28" t="s">
        <v>10</v>
      </c>
      <c r="K218" s="28" t="s">
        <v>778</v>
      </c>
      <c r="L218" s="28"/>
      <c r="M218" s="31">
        <v>63300</v>
      </c>
      <c r="N218" s="31" t="str">
        <f t="shared" si="8"/>
        <v>50 000€ &lt;x&lt; 100 000€</v>
      </c>
      <c r="O218" s="32">
        <v>0.2</v>
      </c>
      <c r="P218" s="28"/>
      <c r="Q218" s="28"/>
      <c r="R218" s="28"/>
      <c r="S218" s="28" t="s">
        <v>1364</v>
      </c>
      <c r="T218" s="33" t="s">
        <v>1364</v>
      </c>
      <c r="U218" s="28">
        <v>21</v>
      </c>
      <c r="V218" s="36" t="s">
        <v>1737</v>
      </c>
    </row>
    <row r="219" spans="1:22" ht="72" x14ac:dyDescent="0.3">
      <c r="A219" s="27">
        <v>216</v>
      </c>
      <c r="B219" s="28" t="s">
        <v>238</v>
      </c>
      <c r="C219" s="28" t="s">
        <v>240</v>
      </c>
      <c r="D219" s="28" t="s">
        <v>1063</v>
      </c>
      <c r="E219" s="28" t="s">
        <v>1064</v>
      </c>
      <c r="F219" s="28" t="s">
        <v>1126</v>
      </c>
      <c r="G219" s="29"/>
      <c r="H219" s="30" t="s">
        <v>241</v>
      </c>
      <c r="I219" s="28" t="s">
        <v>118</v>
      </c>
      <c r="J219" s="28"/>
      <c r="K219" s="28"/>
      <c r="L219" s="28"/>
      <c r="M219" s="31">
        <v>25822</v>
      </c>
      <c r="N219" s="31" t="str">
        <f t="shared" si="8"/>
        <v>10 000€ &lt;x&lt; 50 000€</v>
      </c>
      <c r="O219" s="32">
        <v>0.2</v>
      </c>
      <c r="P219" s="28"/>
      <c r="Q219" s="28"/>
      <c r="R219" s="28"/>
      <c r="S219" s="28" t="s">
        <v>1364</v>
      </c>
      <c r="T219" s="33" t="s">
        <v>1364</v>
      </c>
      <c r="U219" s="28">
        <v>22</v>
      </c>
      <c r="V219" s="36" t="s">
        <v>1738</v>
      </c>
    </row>
    <row r="220" spans="1:22" ht="72" x14ac:dyDescent="0.3">
      <c r="A220" s="27">
        <v>217</v>
      </c>
      <c r="B220" s="28" t="s">
        <v>239</v>
      </c>
      <c r="C220" s="28" t="s">
        <v>240</v>
      </c>
      <c r="D220" s="28"/>
      <c r="E220" s="28"/>
      <c r="F220" s="28"/>
      <c r="G220" s="29"/>
      <c r="H220" s="30" t="s">
        <v>242</v>
      </c>
      <c r="I220" s="28" t="s">
        <v>10</v>
      </c>
      <c r="J220" s="28"/>
      <c r="K220" s="28" t="s">
        <v>1127</v>
      </c>
      <c r="L220" s="28"/>
      <c r="M220" s="31">
        <v>1881</v>
      </c>
      <c r="N220" s="31" t="str">
        <f t="shared" si="8"/>
        <v>&lt; 5 000€</v>
      </c>
      <c r="O220" s="32">
        <v>0.23</v>
      </c>
      <c r="P220" s="28"/>
      <c r="Q220" s="28"/>
      <c r="R220" s="28"/>
      <c r="S220" s="28" t="s">
        <v>1367</v>
      </c>
      <c r="T220" s="33" t="s">
        <v>1364</v>
      </c>
      <c r="U220" s="28">
        <v>23</v>
      </c>
      <c r="V220" s="36" t="s">
        <v>1739</v>
      </c>
    </row>
    <row r="221" spans="1:22" ht="72" x14ac:dyDescent="0.3">
      <c r="A221" s="27">
        <v>218</v>
      </c>
      <c r="B221" s="28" t="s">
        <v>239</v>
      </c>
      <c r="C221" s="28" t="s">
        <v>240</v>
      </c>
      <c r="D221" s="28"/>
      <c r="E221" s="28"/>
      <c r="F221" s="28"/>
      <c r="G221" s="29"/>
      <c r="H221" s="30" t="s">
        <v>243</v>
      </c>
      <c r="I221" s="28" t="s">
        <v>118</v>
      </c>
      <c r="J221" s="28"/>
      <c r="K221" s="28" t="s">
        <v>1127</v>
      </c>
      <c r="L221" s="28"/>
      <c r="M221" s="31">
        <v>17178</v>
      </c>
      <c r="N221" s="31" t="str">
        <f t="shared" si="8"/>
        <v>10 000€ &lt;x&lt; 50 000€</v>
      </c>
      <c r="O221" s="32">
        <v>0.11</v>
      </c>
      <c r="P221" s="28"/>
      <c r="Q221" s="28"/>
      <c r="R221" s="28"/>
      <c r="S221" s="28" t="s">
        <v>1364</v>
      </c>
      <c r="T221" s="33" t="s">
        <v>1364</v>
      </c>
      <c r="U221" s="28">
        <v>24</v>
      </c>
      <c r="V221" s="36" t="s">
        <v>1740</v>
      </c>
    </row>
    <row r="222" spans="1:22" ht="72" x14ac:dyDescent="0.3">
      <c r="A222" s="27">
        <v>219</v>
      </c>
      <c r="B222" s="28" t="s">
        <v>239</v>
      </c>
      <c r="C222" s="28" t="s">
        <v>240</v>
      </c>
      <c r="D222" s="28"/>
      <c r="E222" s="28"/>
      <c r="F222" s="28"/>
      <c r="G222" s="29"/>
      <c r="H222" s="30" t="s">
        <v>244</v>
      </c>
      <c r="I222" s="28" t="s">
        <v>4</v>
      </c>
      <c r="J222" s="28"/>
      <c r="K222" s="28" t="s">
        <v>1127</v>
      </c>
      <c r="L222" s="28"/>
      <c r="M222" s="31">
        <v>79625</v>
      </c>
      <c r="N222" s="31" t="str">
        <f t="shared" si="8"/>
        <v>50 000€ &lt;x&lt; 100 000€</v>
      </c>
      <c r="O222" s="32">
        <v>0.15</v>
      </c>
      <c r="P222" s="28"/>
      <c r="Q222" s="28"/>
      <c r="R222" s="28"/>
      <c r="S222" s="28" t="s">
        <v>1367</v>
      </c>
      <c r="T222" s="33" t="s">
        <v>1364</v>
      </c>
      <c r="U222" s="28">
        <v>25</v>
      </c>
      <c r="V222" s="36" t="s">
        <v>1741</v>
      </c>
    </row>
    <row r="223" spans="1:22" ht="72" x14ac:dyDescent="0.3">
      <c r="A223" s="27">
        <v>220</v>
      </c>
      <c r="B223" s="28" t="s">
        <v>239</v>
      </c>
      <c r="C223" s="28" t="s">
        <v>240</v>
      </c>
      <c r="D223" s="28"/>
      <c r="E223" s="28"/>
      <c r="F223" s="28"/>
      <c r="G223" s="29"/>
      <c r="H223" s="30" t="s">
        <v>245</v>
      </c>
      <c r="I223" s="28" t="s">
        <v>4</v>
      </c>
      <c r="J223" s="28" t="s">
        <v>8</v>
      </c>
      <c r="K223" s="28" t="s">
        <v>1128</v>
      </c>
      <c r="L223" s="28"/>
      <c r="M223" s="31">
        <v>12300</v>
      </c>
      <c r="N223" s="31" t="str">
        <f t="shared" ref="N223:N231" si="9">IF(M223="","",IF(M223&lt;5000,"&lt; 5 000€",IF(M223&lt;10000,"5 000€ &lt;x&lt; 10 000€",IF(M223&lt;50000,"10 000€ &lt;x&lt; 50 000€",IF(M223&lt;100000,"50 000€ &lt;x&lt; 100 000€",IF(M223&lt;200000,"100 000€&lt;x&lt;200 000€",IF(M223&lt;500000,"200 000€ &lt;x&lt; 500 000€",IF(M223&lt;1000000,"500 000€ &lt;x&lt; 1M€",IF(M223&gt;1000000,"&gt;1M€","")))))))))</f>
        <v>10 000€ &lt;x&lt; 50 000€</v>
      </c>
      <c r="O223" s="32">
        <v>0.06</v>
      </c>
      <c r="P223" s="28"/>
      <c r="Q223" s="28"/>
      <c r="R223" s="28"/>
      <c r="S223" s="28" t="s">
        <v>1367</v>
      </c>
      <c r="T223" s="33" t="s">
        <v>1364</v>
      </c>
      <c r="U223" s="28">
        <v>26</v>
      </c>
      <c r="V223" s="36" t="s">
        <v>1742</v>
      </c>
    </row>
    <row r="224" spans="1:22" ht="72" x14ac:dyDescent="0.3">
      <c r="A224" s="27">
        <v>221</v>
      </c>
      <c r="B224" s="28" t="s">
        <v>239</v>
      </c>
      <c r="C224" s="28" t="s">
        <v>240</v>
      </c>
      <c r="D224" s="28"/>
      <c r="E224" s="28"/>
      <c r="F224" s="28"/>
      <c r="G224" s="29"/>
      <c r="H224" s="30" t="s">
        <v>246</v>
      </c>
      <c r="I224" s="28" t="s">
        <v>4</v>
      </c>
      <c r="J224" s="28" t="s">
        <v>8</v>
      </c>
      <c r="K224" s="28" t="s">
        <v>1128</v>
      </c>
      <c r="L224" s="28"/>
      <c r="M224" s="31">
        <v>54154</v>
      </c>
      <c r="N224" s="31" t="str">
        <f t="shared" si="9"/>
        <v>50 000€ &lt;x&lt; 100 000€</v>
      </c>
      <c r="O224" s="32"/>
      <c r="P224" s="28"/>
      <c r="Q224" s="28"/>
      <c r="R224" s="28"/>
      <c r="S224" s="28" t="s">
        <v>1367</v>
      </c>
      <c r="T224" s="33" t="s">
        <v>1364</v>
      </c>
      <c r="U224" s="28">
        <v>27</v>
      </c>
      <c r="V224" s="36" t="s">
        <v>1743</v>
      </c>
    </row>
    <row r="225" spans="1:22" ht="96.6" x14ac:dyDescent="0.3">
      <c r="A225" s="27">
        <v>222</v>
      </c>
      <c r="B225" s="28" t="s">
        <v>239</v>
      </c>
      <c r="C225" s="28" t="s">
        <v>240</v>
      </c>
      <c r="D225" s="28"/>
      <c r="E225" s="28"/>
      <c r="F225" s="28"/>
      <c r="G225" s="29"/>
      <c r="H225" s="30" t="s">
        <v>247</v>
      </c>
      <c r="I225" s="28" t="s">
        <v>4</v>
      </c>
      <c r="J225" s="28"/>
      <c r="K225" s="28" t="s">
        <v>1128</v>
      </c>
      <c r="L225" s="28"/>
      <c r="M225" s="31">
        <v>120000</v>
      </c>
      <c r="N225" s="31" t="str">
        <f t="shared" si="9"/>
        <v>100 000€&lt;x&lt;200 000€</v>
      </c>
      <c r="O225" s="32">
        <v>0.5</v>
      </c>
      <c r="P225" s="28"/>
      <c r="Q225" s="28"/>
      <c r="R225" s="28"/>
      <c r="S225" s="28" t="s">
        <v>1367</v>
      </c>
      <c r="T225" s="33" t="s">
        <v>1364</v>
      </c>
      <c r="U225" s="28">
        <v>28</v>
      </c>
      <c r="V225" s="36" t="s">
        <v>1744</v>
      </c>
    </row>
    <row r="226" spans="1:22" ht="82.8" x14ac:dyDescent="0.3">
      <c r="A226" s="27">
        <v>223</v>
      </c>
      <c r="B226" s="28" t="s">
        <v>239</v>
      </c>
      <c r="C226" s="28" t="s">
        <v>240</v>
      </c>
      <c r="D226" s="28"/>
      <c r="E226" s="28"/>
      <c r="F226" s="28"/>
      <c r="G226" s="29"/>
      <c r="H226" s="30" t="s">
        <v>248</v>
      </c>
      <c r="I226" s="28" t="s">
        <v>4</v>
      </c>
      <c r="J226" s="28"/>
      <c r="K226" s="28" t="s">
        <v>1128</v>
      </c>
      <c r="L226" s="28"/>
      <c r="M226" s="31">
        <v>87417</v>
      </c>
      <c r="N226" s="31" t="str">
        <f t="shared" si="9"/>
        <v>50 000€ &lt;x&lt; 100 000€</v>
      </c>
      <c r="O226" s="32">
        <v>0.52</v>
      </c>
      <c r="P226" s="28"/>
      <c r="Q226" s="28"/>
      <c r="R226" s="28"/>
      <c r="S226" s="28" t="s">
        <v>1367</v>
      </c>
      <c r="T226" s="33" t="s">
        <v>1364</v>
      </c>
      <c r="U226" s="28">
        <v>29</v>
      </c>
      <c r="V226" s="36" t="s">
        <v>1745</v>
      </c>
    </row>
    <row r="227" spans="1:22" ht="72" x14ac:dyDescent="0.3">
      <c r="A227" s="27">
        <v>224</v>
      </c>
      <c r="B227" s="28" t="s">
        <v>239</v>
      </c>
      <c r="C227" s="28" t="s">
        <v>240</v>
      </c>
      <c r="D227" s="28"/>
      <c r="E227" s="28"/>
      <c r="F227" s="28"/>
      <c r="G227" s="29"/>
      <c r="H227" s="30" t="s">
        <v>249</v>
      </c>
      <c r="I227" s="28" t="s">
        <v>29</v>
      </c>
      <c r="J227" s="28" t="s">
        <v>4</v>
      </c>
      <c r="K227" s="28" t="s">
        <v>1128</v>
      </c>
      <c r="L227" s="28"/>
      <c r="M227" s="31">
        <v>43000</v>
      </c>
      <c r="N227" s="31" t="str">
        <f t="shared" si="9"/>
        <v>10 000€ &lt;x&lt; 50 000€</v>
      </c>
      <c r="O227" s="32">
        <v>0.36</v>
      </c>
      <c r="P227" s="28"/>
      <c r="Q227" s="28"/>
      <c r="R227" s="28"/>
      <c r="S227" s="28" t="s">
        <v>1367</v>
      </c>
      <c r="T227" s="33" t="s">
        <v>1364</v>
      </c>
      <c r="U227" s="28">
        <v>30</v>
      </c>
      <c r="V227" s="36" t="s">
        <v>1746</v>
      </c>
    </row>
    <row r="228" spans="1:22" ht="72" x14ac:dyDescent="0.3">
      <c r="A228" s="27">
        <v>225</v>
      </c>
      <c r="B228" s="28" t="s">
        <v>239</v>
      </c>
      <c r="C228" s="28" t="s">
        <v>240</v>
      </c>
      <c r="D228" s="28"/>
      <c r="E228" s="28"/>
      <c r="F228" s="28"/>
      <c r="G228" s="29"/>
      <c r="H228" s="30" t="s">
        <v>250</v>
      </c>
      <c r="I228" s="28" t="s">
        <v>29</v>
      </c>
      <c r="J228" s="28" t="s">
        <v>4</v>
      </c>
      <c r="K228" s="28" t="s">
        <v>1128</v>
      </c>
      <c r="L228" s="28"/>
      <c r="M228" s="31">
        <v>36600</v>
      </c>
      <c r="N228" s="31" t="str">
        <f t="shared" si="9"/>
        <v>10 000€ &lt;x&lt; 50 000€</v>
      </c>
      <c r="O228" s="32">
        <v>0.17</v>
      </c>
      <c r="P228" s="28"/>
      <c r="Q228" s="28"/>
      <c r="R228" s="28"/>
      <c r="S228" s="28" t="s">
        <v>1367</v>
      </c>
      <c r="T228" s="33" t="s">
        <v>1364</v>
      </c>
      <c r="U228" s="28">
        <v>31</v>
      </c>
      <c r="V228" s="36" t="s">
        <v>1747</v>
      </c>
    </row>
    <row r="229" spans="1:22" ht="72" x14ac:dyDescent="0.3">
      <c r="A229" s="27">
        <v>226</v>
      </c>
      <c r="B229" s="28" t="s">
        <v>239</v>
      </c>
      <c r="C229" s="28" t="s">
        <v>240</v>
      </c>
      <c r="D229" s="28"/>
      <c r="E229" s="28"/>
      <c r="F229" s="28"/>
      <c r="G229" s="29"/>
      <c r="H229" s="30" t="s">
        <v>251</v>
      </c>
      <c r="I229" s="28" t="s">
        <v>974</v>
      </c>
      <c r="J229" s="28"/>
      <c r="K229" s="28"/>
      <c r="L229" s="28"/>
      <c r="M229" s="31">
        <v>95000</v>
      </c>
      <c r="N229" s="31" t="str">
        <f t="shared" si="9"/>
        <v>50 000€ &lt;x&lt; 100 000€</v>
      </c>
      <c r="O229" s="32">
        <v>0.12</v>
      </c>
      <c r="P229" s="28"/>
      <c r="Q229" s="28"/>
      <c r="R229" s="28"/>
      <c r="S229" s="28" t="s">
        <v>1367</v>
      </c>
      <c r="T229" s="33" t="s">
        <v>1364</v>
      </c>
      <c r="U229" s="28">
        <v>32</v>
      </c>
      <c r="V229" s="36" t="s">
        <v>1748</v>
      </c>
    </row>
    <row r="230" spans="1:22" ht="72" x14ac:dyDescent="0.3">
      <c r="A230" s="27">
        <v>227</v>
      </c>
      <c r="B230" s="28" t="s">
        <v>239</v>
      </c>
      <c r="C230" s="28" t="s">
        <v>240</v>
      </c>
      <c r="D230" s="28"/>
      <c r="E230" s="28"/>
      <c r="F230" s="28"/>
      <c r="G230" s="29"/>
      <c r="H230" s="30" t="s">
        <v>252</v>
      </c>
      <c r="I230" s="28" t="s">
        <v>4</v>
      </c>
      <c r="J230" s="28" t="s">
        <v>8</v>
      </c>
      <c r="K230" s="28" t="s">
        <v>999</v>
      </c>
      <c r="L230" s="28"/>
      <c r="M230" s="31">
        <v>35665</v>
      </c>
      <c r="N230" s="31" t="str">
        <f t="shared" si="9"/>
        <v>10 000€ &lt;x&lt; 50 000€</v>
      </c>
      <c r="O230" s="32">
        <v>0.4</v>
      </c>
      <c r="P230" s="28"/>
      <c r="Q230" s="28"/>
      <c r="R230" s="28"/>
      <c r="S230" s="28" t="s">
        <v>1367</v>
      </c>
      <c r="T230" s="33" t="s">
        <v>1364</v>
      </c>
      <c r="U230" s="28">
        <v>33</v>
      </c>
      <c r="V230" s="36" t="s">
        <v>1749</v>
      </c>
    </row>
    <row r="231" spans="1:22" ht="72" x14ac:dyDescent="0.3">
      <c r="A231" s="27">
        <v>228</v>
      </c>
      <c r="B231" s="28" t="s">
        <v>239</v>
      </c>
      <c r="C231" s="28" t="s">
        <v>240</v>
      </c>
      <c r="D231" s="28"/>
      <c r="E231" s="28"/>
      <c r="F231" s="28"/>
      <c r="G231" s="29"/>
      <c r="H231" s="30" t="s">
        <v>253</v>
      </c>
      <c r="I231" s="28" t="s">
        <v>4</v>
      </c>
      <c r="J231" s="28"/>
      <c r="K231" s="28" t="s">
        <v>1005</v>
      </c>
      <c r="L231" s="28" t="s">
        <v>1129</v>
      </c>
      <c r="M231" s="31">
        <v>192000</v>
      </c>
      <c r="N231" s="31" t="str">
        <f t="shared" si="9"/>
        <v>100 000€&lt;x&lt;200 000€</v>
      </c>
      <c r="O231" s="32"/>
      <c r="P231" s="28"/>
      <c r="Q231" s="28"/>
      <c r="R231" s="28"/>
      <c r="S231" s="28" t="s">
        <v>1367</v>
      </c>
      <c r="T231" s="33" t="s">
        <v>1364</v>
      </c>
      <c r="U231" s="28">
        <v>34</v>
      </c>
      <c r="V231" s="36" t="s">
        <v>1750</v>
      </c>
    </row>
    <row r="232" spans="1:22" ht="72" x14ac:dyDescent="0.3">
      <c r="A232" s="27">
        <v>229</v>
      </c>
      <c r="B232" s="28" t="s">
        <v>239</v>
      </c>
      <c r="C232" s="28" t="s">
        <v>255</v>
      </c>
      <c r="D232" s="28"/>
      <c r="E232" s="28"/>
      <c r="F232" s="28"/>
      <c r="G232" s="29"/>
      <c r="H232" s="30" t="s">
        <v>254</v>
      </c>
      <c r="I232" s="28" t="s">
        <v>973</v>
      </c>
      <c r="J232" s="28"/>
      <c r="K232" s="28" t="s">
        <v>989</v>
      </c>
      <c r="L232" s="28"/>
      <c r="M232" s="31" t="s">
        <v>1266</v>
      </c>
      <c r="N232" s="31" t="s">
        <v>1266</v>
      </c>
      <c r="O232" s="32"/>
      <c r="P232" s="31">
        <v>28000</v>
      </c>
      <c r="Q232" s="28" t="s">
        <v>1471</v>
      </c>
      <c r="R232" s="28"/>
      <c r="S232" s="28" t="s">
        <v>1364</v>
      </c>
      <c r="T232" s="33" t="s">
        <v>1367</v>
      </c>
      <c r="U232" s="28">
        <v>25</v>
      </c>
      <c r="V232" s="36" t="s">
        <v>1751</v>
      </c>
    </row>
    <row r="233" spans="1:22" ht="72" x14ac:dyDescent="0.3">
      <c r="A233" s="27">
        <v>230</v>
      </c>
      <c r="B233" s="28" t="s">
        <v>239</v>
      </c>
      <c r="C233" s="28" t="s">
        <v>255</v>
      </c>
      <c r="D233" s="28" t="s">
        <v>1082</v>
      </c>
      <c r="E233" s="28" t="s">
        <v>1130</v>
      </c>
      <c r="F233" s="28" t="s">
        <v>1131</v>
      </c>
      <c r="G233" s="29"/>
      <c r="H233" s="30" t="s">
        <v>256</v>
      </c>
      <c r="I233" s="28" t="s">
        <v>973</v>
      </c>
      <c r="J233" s="28"/>
      <c r="K233" s="28" t="s">
        <v>990</v>
      </c>
      <c r="L233" s="28"/>
      <c r="M233" s="31" t="s">
        <v>1266</v>
      </c>
      <c r="N233" s="31" t="s">
        <v>1266</v>
      </c>
      <c r="O233" s="32"/>
      <c r="P233" s="31">
        <v>25500</v>
      </c>
      <c r="Q233" s="28"/>
      <c r="R233" s="28"/>
      <c r="S233" s="28" t="s">
        <v>1367</v>
      </c>
      <c r="T233" s="33" t="s">
        <v>1364</v>
      </c>
      <c r="U233" s="28">
        <v>26</v>
      </c>
      <c r="V233" s="36" t="s">
        <v>1752</v>
      </c>
    </row>
    <row r="234" spans="1:22" ht="96.6" x14ac:dyDescent="0.3">
      <c r="A234" s="27">
        <v>231</v>
      </c>
      <c r="B234" s="28" t="s">
        <v>239</v>
      </c>
      <c r="C234" s="28" t="s">
        <v>255</v>
      </c>
      <c r="D234" s="28"/>
      <c r="E234" s="28"/>
      <c r="F234" s="28"/>
      <c r="G234" s="29"/>
      <c r="H234" s="30" t="s">
        <v>257</v>
      </c>
      <c r="I234" s="28" t="s">
        <v>973</v>
      </c>
      <c r="J234" s="28"/>
      <c r="K234" s="28" t="s">
        <v>990</v>
      </c>
      <c r="L234" s="28" t="s">
        <v>1132</v>
      </c>
      <c r="M234" s="31" t="s">
        <v>1266</v>
      </c>
      <c r="N234" s="31" t="s">
        <v>1266</v>
      </c>
      <c r="O234" s="32"/>
      <c r="P234" s="37">
        <v>0.2</v>
      </c>
      <c r="Q234" s="28" t="s">
        <v>1472</v>
      </c>
      <c r="R234" s="28"/>
      <c r="S234" s="28" t="s">
        <v>1364</v>
      </c>
      <c r="T234" s="33" t="s">
        <v>1367</v>
      </c>
      <c r="U234" s="28">
        <v>28</v>
      </c>
      <c r="V234" s="36" t="s">
        <v>1753</v>
      </c>
    </row>
    <row r="235" spans="1:22" ht="72" x14ac:dyDescent="0.3">
      <c r="A235" s="27">
        <v>232</v>
      </c>
      <c r="B235" s="28" t="s">
        <v>239</v>
      </c>
      <c r="C235" s="28" t="s">
        <v>255</v>
      </c>
      <c r="D235" s="28" t="s">
        <v>1074</v>
      </c>
      <c r="E235" s="28"/>
      <c r="F235" s="28"/>
      <c r="G235" s="29"/>
      <c r="H235" s="30" t="s">
        <v>258</v>
      </c>
      <c r="I235" s="28" t="s">
        <v>973</v>
      </c>
      <c r="J235" s="28"/>
      <c r="K235" s="28" t="s">
        <v>231</v>
      </c>
      <c r="L235" s="28"/>
      <c r="M235" s="31" t="s">
        <v>1272</v>
      </c>
      <c r="N235" s="31" t="s">
        <v>1272</v>
      </c>
      <c r="O235" s="32"/>
      <c r="P235" s="38">
        <v>1.4999999999999999E-2</v>
      </c>
      <c r="Q235" s="28"/>
      <c r="R235" s="28"/>
      <c r="S235" s="28" t="s">
        <v>1367</v>
      </c>
      <c r="T235" s="33" t="s">
        <v>1364</v>
      </c>
      <c r="U235" s="28">
        <v>29</v>
      </c>
      <c r="V235" s="36" t="s">
        <v>1754</v>
      </c>
    </row>
    <row r="236" spans="1:22" ht="72" x14ac:dyDescent="0.3">
      <c r="A236" s="27">
        <v>233</v>
      </c>
      <c r="B236" s="28" t="s">
        <v>239</v>
      </c>
      <c r="C236" s="28" t="s">
        <v>255</v>
      </c>
      <c r="D236" s="28" t="s">
        <v>1074</v>
      </c>
      <c r="E236" s="28"/>
      <c r="F236" s="28"/>
      <c r="G236" s="29"/>
      <c r="H236" s="30" t="s">
        <v>259</v>
      </c>
      <c r="I236" s="28" t="s">
        <v>973</v>
      </c>
      <c r="J236" s="28"/>
      <c r="K236" s="28" t="s">
        <v>231</v>
      </c>
      <c r="L236" s="28"/>
      <c r="M236" s="31" t="s">
        <v>1266</v>
      </c>
      <c r="N236" s="31" t="s">
        <v>1266</v>
      </c>
      <c r="O236" s="32"/>
      <c r="P236" s="28"/>
      <c r="Q236" s="28"/>
      <c r="R236" s="28"/>
      <c r="S236" s="28" t="s">
        <v>1367</v>
      </c>
      <c r="T236" s="33" t="s">
        <v>1367</v>
      </c>
      <c r="U236" s="28">
        <v>30</v>
      </c>
      <c r="V236" s="36" t="s">
        <v>1755</v>
      </c>
    </row>
    <row r="237" spans="1:22" ht="72" x14ac:dyDescent="0.3">
      <c r="A237" s="27">
        <v>234</v>
      </c>
      <c r="B237" s="28" t="s">
        <v>239</v>
      </c>
      <c r="C237" s="28" t="s">
        <v>255</v>
      </c>
      <c r="D237" s="28"/>
      <c r="E237" s="28"/>
      <c r="F237" s="28"/>
      <c r="G237" s="29"/>
      <c r="H237" s="30" t="s">
        <v>260</v>
      </c>
      <c r="I237" s="28" t="s">
        <v>973</v>
      </c>
      <c r="J237" s="28"/>
      <c r="K237" s="28" t="s">
        <v>231</v>
      </c>
      <c r="L237" s="28"/>
      <c r="M237" s="31" t="s">
        <v>1266</v>
      </c>
      <c r="N237" s="31" t="s">
        <v>1266</v>
      </c>
      <c r="O237" s="32"/>
      <c r="P237" s="28"/>
      <c r="Q237" s="28"/>
      <c r="R237" s="28"/>
      <c r="S237" s="28" t="s">
        <v>1367</v>
      </c>
      <c r="T237" s="33" t="s">
        <v>1367</v>
      </c>
      <c r="U237" s="28">
        <v>31</v>
      </c>
      <c r="V237" s="36" t="s">
        <v>1756</v>
      </c>
    </row>
    <row r="238" spans="1:22" ht="72" x14ac:dyDescent="0.3">
      <c r="A238" s="27">
        <v>235</v>
      </c>
      <c r="B238" s="28" t="s">
        <v>239</v>
      </c>
      <c r="C238" s="28" t="s">
        <v>255</v>
      </c>
      <c r="D238" s="28"/>
      <c r="E238" s="28"/>
      <c r="F238" s="28"/>
      <c r="G238" s="29"/>
      <c r="H238" s="30" t="s">
        <v>261</v>
      </c>
      <c r="I238" s="28" t="s">
        <v>973</v>
      </c>
      <c r="J238" s="28"/>
      <c r="K238" s="28" t="s">
        <v>231</v>
      </c>
      <c r="L238" s="28"/>
      <c r="M238" s="31" t="s">
        <v>1266</v>
      </c>
      <c r="N238" s="31" t="s">
        <v>1266</v>
      </c>
      <c r="O238" s="32"/>
      <c r="P238" s="37">
        <v>0.05</v>
      </c>
      <c r="Q238" s="28" t="s">
        <v>1473</v>
      </c>
      <c r="R238" s="28"/>
      <c r="S238" s="28" t="s">
        <v>1367</v>
      </c>
      <c r="T238" s="33" t="s">
        <v>1364</v>
      </c>
      <c r="U238" s="28">
        <v>32</v>
      </c>
      <c r="V238" s="36" t="s">
        <v>1757</v>
      </c>
    </row>
    <row r="239" spans="1:22" ht="72" x14ac:dyDescent="0.3">
      <c r="A239" s="27">
        <v>236</v>
      </c>
      <c r="B239" s="28" t="s">
        <v>239</v>
      </c>
      <c r="C239" s="28" t="s">
        <v>255</v>
      </c>
      <c r="D239" s="28"/>
      <c r="E239" s="28"/>
      <c r="F239" s="28"/>
      <c r="G239" s="29"/>
      <c r="H239" s="30" t="s">
        <v>262</v>
      </c>
      <c r="I239" s="28" t="s">
        <v>4</v>
      </c>
      <c r="J239" s="28" t="s">
        <v>10</v>
      </c>
      <c r="K239" s="28" t="s">
        <v>1006</v>
      </c>
      <c r="L239" s="28"/>
      <c r="M239" s="31" t="s">
        <v>1265</v>
      </c>
      <c r="N239" s="31" t="s">
        <v>1265</v>
      </c>
      <c r="O239" s="32"/>
      <c r="P239" s="28"/>
      <c r="Q239" s="28"/>
      <c r="R239" s="28"/>
      <c r="S239" s="28" t="s">
        <v>1367</v>
      </c>
      <c r="T239" s="33" t="s">
        <v>1367</v>
      </c>
      <c r="U239" s="28">
        <v>34</v>
      </c>
      <c r="V239" s="36" t="s">
        <v>1758</v>
      </c>
    </row>
    <row r="240" spans="1:22" ht="72" x14ac:dyDescent="0.3">
      <c r="A240" s="27">
        <v>237</v>
      </c>
      <c r="B240" s="28" t="s">
        <v>239</v>
      </c>
      <c r="C240" s="28" t="s">
        <v>255</v>
      </c>
      <c r="D240" s="28"/>
      <c r="E240" s="28"/>
      <c r="F240" s="28"/>
      <c r="G240" s="29"/>
      <c r="H240" s="30" t="s">
        <v>263</v>
      </c>
      <c r="I240" s="28" t="s">
        <v>4</v>
      </c>
      <c r="J240" s="28" t="s">
        <v>10</v>
      </c>
      <c r="K240" s="28" t="s">
        <v>1029</v>
      </c>
      <c r="L240" s="28"/>
      <c r="M240" s="31" t="s">
        <v>1265</v>
      </c>
      <c r="N240" s="31" t="s">
        <v>1265</v>
      </c>
      <c r="O240" s="32"/>
      <c r="P240" s="28"/>
      <c r="Q240" s="28"/>
      <c r="R240" s="28"/>
      <c r="S240" s="28" t="s">
        <v>1367</v>
      </c>
      <c r="T240" s="33" t="s">
        <v>1367</v>
      </c>
      <c r="U240" s="28">
        <v>35</v>
      </c>
      <c r="V240" s="36" t="s">
        <v>1759</v>
      </c>
    </row>
    <row r="241" spans="1:22" ht="72" x14ac:dyDescent="0.3">
      <c r="A241" s="27">
        <v>238</v>
      </c>
      <c r="B241" s="28" t="s">
        <v>239</v>
      </c>
      <c r="C241" s="28" t="s">
        <v>255</v>
      </c>
      <c r="D241" s="28"/>
      <c r="E241" s="28"/>
      <c r="F241" s="28"/>
      <c r="G241" s="29"/>
      <c r="H241" s="30" t="s">
        <v>264</v>
      </c>
      <c r="I241" s="28" t="s">
        <v>4</v>
      </c>
      <c r="J241" s="28"/>
      <c r="K241" s="28" t="s">
        <v>231</v>
      </c>
      <c r="L241" s="28"/>
      <c r="M241" s="31" t="s">
        <v>1265</v>
      </c>
      <c r="N241" s="31" t="s">
        <v>1265</v>
      </c>
      <c r="O241" s="32"/>
      <c r="P241" s="28"/>
      <c r="Q241" s="28" t="s">
        <v>1760</v>
      </c>
      <c r="R241" s="28"/>
      <c r="S241" s="28" t="s">
        <v>1367</v>
      </c>
      <c r="T241" s="33" t="s">
        <v>1367</v>
      </c>
      <c r="U241" s="28">
        <v>36</v>
      </c>
      <c r="V241" s="36" t="s">
        <v>1761</v>
      </c>
    </row>
    <row r="242" spans="1:22" ht="72" x14ac:dyDescent="0.3">
      <c r="A242" s="27">
        <v>239</v>
      </c>
      <c r="B242" s="28" t="s">
        <v>239</v>
      </c>
      <c r="C242" s="28" t="s">
        <v>255</v>
      </c>
      <c r="D242" s="28"/>
      <c r="E242" s="28"/>
      <c r="F242" s="28"/>
      <c r="G242" s="29"/>
      <c r="H242" s="30" t="s">
        <v>265</v>
      </c>
      <c r="I242" s="28" t="s">
        <v>4</v>
      </c>
      <c r="J242" s="28"/>
      <c r="K242" s="28" t="s">
        <v>231</v>
      </c>
      <c r="L242" s="28" t="s">
        <v>1133</v>
      </c>
      <c r="M242" s="31" t="s">
        <v>1266</v>
      </c>
      <c r="N242" s="31" t="s">
        <v>1266</v>
      </c>
      <c r="O242" s="32"/>
      <c r="P242" s="28"/>
      <c r="Q242" s="28"/>
      <c r="R242" s="28"/>
      <c r="S242" s="28" t="s">
        <v>1367</v>
      </c>
      <c r="T242" s="33" t="s">
        <v>1367</v>
      </c>
      <c r="U242" s="28">
        <v>37</v>
      </c>
      <c r="V242" s="36" t="s">
        <v>1762</v>
      </c>
    </row>
    <row r="243" spans="1:22" ht="72" x14ac:dyDescent="0.3">
      <c r="A243" s="27">
        <v>240</v>
      </c>
      <c r="B243" s="28" t="s">
        <v>239</v>
      </c>
      <c r="C243" s="28" t="s">
        <v>255</v>
      </c>
      <c r="D243" s="28"/>
      <c r="E243" s="28"/>
      <c r="F243" s="28"/>
      <c r="G243" s="29"/>
      <c r="H243" s="30" t="s">
        <v>266</v>
      </c>
      <c r="I243" s="28" t="s">
        <v>10</v>
      </c>
      <c r="J243" s="28"/>
      <c r="K243" s="28"/>
      <c r="L243" s="28"/>
      <c r="M243" s="31" t="s">
        <v>1265</v>
      </c>
      <c r="N243" s="31" t="s">
        <v>1265</v>
      </c>
      <c r="O243" s="32"/>
      <c r="P243" s="37">
        <v>0.13</v>
      </c>
      <c r="Q243" s="28"/>
      <c r="R243" s="28"/>
      <c r="S243" s="28" t="s">
        <v>1367</v>
      </c>
      <c r="T243" s="33" t="s">
        <v>1367</v>
      </c>
      <c r="U243" s="28">
        <v>39</v>
      </c>
      <c r="V243" s="36" t="s">
        <v>1763</v>
      </c>
    </row>
    <row r="244" spans="1:22" ht="72" x14ac:dyDescent="0.3">
      <c r="A244" s="27">
        <v>241</v>
      </c>
      <c r="B244" s="28" t="s">
        <v>239</v>
      </c>
      <c r="C244" s="28" t="s">
        <v>255</v>
      </c>
      <c r="D244" s="28"/>
      <c r="E244" s="28"/>
      <c r="F244" s="28"/>
      <c r="G244" s="29"/>
      <c r="H244" s="30" t="s">
        <v>267</v>
      </c>
      <c r="I244" s="28" t="s">
        <v>973</v>
      </c>
      <c r="J244" s="28"/>
      <c r="K244" s="28" t="s">
        <v>990</v>
      </c>
      <c r="L244" s="28" t="s">
        <v>1028</v>
      </c>
      <c r="M244" s="31" t="s">
        <v>1266</v>
      </c>
      <c r="N244" s="31" t="s">
        <v>1266</v>
      </c>
      <c r="O244" s="32"/>
      <c r="P244" s="37">
        <v>0.16</v>
      </c>
      <c r="Q244" s="28"/>
      <c r="R244" s="28"/>
      <c r="S244" s="28" t="s">
        <v>1364</v>
      </c>
      <c r="T244" s="33" t="s">
        <v>1364</v>
      </c>
      <c r="U244" s="28">
        <v>41</v>
      </c>
      <c r="V244" s="36" t="s">
        <v>1764</v>
      </c>
    </row>
    <row r="245" spans="1:22" ht="72" x14ac:dyDescent="0.3">
      <c r="A245" s="27">
        <v>242</v>
      </c>
      <c r="B245" s="28" t="s">
        <v>239</v>
      </c>
      <c r="C245" s="28" t="s">
        <v>255</v>
      </c>
      <c r="D245" s="28"/>
      <c r="E245" s="28"/>
      <c r="F245" s="28"/>
      <c r="G245" s="29"/>
      <c r="H245" s="30" t="s">
        <v>268</v>
      </c>
      <c r="I245" s="28" t="s">
        <v>973</v>
      </c>
      <c r="J245" s="28"/>
      <c r="K245" s="28" t="s">
        <v>991</v>
      </c>
      <c r="L245" s="28"/>
      <c r="M245" s="31" t="s">
        <v>1272</v>
      </c>
      <c r="N245" s="31" t="s">
        <v>1272</v>
      </c>
      <c r="O245" s="32"/>
      <c r="P245" s="28"/>
      <c r="Q245" s="28"/>
      <c r="R245" s="28"/>
      <c r="S245" s="28" t="s">
        <v>1364</v>
      </c>
      <c r="T245" s="33" t="s">
        <v>1367</v>
      </c>
      <c r="U245" s="28">
        <v>43</v>
      </c>
      <c r="V245" s="36" t="s">
        <v>1765</v>
      </c>
    </row>
    <row r="246" spans="1:22" ht="72" x14ac:dyDescent="0.3">
      <c r="A246" s="27">
        <v>243</v>
      </c>
      <c r="B246" s="28" t="s">
        <v>239</v>
      </c>
      <c r="C246" s="28" t="s">
        <v>255</v>
      </c>
      <c r="D246" s="28"/>
      <c r="E246" s="28"/>
      <c r="F246" s="28"/>
      <c r="G246" s="29"/>
      <c r="H246" s="30" t="s">
        <v>269</v>
      </c>
      <c r="I246" s="28" t="s">
        <v>4</v>
      </c>
      <c r="J246" s="28"/>
      <c r="K246" s="28" t="s">
        <v>1004</v>
      </c>
      <c r="L246" s="28"/>
      <c r="M246" s="31" t="s">
        <v>1272</v>
      </c>
      <c r="N246" s="31" t="s">
        <v>1272</v>
      </c>
      <c r="O246" s="32"/>
      <c r="P246" s="28"/>
      <c r="Q246" s="28"/>
      <c r="R246" s="28"/>
      <c r="S246" s="28" t="s">
        <v>1367</v>
      </c>
      <c r="T246" s="33" t="s">
        <v>1367</v>
      </c>
      <c r="U246" s="28">
        <v>44</v>
      </c>
      <c r="V246" s="36" t="s">
        <v>1766</v>
      </c>
    </row>
    <row r="247" spans="1:22" ht="72" x14ac:dyDescent="0.3">
      <c r="A247" s="27">
        <v>244</v>
      </c>
      <c r="B247" s="28" t="s">
        <v>239</v>
      </c>
      <c r="C247" s="28" t="s">
        <v>255</v>
      </c>
      <c r="D247" s="28"/>
      <c r="E247" s="28"/>
      <c r="F247" s="28"/>
      <c r="G247" s="29"/>
      <c r="H247" s="30" t="s">
        <v>270</v>
      </c>
      <c r="I247" s="28" t="s">
        <v>4</v>
      </c>
      <c r="J247" s="28"/>
      <c r="K247" s="28" t="s">
        <v>992</v>
      </c>
      <c r="L247" s="28"/>
      <c r="M247" s="31" t="s">
        <v>1265</v>
      </c>
      <c r="N247" s="31" t="s">
        <v>1265</v>
      </c>
      <c r="O247" s="32"/>
      <c r="P247" s="28"/>
      <c r="Q247" s="28"/>
      <c r="R247" s="28"/>
      <c r="S247" s="28" t="s">
        <v>1367</v>
      </c>
      <c r="T247" s="33" t="s">
        <v>1367</v>
      </c>
      <c r="U247" s="28" t="s">
        <v>1474</v>
      </c>
      <c r="V247" s="36" t="s">
        <v>1767</v>
      </c>
    </row>
    <row r="248" spans="1:22" ht="96.6" x14ac:dyDescent="0.3">
      <c r="A248" s="27">
        <v>245</v>
      </c>
      <c r="B248" s="28" t="s">
        <v>239</v>
      </c>
      <c r="C248" s="28" t="s">
        <v>255</v>
      </c>
      <c r="D248" s="28"/>
      <c r="E248" s="28"/>
      <c r="F248" s="28"/>
      <c r="G248" s="29"/>
      <c r="H248" s="30" t="s">
        <v>271</v>
      </c>
      <c r="I248" s="28" t="s">
        <v>4</v>
      </c>
      <c r="J248" s="28"/>
      <c r="K248" s="28" t="s">
        <v>1004</v>
      </c>
      <c r="L248" s="28" t="s">
        <v>1134</v>
      </c>
      <c r="M248" s="31" t="s">
        <v>1265</v>
      </c>
      <c r="N248" s="31" t="s">
        <v>1265</v>
      </c>
      <c r="O248" s="32"/>
      <c r="P248" s="28"/>
      <c r="Q248" s="28"/>
      <c r="R248" s="28"/>
      <c r="S248" s="28" t="s">
        <v>1367</v>
      </c>
      <c r="T248" s="33" t="s">
        <v>1367</v>
      </c>
      <c r="U248" s="28">
        <v>48</v>
      </c>
      <c r="V248" s="36" t="s">
        <v>1768</v>
      </c>
    </row>
    <row r="249" spans="1:22" ht="72" x14ac:dyDescent="0.3">
      <c r="A249" s="27">
        <v>246</v>
      </c>
      <c r="B249" s="28" t="s">
        <v>239</v>
      </c>
      <c r="C249" s="28" t="s">
        <v>255</v>
      </c>
      <c r="D249" s="28"/>
      <c r="E249" s="28"/>
      <c r="F249" s="28"/>
      <c r="G249" s="29"/>
      <c r="H249" s="30" t="s">
        <v>272</v>
      </c>
      <c r="I249" s="28" t="s">
        <v>4</v>
      </c>
      <c r="J249" s="28"/>
      <c r="K249" s="28" t="s">
        <v>1004</v>
      </c>
      <c r="L249" s="28" t="s">
        <v>1135</v>
      </c>
      <c r="M249" s="31" t="s">
        <v>1265</v>
      </c>
      <c r="N249" s="31" t="s">
        <v>1265</v>
      </c>
      <c r="O249" s="32"/>
      <c r="P249" s="28"/>
      <c r="Q249" s="28"/>
      <c r="R249" s="28"/>
      <c r="S249" s="28" t="s">
        <v>1367</v>
      </c>
      <c r="T249" s="33" t="s">
        <v>1367</v>
      </c>
      <c r="U249" s="28">
        <v>49</v>
      </c>
      <c r="V249" s="36" t="s">
        <v>1769</v>
      </c>
    </row>
    <row r="250" spans="1:22" ht="72" x14ac:dyDescent="0.3">
      <c r="A250" s="27">
        <v>247</v>
      </c>
      <c r="B250" s="28" t="s">
        <v>239</v>
      </c>
      <c r="C250" s="28" t="s">
        <v>255</v>
      </c>
      <c r="D250" s="28"/>
      <c r="E250" s="28"/>
      <c r="F250" s="28"/>
      <c r="G250" s="29"/>
      <c r="H250" s="30" t="s">
        <v>273</v>
      </c>
      <c r="I250" s="28" t="s">
        <v>975</v>
      </c>
      <c r="J250" s="28" t="s">
        <v>4</v>
      </c>
      <c r="K250" s="28"/>
      <c r="L250" s="28"/>
      <c r="M250" s="31" t="s">
        <v>1430</v>
      </c>
      <c r="N250" s="31"/>
      <c r="O250" s="32" t="s">
        <v>970</v>
      </c>
      <c r="P250" s="28"/>
      <c r="Q250" s="28"/>
      <c r="R250" s="28"/>
      <c r="S250" s="28" t="s">
        <v>1367</v>
      </c>
      <c r="T250" s="33" t="s">
        <v>1364</v>
      </c>
      <c r="U250" s="28">
        <v>51</v>
      </c>
      <c r="V250" s="36" t="s">
        <v>1770</v>
      </c>
    </row>
    <row r="251" spans="1:22" ht="72" x14ac:dyDescent="0.3">
      <c r="A251" s="27">
        <v>248</v>
      </c>
      <c r="B251" s="28" t="s">
        <v>239</v>
      </c>
      <c r="C251" s="28" t="s">
        <v>255</v>
      </c>
      <c r="D251" s="28"/>
      <c r="E251" s="28"/>
      <c r="F251" s="28"/>
      <c r="G251" s="29"/>
      <c r="H251" s="30" t="s">
        <v>274</v>
      </c>
      <c r="I251" s="28" t="s">
        <v>974</v>
      </c>
      <c r="J251" s="28" t="s">
        <v>4</v>
      </c>
      <c r="K251" s="28" t="s">
        <v>1025</v>
      </c>
      <c r="L251" s="28" t="s">
        <v>1008</v>
      </c>
      <c r="M251" s="31" t="s">
        <v>1266</v>
      </c>
      <c r="N251" s="31" t="s">
        <v>1265</v>
      </c>
      <c r="O251" s="32"/>
      <c r="P251" s="28"/>
      <c r="Q251" s="28"/>
      <c r="R251" s="28"/>
      <c r="S251" s="28" t="s">
        <v>1367</v>
      </c>
      <c r="T251" s="33" t="s">
        <v>1367</v>
      </c>
      <c r="U251" s="28">
        <v>52</v>
      </c>
      <c r="V251" s="36" t="s">
        <v>1771</v>
      </c>
    </row>
    <row r="252" spans="1:22" ht="72" x14ac:dyDescent="0.3">
      <c r="A252" s="27">
        <v>249</v>
      </c>
      <c r="B252" s="28" t="s">
        <v>239</v>
      </c>
      <c r="C252" s="28" t="s">
        <v>255</v>
      </c>
      <c r="D252" s="28"/>
      <c r="E252" s="28"/>
      <c r="F252" s="28"/>
      <c r="G252" s="29"/>
      <c r="H252" s="30" t="s">
        <v>275</v>
      </c>
      <c r="I252" s="28" t="s">
        <v>973</v>
      </c>
      <c r="J252" s="28" t="s">
        <v>4</v>
      </c>
      <c r="K252" s="28" t="s">
        <v>989</v>
      </c>
      <c r="L252" s="28"/>
      <c r="M252" s="31" t="s">
        <v>1266</v>
      </c>
      <c r="N252" s="31" t="s">
        <v>1266</v>
      </c>
      <c r="O252" s="32"/>
      <c r="P252" s="28"/>
      <c r="Q252" s="28"/>
      <c r="R252" s="28"/>
      <c r="S252" s="28" t="s">
        <v>1367</v>
      </c>
      <c r="T252" s="33" t="s">
        <v>1367</v>
      </c>
      <c r="U252" s="28">
        <v>53</v>
      </c>
      <c r="V252" s="36" t="s">
        <v>1772</v>
      </c>
    </row>
    <row r="253" spans="1:22" ht="82.8" x14ac:dyDescent="0.3">
      <c r="A253" s="27">
        <v>250</v>
      </c>
      <c r="B253" s="28" t="s">
        <v>239</v>
      </c>
      <c r="C253" s="28" t="s">
        <v>276</v>
      </c>
      <c r="D253" s="28"/>
      <c r="E253" s="28"/>
      <c r="F253" s="28"/>
      <c r="G253" s="29"/>
      <c r="H253" s="30" t="s">
        <v>278</v>
      </c>
      <c r="I253" s="28" t="s">
        <v>4</v>
      </c>
      <c r="J253" s="28"/>
      <c r="K253" s="28" t="s">
        <v>993</v>
      </c>
      <c r="L253" s="28"/>
      <c r="M253" s="31" t="s">
        <v>1272</v>
      </c>
      <c r="N253" s="31" t="s">
        <v>1272</v>
      </c>
      <c r="O253" s="32"/>
      <c r="P253" s="28"/>
      <c r="Q253" s="28"/>
      <c r="R253" s="28"/>
      <c r="S253" s="28" t="s">
        <v>1367</v>
      </c>
      <c r="T253" s="33" t="s">
        <v>1367</v>
      </c>
      <c r="U253" s="28">
        <v>16</v>
      </c>
      <c r="V253" s="36" t="s">
        <v>1773</v>
      </c>
    </row>
    <row r="254" spans="1:22" ht="72" x14ac:dyDescent="0.3">
      <c r="A254" s="27">
        <v>251</v>
      </c>
      <c r="B254" s="28" t="s">
        <v>239</v>
      </c>
      <c r="C254" s="28" t="s">
        <v>276</v>
      </c>
      <c r="D254" s="28"/>
      <c r="E254" s="28"/>
      <c r="F254" s="28"/>
      <c r="G254" s="29"/>
      <c r="H254" s="30" t="s">
        <v>279</v>
      </c>
      <c r="I254" s="28" t="s">
        <v>4</v>
      </c>
      <c r="J254" s="28"/>
      <c r="K254" s="28" t="s">
        <v>1004</v>
      </c>
      <c r="L254" s="28" t="s">
        <v>1136</v>
      </c>
      <c r="M254" s="31" t="s">
        <v>1430</v>
      </c>
      <c r="N254" s="31"/>
      <c r="O254" s="32" t="s">
        <v>1475</v>
      </c>
      <c r="P254" s="28"/>
      <c r="Q254" s="28"/>
      <c r="R254" s="28"/>
      <c r="S254" s="28" t="s">
        <v>1364</v>
      </c>
      <c r="T254" s="33" t="s">
        <v>1364</v>
      </c>
      <c r="U254" s="28">
        <v>18</v>
      </c>
      <c r="V254" s="36" t="s">
        <v>1774</v>
      </c>
    </row>
    <row r="255" spans="1:22" ht="82.8" x14ac:dyDescent="0.3">
      <c r="A255" s="27">
        <v>252</v>
      </c>
      <c r="B255" s="28" t="s">
        <v>239</v>
      </c>
      <c r="C255" s="28" t="s">
        <v>276</v>
      </c>
      <c r="D255" s="28"/>
      <c r="E255" s="28"/>
      <c r="F255" s="28"/>
      <c r="G255" s="29"/>
      <c r="H255" s="30" t="s">
        <v>280</v>
      </c>
      <c r="I255" s="28" t="s">
        <v>8</v>
      </c>
      <c r="J255" s="28" t="s">
        <v>4</v>
      </c>
      <c r="K255" s="28" t="s">
        <v>1004</v>
      </c>
      <c r="L255" s="28" t="s">
        <v>1136</v>
      </c>
      <c r="M255" s="31" t="s">
        <v>1265</v>
      </c>
      <c r="N255" s="31" t="s">
        <v>1265</v>
      </c>
      <c r="O255" s="32"/>
      <c r="P255" s="28"/>
      <c r="Q255" s="28"/>
      <c r="R255" s="28"/>
      <c r="S255" s="28" t="s">
        <v>1367</v>
      </c>
      <c r="T255" s="33" t="s">
        <v>1364</v>
      </c>
      <c r="U255" s="28">
        <v>20</v>
      </c>
      <c r="V255" s="36" t="s">
        <v>1775</v>
      </c>
    </row>
    <row r="256" spans="1:22" ht="72" x14ac:dyDescent="0.3">
      <c r="A256" s="27">
        <v>253</v>
      </c>
      <c r="B256" s="28" t="s">
        <v>239</v>
      </c>
      <c r="C256" s="28" t="s">
        <v>276</v>
      </c>
      <c r="D256" s="28"/>
      <c r="E256" s="28"/>
      <c r="F256" s="28"/>
      <c r="G256" s="29"/>
      <c r="H256" s="30" t="s">
        <v>281</v>
      </c>
      <c r="I256" s="28" t="s">
        <v>4</v>
      </c>
      <c r="J256" s="28"/>
      <c r="K256" s="28" t="s">
        <v>1004</v>
      </c>
      <c r="L256" s="28" t="s">
        <v>1137</v>
      </c>
      <c r="M256" s="31" t="s">
        <v>1265</v>
      </c>
      <c r="N256" s="31" t="s">
        <v>1265</v>
      </c>
      <c r="O256" s="32"/>
      <c r="P256" s="28"/>
      <c r="Q256" s="28"/>
      <c r="R256" s="28"/>
      <c r="S256" s="28" t="s">
        <v>2467</v>
      </c>
      <c r="T256" s="33" t="s">
        <v>1367</v>
      </c>
      <c r="U256" s="28">
        <v>22</v>
      </c>
      <c r="V256" s="36" t="s">
        <v>1776</v>
      </c>
    </row>
    <row r="257" spans="1:22" ht="72" x14ac:dyDescent="0.3">
      <c r="A257" s="27">
        <v>254</v>
      </c>
      <c r="B257" s="28" t="s">
        <v>239</v>
      </c>
      <c r="C257" s="28" t="s">
        <v>276</v>
      </c>
      <c r="D257" s="28"/>
      <c r="E257" s="28"/>
      <c r="F257" s="28"/>
      <c r="G257" s="29"/>
      <c r="H257" s="30" t="s">
        <v>282</v>
      </c>
      <c r="I257" s="28" t="s">
        <v>4</v>
      </c>
      <c r="J257" s="28"/>
      <c r="K257" s="28" t="s">
        <v>1004</v>
      </c>
      <c r="L257" s="28" t="s">
        <v>1138</v>
      </c>
      <c r="M257" s="31">
        <v>0.3</v>
      </c>
      <c r="N257" s="31" t="str">
        <f t="shared" ref="N257" si="10">IF(M257="","",IF(M257&lt;5000,"&lt; 5 000€",IF(M257&lt;10000,"5 000€ &lt;x&lt; 10 000€",IF(M257&lt;50000,"10 000€ &lt;x&lt; 50 000€",IF(M257&lt;100000,"50 000€ &lt;x&lt; 100 000€",IF(M257&lt;200000,"100 000€&lt;x&lt;200 000€",IF(M257&lt;500000,"200 000€ &lt;x&lt; 500 000€",IF(M257&lt;1000000,"500 000€ &lt;x&lt; 1M€",IF(M257&gt;1000000,"&gt;1M€","")))))))))</f>
        <v>&lt; 5 000€</v>
      </c>
      <c r="O257" s="32"/>
      <c r="P257" s="28"/>
      <c r="Q257" s="28"/>
      <c r="R257" s="28"/>
      <c r="S257" s="28" t="s">
        <v>1364</v>
      </c>
      <c r="T257" s="33" t="s">
        <v>1364</v>
      </c>
      <c r="U257" s="28">
        <v>24</v>
      </c>
      <c r="V257" s="36" t="s">
        <v>1777</v>
      </c>
    </row>
    <row r="258" spans="1:22" ht="72" x14ac:dyDescent="0.3">
      <c r="A258" s="27">
        <v>255</v>
      </c>
      <c r="B258" s="28" t="s">
        <v>239</v>
      </c>
      <c r="C258" s="28" t="s">
        <v>276</v>
      </c>
      <c r="D258" s="28"/>
      <c r="E258" s="28"/>
      <c r="F258" s="28"/>
      <c r="G258" s="29"/>
      <c r="H258" s="30" t="s">
        <v>283</v>
      </c>
      <c r="I258" s="28" t="s">
        <v>4</v>
      </c>
      <c r="J258" s="28"/>
      <c r="K258" s="28" t="s">
        <v>231</v>
      </c>
      <c r="L258" s="28" t="s">
        <v>1139</v>
      </c>
      <c r="M258" s="31" t="s">
        <v>1266</v>
      </c>
      <c r="N258" s="31" t="s">
        <v>1266</v>
      </c>
      <c r="O258" s="32"/>
      <c r="P258" s="28"/>
      <c r="Q258" s="28"/>
      <c r="R258" s="28"/>
      <c r="S258" s="28" t="s">
        <v>1367</v>
      </c>
      <c r="T258" s="33" t="s">
        <v>1367</v>
      </c>
      <c r="U258" s="28">
        <v>26</v>
      </c>
      <c r="V258" s="36" t="s">
        <v>1778</v>
      </c>
    </row>
    <row r="259" spans="1:22" ht="110.4" x14ac:dyDescent="0.3">
      <c r="A259" s="27">
        <v>256</v>
      </c>
      <c r="B259" s="28" t="s">
        <v>239</v>
      </c>
      <c r="C259" s="28" t="s">
        <v>276</v>
      </c>
      <c r="D259" s="28"/>
      <c r="E259" s="28"/>
      <c r="F259" s="28"/>
      <c r="G259" s="29"/>
      <c r="H259" s="30" t="s">
        <v>284</v>
      </c>
      <c r="I259" s="28" t="s">
        <v>8</v>
      </c>
      <c r="J259" s="28"/>
      <c r="K259" s="28" t="s">
        <v>1004</v>
      </c>
      <c r="L259" s="28"/>
      <c r="M259" s="31" t="s">
        <v>1430</v>
      </c>
      <c r="N259" s="31"/>
      <c r="O259" s="32">
        <v>0.6</v>
      </c>
      <c r="P259" s="28"/>
      <c r="Q259" s="28" t="s">
        <v>1760</v>
      </c>
      <c r="R259" s="28"/>
      <c r="S259" s="28" t="s">
        <v>1367</v>
      </c>
      <c r="T259" s="33" t="s">
        <v>1364</v>
      </c>
      <c r="U259" s="28">
        <v>28</v>
      </c>
      <c r="V259" s="36" t="s">
        <v>1779</v>
      </c>
    </row>
    <row r="260" spans="1:22" ht="82.8" x14ac:dyDescent="0.3">
      <c r="A260" s="27">
        <v>257</v>
      </c>
      <c r="B260" s="28" t="s">
        <v>239</v>
      </c>
      <c r="C260" s="28" t="s">
        <v>276</v>
      </c>
      <c r="D260" s="28"/>
      <c r="E260" s="28"/>
      <c r="F260" s="28"/>
      <c r="G260" s="29"/>
      <c r="H260" s="30" t="s">
        <v>285</v>
      </c>
      <c r="I260" s="28" t="s">
        <v>4</v>
      </c>
      <c r="J260" s="28"/>
      <c r="K260" s="28" t="s">
        <v>231</v>
      </c>
      <c r="L260" s="28"/>
      <c r="M260" s="31" t="s">
        <v>1280</v>
      </c>
      <c r="N260" s="31"/>
      <c r="O260" s="32"/>
      <c r="P260" s="28"/>
      <c r="Q260" s="28"/>
      <c r="R260" s="28"/>
      <c r="S260" s="28" t="s">
        <v>1367</v>
      </c>
      <c r="T260" s="33" t="s">
        <v>1364</v>
      </c>
      <c r="U260" s="28">
        <v>30</v>
      </c>
      <c r="V260" s="36" t="s">
        <v>1780</v>
      </c>
    </row>
    <row r="261" spans="1:22" ht="82.8" x14ac:dyDescent="0.3">
      <c r="A261" s="27">
        <v>258</v>
      </c>
      <c r="B261" s="28" t="s">
        <v>239</v>
      </c>
      <c r="C261" s="28" t="s">
        <v>276</v>
      </c>
      <c r="D261" s="28"/>
      <c r="E261" s="28"/>
      <c r="F261" s="28"/>
      <c r="G261" s="29"/>
      <c r="H261" s="30" t="s">
        <v>286</v>
      </c>
      <c r="I261" s="28" t="s">
        <v>973</v>
      </c>
      <c r="J261" s="28" t="s">
        <v>4</v>
      </c>
      <c r="K261" s="28" t="s">
        <v>1025</v>
      </c>
      <c r="L261" s="28" t="s">
        <v>1248</v>
      </c>
      <c r="M261" s="31">
        <v>180000</v>
      </c>
      <c r="N261" s="31" t="str">
        <f t="shared" ref="N261" si="11">IF(M261="","",IF(M261&lt;5000,"&lt; 5 000€",IF(M261&lt;10000,"5 000€ &lt;x&lt; 10 000€",IF(M261&lt;50000,"10 000€ &lt;x&lt; 50 000€",IF(M261&lt;100000,"50 000€ &lt;x&lt; 100 000€",IF(M261&lt;200000,"100 000€&lt;x&lt;200 000€",IF(M261&lt;500000,"200 000€ &lt;x&lt; 500 000€",IF(M261&lt;1000000,"500 000€ &lt;x&lt; 1M€",IF(M261&gt;1000000,"&gt;1M€","")))))))))</f>
        <v>100 000€&lt;x&lt;200 000€</v>
      </c>
      <c r="O261" s="32"/>
      <c r="P261" s="28"/>
      <c r="Q261" s="28"/>
      <c r="R261" s="28"/>
      <c r="S261" s="28" t="s">
        <v>1364</v>
      </c>
      <c r="T261" s="33" t="s">
        <v>1364</v>
      </c>
      <c r="U261" s="28">
        <v>32</v>
      </c>
      <c r="V261" s="36" t="s">
        <v>1781</v>
      </c>
    </row>
    <row r="262" spans="1:22" ht="82.8" x14ac:dyDescent="0.3">
      <c r="A262" s="27">
        <v>259</v>
      </c>
      <c r="B262" s="28" t="s">
        <v>239</v>
      </c>
      <c r="C262" s="28" t="s">
        <v>276</v>
      </c>
      <c r="D262" s="28"/>
      <c r="E262" s="28"/>
      <c r="F262" s="28"/>
      <c r="G262" s="29"/>
      <c r="H262" s="30" t="s">
        <v>287</v>
      </c>
      <c r="I262" s="28" t="s">
        <v>973</v>
      </c>
      <c r="J262" s="28" t="s">
        <v>4</v>
      </c>
      <c r="K262" s="28" t="s">
        <v>1025</v>
      </c>
      <c r="L262" s="28" t="s">
        <v>1028</v>
      </c>
      <c r="M262" s="31" t="s">
        <v>1266</v>
      </c>
      <c r="N262" s="31" t="s">
        <v>1266</v>
      </c>
      <c r="O262" s="32"/>
      <c r="P262" s="28"/>
      <c r="Q262" s="28"/>
      <c r="R262" s="28"/>
      <c r="S262" s="28" t="s">
        <v>1367</v>
      </c>
      <c r="T262" s="33" t="s">
        <v>1364</v>
      </c>
      <c r="U262" s="28">
        <v>34</v>
      </c>
      <c r="V262" s="36" t="s">
        <v>1782</v>
      </c>
    </row>
    <row r="263" spans="1:22" ht="96.6" x14ac:dyDescent="0.3">
      <c r="A263" s="27">
        <v>260</v>
      </c>
      <c r="B263" s="28" t="s">
        <v>239</v>
      </c>
      <c r="C263" s="28" t="s">
        <v>276</v>
      </c>
      <c r="D263" s="28"/>
      <c r="E263" s="28"/>
      <c r="F263" s="28"/>
      <c r="G263" s="29"/>
      <c r="H263" s="30" t="s">
        <v>288</v>
      </c>
      <c r="I263" s="28" t="s">
        <v>4</v>
      </c>
      <c r="J263" s="28"/>
      <c r="K263" s="28" t="s">
        <v>231</v>
      </c>
      <c r="L263" s="28" t="s">
        <v>1140</v>
      </c>
      <c r="M263" s="31" t="s">
        <v>1266</v>
      </c>
      <c r="N263" s="31" t="s">
        <v>1266</v>
      </c>
      <c r="O263" s="32"/>
      <c r="P263" s="28"/>
      <c r="Q263" s="28"/>
      <c r="R263" s="28"/>
      <c r="S263" s="28" t="s">
        <v>1367</v>
      </c>
      <c r="T263" s="33" t="s">
        <v>1364</v>
      </c>
      <c r="U263" s="28">
        <v>36</v>
      </c>
      <c r="V263" s="36" t="s">
        <v>1783</v>
      </c>
    </row>
    <row r="264" spans="1:22" ht="82.8" x14ac:dyDescent="0.3">
      <c r="A264" s="27">
        <v>261</v>
      </c>
      <c r="B264" s="28" t="s">
        <v>239</v>
      </c>
      <c r="C264" s="28" t="s">
        <v>276</v>
      </c>
      <c r="D264" s="28"/>
      <c r="E264" s="28"/>
      <c r="F264" s="28"/>
      <c r="G264" s="29"/>
      <c r="H264" s="30" t="s">
        <v>289</v>
      </c>
      <c r="I264" s="28" t="s">
        <v>4</v>
      </c>
      <c r="J264" s="28" t="s">
        <v>8</v>
      </c>
      <c r="K264" s="28" t="s">
        <v>1004</v>
      </c>
      <c r="L264" s="28"/>
      <c r="M264" s="31" t="s">
        <v>1280</v>
      </c>
      <c r="N264" s="31" t="s">
        <v>1280</v>
      </c>
      <c r="O264" s="32"/>
      <c r="P264" s="28"/>
      <c r="Q264" s="28"/>
      <c r="R264" s="28"/>
      <c r="S264" s="28" t="s">
        <v>1367</v>
      </c>
      <c r="T264" s="33" t="s">
        <v>1367</v>
      </c>
      <c r="U264" s="28">
        <v>38</v>
      </c>
      <c r="V264" s="36" t="s">
        <v>1784</v>
      </c>
    </row>
    <row r="265" spans="1:22" ht="82.8" x14ac:dyDescent="0.3">
      <c r="A265" s="27">
        <v>262</v>
      </c>
      <c r="B265" s="28" t="s">
        <v>239</v>
      </c>
      <c r="C265" s="28" t="s">
        <v>276</v>
      </c>
      <c r="D265" s="28"/>
      <c r="E265" s="28"/>
      <c r="F265" s="28"/>
      <c r="G265" s="29"/>
      <c r="H265" s="30" t="s">
        <v>290</v>
      </c>
      <c r="I265" s="28" t="s">
        <v>4</v>
      </c>
      <c r="J265" s="28"/>
      <c r="K265" s="28" t="s">
        <v>231</v>
      </c>
      <c r="L265" s="28"/>
      <c r="M265" s="31" t="s">
        <v>1280</v>
      </c>
      <c r="N265" s="31" t="s">
        <v>1280</v>
      </c>
      <c r="O265" s="32"/>
      <c r="P265" s="28"/>
      <c r="Q265" s="28"/>
      <c r="R265" s="28"/>
      <c r="S265" s="28" t="s">
        <v>1367</v>
      </c>
      <c r="T265" s="33" t="s">
        <v>1367</v>
      </c>
      <c r="U265" s="28">
        <v>40</v>
      </c>
      <c r="V265" s="36" t="s">
        <v>1785</v>
      </c>
    </row>
    <row r="266" spans="1:22" ht="72" x14ac:dyDescent="0.3">
      <c r="A266" s="27">
        <v>263</v>
      </c>
      <c r="B266" s="28" t="s">
        <v>239</v>
      </c>
      <c r="C266" s="28" t="s">
        <v>292</v>
      </c>
      <c r="D266" s="28" t="s">
        <v>1085</v>
      </c>
      <c r="E266" s="28"/>
      <c r="F266" s="28"/>
      <c r="G266" s="29"/>
      <c r="H266" s="30" t="s">
        <v>291</v>
      </c>
      <c r="I266" s="28" t="s">
        <v>10</v>
      </c>
      <c r="J266" s="28"/>
      <c r="K266" s="28" t="s">
        <v>1006</v>
      </c>
      <c r="L266" s="28"/>
      <c r="M266" s="31">
        <v>30300</v>
      </c>
      <c r="N266" s="31" t="str">
        <f t="shared" ref="N266:N275" si="12">IF(M266="","",IF(M266&lt;5000,"&lt; 5 000€",IF(M266&lt;10000,"5 000€ &lt;x&lt; 10 000€",IF(M266&lt;50000,"10 000€ &lt;x&lt; 50 000€",IF(M266&lt;100000,"50 000€ &lt;x&lt; 100 000€",IF(M266&lt;200000,"100 000€&lt;x&lt;200 000€",IF(M266&lt;500000,"200 000€ &lt;x&lt; 500 000€",IF(M266&lt;1000000,"500 000€ &lt;x&lt; 1M€",IF(M266&gt;1000000,"&gt;1M€","")))))))))</f>
        <v>10 000€ &lt;x&lt; 50 000€</v>
      </c>
      <c r="O266" s="32" t="s">
        <v>1476</v>
      </c>
      <c r="P266" s="28"/>
      <c r="Q266" s="28"/>
      <c r="R266" s="28"/>
      <c r="S266" s="28" t="s">
        <v>1364</v>
      </c>
      <c r="T266" s="33" t="s">
        <v>1364</v>
      </c>
      <c r="U266" s="28">
        <v>16</v>
      </c>
      <c r="V266" s="36" t="s">
        <v>1786</v>
      </c>
    </row>
    <row r="267" spans="1:22" ht="72" x14ac:dyDescent="0.3">
      <c r="A267" s="27">
        <v>264</v>
      </c>
      <c r="B267" s="28" t="s">
        <v>239</v>
      </c>
      <c r="C267" s="28" t="s">
        <v>292</v>
      </c>
      <c r="D267" s="28" t="s">
        <v>1085</v>
      </c>
      <c r="E267" s="28"/>
      <c r="F267" s="28"/>
      <c r="G267" s="29"/>
      <c r="H267" s="30" t="s">
        <v>293</v>
      </c>
      <c r="I267" s="28" t="s">
        <v>10</v>
      </c>
      <c r="J267" s="28" t="s">
        <v>8</v>
      </c>
      <c r="K267" s="28"/>
      <c r="L267" s="28"/>
      <c r="M267" s="31">
        <v>4000</v>
      </c>
      <c r="N267" s="31" t="str">
        <f t="shared" si="12"/>
        <v>&lt; 5 000€</v>
      </c>
      <c r="O267" s="32">
        <v>0.13</v>
      </c>
      <c r="P267" s="28"/>
      <c r="Q267" s="28"/>
      <c r="R267" s="28"/>
      <c r="S267" s="28" t="s">
        <v>1367</v>
      </c>
      <c r="T267" s="33" t="s">
        <v>1364</v>
      </c>
      <c r="U267" s="28">
        <v>17</v>
      </c>
      <c r="V267" s="36" t="s">
        <v>1787</v>
      </c>
    </row>
    <row r="268" spans="1:22" ht="72" x14ac:dyDescent="0.3">
      <c r="A268" s="27">
        <v>265</v>
      </c>
      <c r="B268" s="28" t="s">
        <v>239</v>
      </c>
      <c r="C268" s="28" t="s">
        <v>292</v>
      </c>
      <c r="D268" s="28" t="s">
        <v>1085</v>
      </c>
      <c r="E268" s="28"/>
      <c r="F268" s="28"/>
      <c r="G268" s="29"/>
      <c r="H268" s="30" t="s">
        <v>294</v>
      </c>
      <c r="I268" s="28" t="s">
        <v>972</v>
      </c>
      <c r="J268" s="28" t="s">
        <v>8</v>
      </c>
      <c r="K268" s="28"/>
      <c r="L268" s="28"/>
      <c r="M268" s="31">
        <v>50000</v>
      </c>
      <c r="N268" s="31" t="str">
        <f t="shared" si="12"/>
        <v>50 000€ &lt;x&lt; 100 000€</v>
      </c>
      <c r="O268" s="32">
        <v>0.05</v>
      </c>
      <c r="P268" s="28"/>
      <c r="Q268" s="28"/>
      <c r="R268" s="28"/>
      <c r="S268" s="28" t="s">
        <v>1364</v>
      </c>
      <c r="T268" s="33" t="s">
        <v>1364</v>
      </c>
      <c r="U268" s="28">
        <v>18</v>
      </c>
      <c r="V268" s="36" t="s">
        <v>1788</v>
      </c>
    </row>
    <row r="269" spans="1:22" ht="72" x14ac:dyDescent="0.3">
      <c r="A269" s="27">
        <v>266</v>
      </c>
      <c r="B269" s="28" t="s">
        <v>239</v>
      </c>
      <c r="C269" s="28" t="s">
        <v>292</v>
      </c>
      <c r="D269" s="28" t="s">
        <v>1085</v>
      </c>
      <c r="E269" s="28"/>
      <c r="F269" s="28"/>
      <c r="G269" s="29"/>
      <c r="H269" s="30" t="s">
        <v>1789</v>
      </c>
      <c r="I269" s="28" t="s">
        <v>975</v>
      </c>
      <c r="J269" s="28"/>
      <c r="K269" s="28"/>
      <c r="L269" s="28"/>
      <c r="M269" s="31">
        <v>2750</v>
      </c>
      <c r="N269" s="31" t="str">
        <f t="shared" si="12"/>
        <v>&lt; 5 000€</v>
      </c>
      <c r="O269" s="32">
        <v>0.2</v>
      </c>
      <c r="P269" s="28"/>
      <c r="Q269" s="28"/>
      <c r="R269" s="28"/>
      <c r="S269" s="28" t="s">
        <v>1364</v>
      </c>
      <c r="T269" s="33" t="s">
        <v>1364</v>
      </c>
      <c r="U269" s="28">
        <v>19</v>
      </c>
      <c r="V269" s="36" t="s">
        <v>1790</v>
      </c>
    </row>
    <row r="270" spans="1:22" ht="72" x14ac:dyDescent="0.3">
      <c r="A270" s="27">
        <v>267</v>
      </c>
      <c r="B270" s="28" t="s">
        <v>239</v>
      </c>
      <c r="C270" s="28" t="s">
        <v>292</v>
      </c>
      <c r="D270" s="28" t="s">
        <v>1085</v>
      </c>
      <c r="E270" s="28"/>
      <c r="F270" s="28"/>
      <c r="G270" s="29"/>
      <c r="H270" s="30" t="s">
        <v>295</v>
      </c>
      <c r="I270" s="28" t="s">
        <v>975</v>
      </c>
      <c r="J270" s="28"/>
      <c r="K270" s="28"/>
      <c r="L270" s="28"/>
      <c r="M270" s="31">
        <v>83000</v>
      </c>
      <c r="N270" s="31" t="str">
        <f t="shared" si="12"/>
        <v>50 000€ &lt;x&lt; 100 000€</v>
      </c>
      <c r="O270" s="32">
        <v>0.09</v>
      </c>
      <c r="P270" s="28"/>
      <c r="Q270" s="28"/>
      <c r="R270" s="28"/>
      <c r="S270" s="28" t="s">
        <v>1364</v>
      </c>
      <c r="T270" s="33" t="s">
        <v>1364</v>
      </c>
      <c r="U270" s="28">
        <v>20</v>
      </c>
      <c r="V270" s="36" t="s">
        <v>1791</v>
      </c>
    </row>
    <row r="271" spans="1:22" ht="72" x14ac:dyDescent="0.3">
      <c r="A271" s="27">
        <v>268</v>
      </c>
      <c r="B271" s="28" t="s">
        <v>239</v>
      </c>
      <c r="C271" s="28" t="s">
        <v>292</v>
      </c>
      <c r="D271" s="28" t="s">
        <v>1085</v>
      </c>
      <c r="E271" s="28"/>
      <c r="F271" s="28"/>
      <c r="G271" s="29"/>
      <c r="H271" s="30" t="s">
        <v>296</v>
      </c>
      <c r="I271" s="28" t="s">
        <v>975</v>
      </c>
      <c r="J271" s="28"/>
      <c r="K271" s="28"/>
      <c r="L271" s="28"/>
      <c r="M271" s="31">
        <v>2100000</v>
      </c>
      <c r="N271" s="31" t="str">
        <f t="shared" si="12"/>
        <v>&gt;1M€</v>
      </c>
      <c r="O271" s="32">
        <v>7.0000000000000007E-2</v>
      </c>
      <c r="P271" s="28"/>
      <c r="Q271" s="28"/>
      <c r="R271" s="28"/>
      <c r="S271" s="28" t="s">
        <v>1364</v>
      </c>
      <c r="T271" s="33" t="s">
        <v>1364</v>
      </c>
      <c r="U271" s="28">
        <v>21</v>
      </c>
      <c r="V271" s="36" t="s">
        <v>1792</v>
      </c>
    </row>
    <row r="272" spans="1:22" ht="72" x14ac:dyDescent="0.3">
      <c r="A272" s="27">
        <v>269</v>
      </c>
      <c r="B272" s="28" t="s">
        <v>239</v>
      </c>
      <c r="C272" s="28" t="s">
        <v>292</v>
      </c>
      <c r="D272" s="28" t="s">
        <v>1085</v>
      </c>
      <c r="E272" s="28"/>
      <c r="F272" s="28"/>
      <c r="G272" s="29"/>
      <c r="H272" s="30" t="s">
        <v>297</v>
      </c>
      <c r="I272" s="28" t="s">
        <v>118</v>
      </c>
      <c r="J272" s="28" t="s">
        <v>10</v>
      </c>
      <c r="K272" s="28"/>
      <c r="L272" s="28"/>
      <c r="M272" s="31">
        <v>20000</v>
      </c>
      <c r="N272" s="31" t="str">
        <f t="shared" si="12"/>
        <v>10 000€ &lt;x&lt; 50 000€</v>
      </c>
      <c r="O272" s="32">
        <v>0.04</v>
      </c>
      <c r="P272" s="28"/>
      <c r="Q272" s="28"/>
      <c r="R272" s="28"/>
      <c r="S272" s="28" t="s">
        <v>2467</v>
      </c>
      <c r="T272" s="33" t="s">
        <v>1364</v>
      </c>
      <c r="U272" s="28">
        <v>22</v>
      </c>
      <c r="V272" s="36" t="s">
        <v>1793</v>
      </c>
    </row>
    <row r="273" spans="1:22" ht="72" x14ac:dyDescent="0.3">
      <c r="A273" s="27">
        <v>270</v>
      </c>
      <c r="B273" s="28" t="s">
        <v>239</v>
      </c>
      <c r="C273" s="28" t="s">
        <v>292</v>
      </c>
      <c r="D273" s="28" t="s">
        <v>1085</v>
      </c>
      <c r="E273" s="28"/>
      <c r="F273" s="28"/>
      <c r="G273" s="29"/>
      <c r="H273" s="30" t="s">
        <v>298</v>
      </c>
      <c r="I273" s="28" t="s">
        <v>974</v>
      </c>
      <c r="J273" s="28" t="s">
        <v>118</v>
      </c>
      <c r="K273" s="28" t="s">
        <v>1008</v>
      </c>
      <c r="L273" s="28"/>
      <c r="M273" s="31">
        <v>40000</v>
      </c>
      <c r="N273" s="31" t="str">
        <f t="shared" si="12"/>
        <v>10 000€ &lt;x&lt; 50 000€</v>
      </c>
      <c r="O273" s="32">
        <v>1.24E-2</v>
      </c>
      <c r="P273" s="28"/>
      <c r="Q273" s="28"/>
      <c r="R273" s="28"/>
      <c r="S273" s="28" t="s">
        <v>1367</v>
      </c>
      <c r="T273" s="33" t="s">
        <v>1364</v>
      </c>
      <c r="U273" s="28">
        <v>23</v>
      </c>
      <c r="V273" s="36" t="s">
        <v>1794</v>
      </c>
    </row>
    <row r="274" spans="1:22" ht="72" x14ac:dyDescent="0.3">
      <c r="A274" s="27">
        <v>271</v>
      </c>
      <c r="B274" s="28" t="s">
        <v>239</v>
      </c>
      <c r="C274" s="28" t="s">
        <v>292</v>
      </c>
      <c r="D274" s="28" t="s">
        <v>1085</v>
      </c>
      <c r="E274" s="28"/>
      <c r="F274" s="28"/>
      <c r="G274" s="29"/>
      <c r="H274" s="30" t="s">
        <v>299</v>
      </c>
      <c r="I274" s="28" t="s">
        <v>973</v>
      </c>
      <c r="J274" s="28"/>
      <c r="K274" s="28" t="s">
        <v>989</v>
      </c>
      <c r="L274" s="28"/>
      <c r="M274" s="31">
        <v>153000</v>
      </c>
      <c r="N274" s="31" t="str">
        <f t="shared" si="12"/>
        <v>100 000€&lt;x&lt;200 000€</v>
      </c>
      <c r="O274" s="32">
        <v>0.22</v>
      </c>
      <c r="P274" s="28"/>
      <c r="Q274" s="28"/>
      <c r="R274" s="28"/>
      <c r="S274" s="28" t="s">
        <v>1367</v>
      </c>
      <c r="T274" s="33" t="s">
        <v>1364</v>
      </c>
      <c r="U274" s="28">
        <v>24</v>
      </c>
      <c r="V274" s="36" t="s">
        <v>1795</v>
      </c>
    </row>
    <row r="275" spans="1:22" ht="72" x14ac:dyDescent="0.3">
      <c r="A275" s="27">
        <v>272</v>
      </c>
      <c r="B275" s="28" t="s">
        <v>239</v>
      </c>
      <c r="C275" s="28" t="s">
        <v>292</v>
      </c>
      <c r="D275" s="28" t="s">
        <v>1085</v>
      </c>
      <c r="E275" s="28"/>
      <c r="F275" s="28"/>
      <c r="G275" s="29"/>
      <c r="H275" s="30" t="s">
        <v>300</v>
      </c>
      <c r="I275" s="28" t="s">
        <v>118</v>
      </c>
      <c r="J275" s="28"/>
      <c r="K275" s="28" t="s">
        <v>34</v>
      </c>
      <c r="L275" s="28" t="s">
        <v>1110</v>
      </c>
      <c r="M275" s="31">
        <v>62560</v>
      </c>
      <c r="N275" s="31" t="str">
        <f t="shared" si="12"/>
        <v>50 000€ &lt;x&lt; 100 000€</v>
      </c>
      <c r="O275" s="32">
        <v>1.2999999999999999E-2</v>
      </c>
      <c r="P275" s="28"/>
      <c r="Q275" s="28"/>
      <c r="R275" s="28"/>
      <c r="S275" s="28" t="s">
        <v>2467</v>
      </c>
      <c r="T275" s="33" t="s">
        <v>1364</v>
      </c>
      <c r="U275" s="28">
        <v>25</v>
      </c>
      <c r="V275" s="36" t="s">
        <v>1796</v>
      </c>
    </row>
    <row r="276" spans="1:22" ht="72" x14ac:dyDescent="0.3">
      <c r="A276" s="27">
        <v>273</v>
      </c>
      <c r="B276" s="28" t="s">
        <v>239</v>
      </c>
      <c r="C276" s="28" t="s">
        <v>292</v>
      </c>
      <c r="D276" s="28" t="s">
        <v>1085</v>
      </c>
      <c r="E276" s="28"/>
      <c r="F276" s="28"/>
      <c r="G276" s="29"/>
      <c r="H276" s="30" t="s">
        <v>301</v>
      </c>
      <c r="I276" s="28" t="s">
        <v>4</v>
      </c>
      <c r="J276" s="28"/>
      <c r="K276" s="28" t="s">
        <v>1200</v>
      </c>
      <c r="L276" s="28"/>
      <c r="M276" s="31" t="s">
        <v>1430</v>
      </c>
      <c r="N276" s="31"/>
      <c r="O276" s="32"/>
      <c r="P276" s="28"/>
      <c r="Q276" s="28"/>
      <c r="R276" s="28">
        <v>0.2</v>
      </c>
      <c r="S276" s="28" t="s">
        <v>1367</v>
      </c>
      <c r="T276" s="33" t="s">
        <v>1364</v>
      </c>
      <c r="U276" s="28">
        <v>26</v>
      </c>
      <c r="V276" s="36" t="s">
        <v>1797</v>
      </c>
    </row>
    <row r="277" spans="1:22" ht="72" x14ac:dyDescent="0.3">
      <c r="A277" s="27">
        <v>274</v>
      </c>
      <c r="B277" s="28" t="s">
        <v>239</v>
      </c>
      <c r="C277" s="28" t="s">
        <v>292</v>
      </c>
      <c r="D277" s="28" t="s">
        <v>1085</v>
      </c>
      <c r="E277" s="28"/>
      <c r="F277" s="28"/>
      <c r="G277" s="29"/>
      <c r="H277" s="30" t="s">
        <v>302</v>
      </c>
      <c r="I277" s="28" t="s">
        <v>118</v>
      </c>
      <c r="J277" s="28" t="s">
        <v>974</v>
      </c>
      <c r="K277" s="28" t="s">
        <v>1008</v>
      </c>
      <c r="L277" s="28"/>
      <c r="M277" s="31" t="s">
        <v>1265</v>
      </c>
      <c r="N277" s="31" t="s">
        <v>1265</v>
      </c>
      <c r="O277" s="32"/>
      <c r="P277" s="28"/>
      <c r="Q277" s="28"/>
      <c r="R277" s="28"/>
      <c r="S277" s="28" t="s">
        <v>1367</v>
      </c>
      <c r="T277" s="33" t="s">
        <v>1364</v>
      </c>
      <c r="U277" s="28">
        <v>27</v>
      </c>
      <c r="V277" s="36" t="s">
        <v>1798</v>
      </c>
    </row>
    <row r="278" spans="1:22" ht="72" x14ac:dyDescent="0.3">
      <c r="A278" s="27">
        <v>275</v>
      </c>
      <c r="B278" s="28" t="s">
        <v>239</v>
      </c>
      <c r="C278" s="28" t="s">
        <v>304</v>
      </c>
      <c r="D278" s="28" t="s">
        <v>1063</v>
      </c>
      <c r="E278" s="28" t="s">
        <v>1064</v>
      </c>
      <c r="F278" s="28" t="s">
        <v>1066</v>
      </c>
      <c r="G278" s="29"/>
      <c r="H278" s="30" t="s">
        <v>303</v>
      </c>
      <c r="I278" s="28" t="s">
        <v>975</v>
      </c>
      <c r="J278" s="28"/>
      <c r="K278" s="28"/>
      <c r="L278" s="28"/>
      <c r="M278" s="31">
        <v>1600000</v>
      </c>
      <c r="N278" s="31" t="str">
        <f t="shared" ref="N278:N341" si="13">IF(M278="","",IF(M278&lt;5000,"&lt; 5 000€",IF(M278&lt;10000,"5 000€ &lt;x&lt; 10 000€",IF(M278&lt;50000,"10 000€ &lt;x&lt; 50 000€",IF(M278&lt;100000,"50 000€ &lt;x&lt; 100 000€",IF(M278&lt;200000,"100 000€&lt;x&lt;200 000€",IF(M278&lt;500000,"200 000€ &lt;x&lt; 500 000€",IF(M278&lt;1000000,"500 000€ &lt;x&lt; 1M€",IF(M278&gt;1000000,"&gt;1M€","")))))))))</f>
        <v>&gt;1M€</v>
      </c>
      <c r="O278" s="32">
        <v>0.1</v>
      </c>
      <c r="P278" s="28"/>
      <c r="Q278" s="28"/>
      <c r="R278" s="28"/>
      <c r="S278" s="28" t="s">
        <v>1367</v>
      </c>
      <c r="T278" s="33" t="s">
        <v>1364</v>
      </c>
      <c r="U278" s="28">
        <v>14</v>
      </c>
      <c r="V278" s="36" t="s">
        <v>1799</v>
      </c>
    </row>
    <row r="279" spans="1:22" ht="72" x14ac:dyDescent="0.3">
      <c r="A279" s="27">
        <v>276</v>
      </c>
      <c r="B279" s="28" t="s">
        <v>239</v>
      </c>
      <c r="C279" s="28" t="s">
        <v>304</v>
      </c>
      <c r="D279" s="28" t="s">
        <v>1063</v>
      </c>
      <c r="E279" s="28" t="s">
        <v>1067</v>
      </c>
      <c r="F279" s="28"/>
      <c r="G279" s="29"/>
      <c r="H279" s="30" t="s">
        <v>305</v>
      </c>
      <c r="I279" s="28" t="s">
        <v>29</v>
      </c>
      <c r="J279" s="28" t="s">
        <v>8</v>
      </c>
      <c r="K279" s="28" t="s">
        <v>1009</v>
      </c>
      <c r="L279" s="28"/>
      <c r="M279" s="31">
        <v>13000</v>
      </c>
      <c r="N279" s="31" t="str">
        <f t="shared" si="13"/>
        <v>10 000€ &lt;x&lt; 50 000€</v>
      </c>
      <c r="O279" s="32">
        <v>0.22</v>
      </c>
      <c r="P279" s="28"/>
      <c r="Q279" s="28"/>
      <c r="R279" s="28"/>
      <c r="S279" s="28" t="s">
        <v>1367</v>
      </c>
      <c r="T279" s="33" t="s">
        <v>1364</v>
      </c>
      <c r="U279" s="28">
        <v>15</v>
      </c>
      <c r="V279" s="36" t="s">
        <v>1800</v>
      </c>
    </row>
    <row r="280" spans="1:22" ht="72" x14ac:dyDescent="0.3">
      <c r="A280" s="27">
        <v>277</v>
      </c>
      <c r="B280" s="28" t="s">
        <v>239</v>
      </c>
      <c r="C280" s="28" t="s">
        <v>304</v>
      </c>
      <c r="D280" s="28" t="s">
        <v>1063</v>
      </c>
      <c r="E280" s="28" t="s">
        <v>1068</v>
      </c>
      <c r="F280" s="28"/>
      <c r="G280" s="29"/>
      <c r="H280" s="30" t="s">
        <v>306</v>
      </c>
      <c r="I280" s="28" t="s">
        <v>10</v>
      </c>
      <c r="J280" s="28" t="s">
        <v>4</v>
      </c>
      <c r="K280" s="28" t="s">
        <v>994</v>
      </c>
      <c r="L280" s="28"/>
      <c r="M280" s="31">
        <v>2300</v>
      </c>
      <c r="N280" s="31" t="str">
        <f t="shared" si="13"/>
        <v>&lt; 5 000€</v>
      </c>
      <c r="O280" s="32">
        <v>0.44</v>
      </c>
      <c r="P280" s="28"/>
      <c r="Q280" s="28"/>
      <c r="R280" s="28"/>
      <c r="S280" s="28" t="s">
        <v>1367</v>
      </c>
      <c r="T280" s="33" t="s">
        <v>1364</v>
      </c>
      <c r="U280" s="28">
        <v>16</v>
      </c>
      <c r="V280" s="36" t="s">
        <v>1801</v>
      </c>
    </row>
    <row r="281" spans="1:22" ht="72" x14ac:dyDescent="0.3">
      <c r="A281" s="27">
        <v>278</v>
      </c>
      <c r="B281" s="28" t="s">
        <v>239</v>
      </c>
      <c r="C281" s="28" t="s">
        <v>304</v>
      </c>
      <c r="D281" s="28" t="s">
        <v>1063</v>
      </c>
      <c r="E281" s="28" t="s">
        <v>1068</v>
      </c>
      <c r="F281" s="28"/>
      <c r="G281" s="29"/>
      <c r="H281" s="30" t="s">
        <v>307</v>
      </c>
      <c r="I281" s="28" t="s">
        <v>10</v>
      </c>
      <c r="J281" s="28" t="s">
        <v>4</v>
      </c>
      <c r="K281" s="28" t="s">
        <v>994</v>
      </c>
      <c r="L281" s="28"/>
      <c r="M281" s="31">
        <v>13000</v>
      </c>
      <c r="N281" s="31" t="str">
        <f t="shared" si="13"/>
        <v>10 000€ &lt;x&lt; 50 000€</v>
      </c>
      <c r="O281" s="32">
        <v>0.2</v>
      </c>
      <c r="P281" s="28"/>
      <c r="Q281" s="28"/>
      <c r="R281" s="28"/>
      <c r="S281" s="28" t="s">
        <v>1367</v>
      </c>
      <c r="T281" s="33" t="s">
        <v>1364</v>
      </c>
      <c r="U281" s="28">
        <v>17</v>
      </c>
      <c r="V281" s="36" t="s">
        <v>1802</v>
      </c>
    </row>
    <row r="282" spans="1:22" ht="72" x14ac:dyDescent="0.3">
      <c r="A282" s="27">
        <v>279</v>
      </c>
      <c r="B282" s="28" t="s">
        <v>239</v>
      </c>
      <c r="C282" s="28" t="s">
        <v>304</v>
      </c>
      <c r="D282" s="28" t="s">
        <v>1063</v>
      </c>
      <c r="E282" s="28" t="s">
        <v>1064</v>
      </c>
      <c r="F282" s="28"/>
      <c r="G282" s="29"/>
      <c r="H282" s="30" t="s">
        <v>308</v>
      </c>
      <c r="I282" s="28" t="s">
        <v>972</v>
      </c>
      <c r="J282" s="28" t="s">
        <v>8</v>
      </c>
      <c r="K282" s="28"/>
      <c r="L282" s="28"/>
      <c r="M282" s="31">
        <v>60000</v>
      </c>
      <c r="N282" s="31" t="str">
        <f t="shared" si="13"/>
        <v>50 000€ &lt;x&lt; 100 000€</v>
      </c>
      <c r="O282" s="32">
        <v>0.4</v>
      </c>
      <c r="P282" s="28"/>
      <c r="Q282" s="28"/>
      <c r="R282" s="28"/>
      <c r="S282" s="28" t="s">
        <v>1367</v>
      </c>
      <c r="T282" s="33" t="s">
        <v>1364</v>
      </c>
      <c r="U282" s="28">
        <v>18</v>
      </c>
      <c r="V282" s="36" t="s">
        <v>1803</v>
      </c>
    </row>
    <row r="283" spans="1:22" ht="72" x14ac:dyDescent="0.3">
      <c r="A283" s="27">
        <v>280</v>
      </c>
      <c r="B283" s="28" t="s">
        <v>239</v>
      </c>
      <c r="C283" s="28" t="s">
        <v>304</v>
      </c>
      <c r="D283" s="28" t="s">
        <v>1063</v>
      </c>
      <c r="E283" s="28" t="s">
        <v>1064</v>
      </c>
      <c r="F283" s="28"/>
      <c r="G283" s="29"/>
      <c r="H283" s="30" t="s">
        <v>309</v>
      </c>
      <c r="I283" s="28" t="s">
        <v>8</v>
      </c>
      <c r="J283" s="28" t="s">
        <v>4</v>
      </c>
      <c r="K283" s="28" t="s">
        <v>1009</v>
      </c>
      <c r="L283" s="28"/>
      <c r="M283" s="31">
        <v>54000</v>
      </c>
      <c r="N283" s="31" t="str">
        <f t="shared" si="13"/>
        <v>50 000€ &lt;x&lt; 100 000€</v>
      </c>
      <c r="O283" s="32">
        <v>0.13</v>
      </c>
      <c r="P283" s="28"/>
      <c r="Q283" s="28"/>
      <c r="R283" s="28"/>
      <c r="S283" s="28" t="s">
        <v>1367</v>
      </c>
      <c r="T283" s="33" t="s">
        <v>1364</v>
      </c>
      <c r="U283" s="28">
        <v>19</v>
      </c>
      <c r="V283" s="36" t="s">
        <v>1804</v>
      </c>
    </row>
    <row r="284" spans="1:22" ht="82.8" x14ac:dyDescent="0.3">
      <c r="A284" s="27">
        <v>281</v>
      </c>
      <c r="B284" s="28" t="s">
        <v>239</v>
      </c>
      <c r="C284" s="28" t="s">
        <v>304</v>
      </c>
      <c r="D284" s="28" t="s">
        <v>1063</v>
      </c>
      <c r="E284" s="28" t="s">
        <v>1064</v>
      </c>
      <c r="F284" s="28" t="s">
        <v>1069</v>
      </c>
      <c r="G284" s="29"/>
      <c r="H284" s="30" t="s">
        <v>310</v>
      </c>
      <c r="I284" s="28" t="s">
        <v>118</v>
      </c>
      <c r="J284" s="28"/>
      <c r="K284" s="28" t="s">
        <v>34</v>
      </c>
      <c r="L284" s="28"/>
      <c r="M284" s="31" t="s">
        <v>1430</v>
      </c>
      <c r="N284" s="31"/>
      <c r="O284" s="32">
        <v>0.15</v>
      </c>
      <c r="P284" s="28"/>
      <c r="Q284" s="28"/>
      <c r="R284" s="28"/>
      <c r="S284" s="28" t="s">
        <v>1367</v>
      </c>
      <c r="T284" s="33" t="s">
        <v>1364</v>
      </c>
      <c r="U284" s="28">
        <v>20</v>
      </c>
      <c r="V284" s="36" t="s">
        <v>1805</v>
      </c>
    </row>
    <row r="285" spans="1:22" ht="72" x14ac:dyDescent="0.3">
      <c r="A285" s="27">
        <v>282</v>
      </c>
      <c r="B285" s="28" t="s">
        <v>239</v>
      </c>
      <c r="C285" s="28" t="s">
        <v>304</v>
      </c>
      <c r="D285" s="28" t="s">
        <v>1063</v>
      </c>
      <c r="E285" s="28" t="s">
        <v>1064</v>
      </c>
      <c r="F285" s="28"/>
      <c r="G285" s="29"/>
      <c r="H285" s="30" t="s">
        <v>311</v>
      </c>
      <c r="I285" s="28" t="s">
        <v>4</v>
      </c>
      <c r="J285" s="28" t="s">
        <v>10</v>
      </c>
      <c r="K285" s="28" t="s">
        <v>994</v>
      </c>
      <c r="L285" s="28"/>
      <c r="M285" s="31" t="s">
        <v>1430</v>
      </c>
      <c r="N285" s="31"/>
      <c r="O285" s="32">
        <v>0.2</v>
      </c>
      <c r="P285" s="28"/>
      <c r="Q285" s="28"/>
      <c r="R285" s="28"/>
      <c r="S285" s="28" t="s">
        <v>1367</v>
      </c>
      <c r="T285" s="33" t="s">
        <v>1364</v>
      </c>
      <c r="U285" s="28">
        <v>21</v>
      </c>
      <c r="V285" s="36" t="s">
        <v>1806</v>
      </c>
    </row>
    <row r="286" spans="1:22" ht="72" x14ac:dyDescent="0.3">
      <c r="A286" s="27">
        <v>283</v>
      </c>
      <c r="B286" s="28" t="s">
        <v>239</v>
      </c>
      <c r="C286" s="28" t="s">
        <v>304</v>
      </c>
      <c r="D286" s="28" t="s">
        <v>1063</v>
      </c>
      <c r="E286" s="28" t="s">
        <v>1064</v>
      </c>
      <c r="F286" s="28" t="s">
        <v>1069</v>
      </c>
      <c r="G286" s="29"/>
      <c r="H286" s="30" t="s">
        <v>312</v>
      </c>
      <c r="I286" s="28" t="s">
        <v>8</v>
      </c>
      <c r="J286" s="28"/>
      <c r="K286" s="28"/>
      <c r="L286" s="28"/>
      <c r="M286" s="31">
        <v>28000</v>
      </c>
      <c r="N286" s="31" t="str">
        <f t="shared" si="13"/>
        <v>10 000€ &lt;x&lt; 50 000€</v>
      </c>
      <c r="O286" s="32">
        <v>0.03</v>
      </c>
      <c r="P286" s="28"/>
      <c r="Q286" s="28"/>
      <c r="R286" s="28"/>
      <c r="S286" s="28" t="s">
        <v>1367</v>
      </c>
      <c r="T286" s="33" t="s">
        <v>1364</v>
      </c>
      <c r="U286" s="28">
        <v>22</v>
      </c>
      <c r="V286" s="36" t="s">
        <v>1807</v>
      </c>
    </row>
    <row r="287" spans="1:22" ht="82.8" x14ac:dyDescent="0.3">
      <c r="A287" s="27">
        <v>284</v>
      </c>
      <c r="B287" s="28" t="s">
        <v>239</v>
      </c>
      <c r="C287" s="28" t="s">
        <v>304</v>
      </c>
      <c r="D287" s="28" t="s">
        <v>1063</v>
      </c>
      <c r="E287" s="28" t="s">
        <v>1064</v>
      </c>
      <c r="F287" s="28"/>
      <c r="G287" s="29"/>
      <c r="H287" s="30" t="s">
        <v>313</v>
      </c>
      <c r="I287" s="28" t="s">
        <v>4</v>
      </c>
      <c r="J287" s="28" t="s">
        <v>10</v>
      </c>
      <c r="K287" s="28" t="s">
        <v>994</v>
      </c>
      <c r="L287" s="28"/>
      <c r="M287" s="31">
        <v>36000</v>
      </c>
      <c r="N287" s="31" t="str">
        <f t="shared" si="13"/>
        <v>10 000€ &lt;x&lt; 50 000€</v>
      </c>
      <c r="O287" s="32">
        <v>0.36</v>
      </c>
      <c r="P287" s="28"/>
      <c r="Q287" s="28"/>
      <c r="R287" s="28"/>
      <c r="S287" s="28" t="s">
        <v>1367</v>
      </c>
      <c r="T287" s="33" t="s">
        <v>1364</v>
      </c>
      <c r="U287" s="28">
        <v>23</v>
      </c>
      <c r="V287" s="36" t="s">
        <v>1808</v>
      </c>
    </row>
    <row r="288" spans="1:22" ht="72" x14ac:dyDescent="0.3">
      <c r="A288" s="27">
        <v>285</v>
      </c>
      <c r="B288" s="28" t="s">
        <v>239</v>
      </c>
      <c r="C288" s="28" t="s">
        <v>304</v>
      </c>
      <c r="D288" s="28" t="s">
        <v>1063</v>
      </c>
      <c r="E288" s="28" t="s">
        <v>1064</v>
      </c>
      <c r="F288" s="28"/>
      <c r="G288" s="29"/>
      <c r="H288" s="30" t="s">
        <v>314</v>
      </c>
      <c r="I288" s="28" t="s">
        <v>4</v>
      </c>
      <c r="J288" s="28" t="s">
        <v>8</v>
      </c>
      <c r="K288" s="28" t="s">
        <v>995</v>
      </c>
      <c r="L288" s="28"/>
      <c r="M288" s="31">
        <v>3400</v>
      </c>
      <c r="N288" s="31" t="str">
        <f t="shared" si="13"/>
        <v>&lt; 5 000€</v>
      </c>
      <c r="O288" s="32">
        <v>0.33</v>
      </c>
      <c r="P288" s="28"/>
      <c r="Q288" s="28"/>
      <c r="R288" s="28"/>
      <c r="S288" s="28" t="s">
        <v>1367</v>
      </c>
      <c r="T288" s="33" t="s">
        <v>1364</v>
      </c>
      <c r="U288" s="28">
        <v>24</v>
      </c>
      <c r="V288" s="36" t="s">
        <v>1809</v>
      </c>
    </row>
    <row r="289" spans="1:22" ht="72" x14ac:dyDescent="0.3">
      <c r="A289" s="27">
        <v>286</v>
      </c>
      <c r="B289" s="28" t="s">
        <v>239</v>
      </c>
      <c r="C289" s="28" t="s">
        <v>304</v>
      </c>
      <c r="D289" s="28" t="s">
        <v>1063</v>
      </c>
      <c r="E289" s="28" t="s">
        <v>1067</v>
      </c>
      <c r="F289" s="28" t="s">
        <v>1070</v>
      </c>
      <c r="G289" s="29"/>
      <c r="H289" s="30" t="s">
        <v>315</v>
      </c>
      <c r="I289" s="28" t="s">
        <v>4</v>
      </c>
      <c r="J289" s="28" t="s">
        <v>8</v>
      </c>
      <c r="K289" s="28" t="s">
        <v>996</v>
      </c>
      <c r="L289" s="28"/>
      <c r="M289" s="31">
        <v>192000</v>
      </c>
      <c r="N289" s="31" t="str">
        <f t="shared" si="13"/>
        <v>100 000€&lt;x&lt;200 000€</v>
      </c>
      <c r="O289" s="32">
        <v>0.44</v>
      </c>
      <c r="P289" s="28"/>
      <c r="Q289" s="28"/>
      <c r="R289" s="28"/>
      <c r="S289" s="28" t="s">
        <v>1367</v>
      </c>
      <c r="T289" s="33" t="s">
        <v>1364</v>
      </c>
      <c r="U289" s="28">
        <v>25</v>
      </c>
      <c r="V289" s="36" t="s">
        <v>1810</v>
      </c>
    </row>
    <row r="290" spans="1:22" ht="72" x14ac:dyDescent="0.3">
      <c r="A290" s="27">
        <v>287</v>
      </c>
      <c r="B290" s="28" t="s">
        <v>239</v>
      </c>
      <c r="C290" s="28" t="s">
        <v>316</v>
      </c>
      <c r="D290" s="28" t="s">
        <v>1063</v>
      </c>
      <c r="E290" s="28" t="s">
        <v>1064</v>
      </c>
      <c r="F290" s="28" t="s">
        <v>1071</v>
      </c>
      <c r="G290" s="29"/>
      <c r="H290" s="30" t="s">
        <v>317</v>
      </c>
      <c r="I290" s="28" t="s">
        <v>4</v>
      </c>
      <c r="J290" s="28"/>
      <c r="K290" s="28" t="s">
        <v>778</v>
      </c>
      <c r="L290" s="28"/>
      <c r="M290" s="31">
        <v>21000</v>
      </c>
      <c r="N290" s="31" t="str">
        <f t="shared" si="13"/>
        <v>10 000€ &lt;x&lt; 50 000€</v>
      </c>
      <c r="O290" s="32">
        <v>0.19</v>
      </c>
      <c r="P290" s="28"/>
      <c r="Q290" s="28"/>
      <c r="R290" s="28"/>
      <c r="S290" s="28" t="s">
        <v>1364</v>
      </c>
      <c r="T290" s="33" t="s">
        <v>1364</v>
      </c>
      <c r="U290" s="28">
        <v>17</v>
      </c>
      <c r="V290" s="36" t="s">
        <v>1811</v>
      </c>
    </row>
    <row r="291" spans="1:22" ht="72" x14ac:dyDescent="0.3">
      <c r="A291" s="27">
        <v>288</v>
      </c>
      <c r="B291" s="28" t="s">
        <v>239</v>
      </c>
      <c r="C291" s="28" t="s">
        <v>316</v>
      </c>
      <c r="D291" s="28" t="s">
        <v>1063</v>
      </c>
      <c r="E291" s="28" t="s">
        <v>1067</v>
      </c>
      <c r="F291" s="28"/>
      <c r="G291" s="29"/>
      <c r="H291" s="30" t="s">
        <v>318</v>
      </c>
      <c r="I291" s="28" t="s">
        <v>974</v>
      </c>
      <c r="J291" s="28"/>
      <c r="K291" s="28" t="s">
        <v>1003</v>
      </c>
      <c r="L291" s="28"/>
      <c r="M291" s="31">
        <v>8000</v>
      </c>
      <c r="N291" s="31" t="str">
        <f t="shared" si="13"/>
        <v>5 000€ &lt;x&lt; 10 000€</v>
      </c>
      <c r="O291" s="32">
        <v>1</v>
      </c>
      <c r="P291" s="28"/>
      <c r="Q291" s="28"/>
      <c r="R291" s="28"/>
      <c r="S291" s="28" t="s">
        <v>1367</v>
      </c>
      <c r="T291" s="33" t="s">
        <v>1364</v>
      </c>
      <c r="U291" s="28">
        <v>18</v>
      </c>
      <c r="V291" s="36" t="s">
        <v>1812</v>
      </c>
    </row>
    <row r="292" spans="1:22" ht="72" x14ac:dyDescent="0.3">
      <c r="A292" s="27">
        <v>289</v>
      </c>
      <c r="B292" s="28" t="s">
        <v>239</v>
      </c>
      <c r="C292" s="28" t="s">
        <v>316</v>
      </c>
      <c r="D292" s="28" t="s">
        <v>1063</v>
      </c>
      <c r="E292" s="28" t="s">
        <v>1064</v>
      </c>
      <c r="F292" s="28"/>
      <c r="G292" s="29"/>
      <c r="H292" s="30" t="s">
        <v>319</v>
      </c>
      <c r="I292" s="28" t="s">
        <v>4</v>
      </c>
      <c r="J292" s="28" t="s">
        <v>10</v>
      </c>
      <c r="K292" s="28"/>
      <c r="L292" s="28"/>
      <c r="M292" s="31">
        <v>18000</v>
      </c>
      <c r="N292" s="31" t="str">
        <f t="shared" si="13"/>
        <v>10 000€ &lt;x&lt; 50 000€</v>
      </c>
      <c r="O292" s="32">
        <v>0.16</v>
      </c>
      <c r="P292" s="28"/>
      <c r="Q292" s="28"/>
      <c r="R292" s="28"/>
      <c r="S292" s="28" t="s">
        <v>1367</v>
      </c>
      <c r="T292" s="33" t="s">
        <v>1364</v>
      </c>
      <c r="U292" s="28">
        <v>19</v>
      </c>
      <c r="V292" s="36" t="s">
        <v>1813</v>
      </c>
    </row>
    <row r="293" spans="1:22" ht="72" x14ac:dyDescent="0.3">
      <c r="A293" s="27">
        <v>290</v>
      </c>
      <c r="B293" s="28" t="s">
        <v>239</v>
      </c>
      <c r="C293" s="28" t="s">
        <v>316</v>
      </c>
      <c r="D293" s="28" t="s">
        <v>1063</v>
      </c>
      <c r="E293" s="28" t="s">
        <v>1067</v>
      </c>
      <c r="F293" s="28"/>
      <c r="G293" s="29"/>
      <c r="H293" s="30" t="s">
        <v>320</v>
      </c>
      <c r="I293" s="28" t="s">
        <v>4</v>
      </c>
      <c r="J293" s="28"/>
      <c r="K293" s="28" t="s">
        <v>1000</v>
      </c>
      <c r="L293" s="28"/>
      <c r="M293" s="31">
        <v>33000</v>
      </c>
      <c r="N293" s="31" t="str">
        <f t="shared" si="13"/>
        <v>10 000€ &lt;x&lt; 50 000€</v>
      </c>
      <c r="O293" s="32">
        <v>0.27</v>
      </c>
      <c r="P293" s="28"/>
      <c r="Q293" s="28"/>
      <c r="R293" s="28"/>
      <c r="S293" s="28" t="s">
        <v>1364</v>
      </c>
      <c r="T293" s="33" t="s">
        <v>1364</v>
      </c>
      <c r="U293" s="28">
        <v>20</v>
      </c>
      <c r="V293" s="36" t="s">
        <v>1814</v>
      </c>
    </row>
    <row r="294" spans="1:22" ht="72" x14ac:dyDescent="0.3">
      <c r="A294" s="27">
        <v>291</v>
      </c>
      <c r="B294" s="28" t="s">
        <v>239</v>
      </c>
      <c r="C294" s="28" t="s">
        <v>316</v>
      </c>
      <c r="D294" s="28" t="s">
        <v>1063</v>
      </c>
      <c r="E294" s="28" t="s">
        <v>1067</v>
      </c>
      <c r="F294" s="28"/>
      <c r="G294" s="29"/>
      <c r="H294" s="30" t="s">
        <v>321</v>
      </c>
      <c r="I294" s="28" t="s">
        <v>29</v>
      </c>
      <c r="J294" s="28" t="s">
        <v>8</v>
      </c>
      <c r="K294" s="28"/>
      <c r="L294" s="28"/>
      <c r="M294" s="31">
        <v>8500</v>
      </c>
      <c r="N294" s="31" t="str">
        <f t="shared" si="13"/>
        <v>5 000€ &lt;x&lt; 10 000€</v>
      </c>
      <c r="O294" s="32">
        <v>0.24</v>
      </c>
      <c r="P294" s="28"/>
      <c r="Q294" s="28"/>
      <c r="R294" s="28"/>
      <c r="S294" s="28" t="s">
        <v>1367</v>
      </c>
      <c r="T294" s="33" t="s">
        <v>1364</v>
      </c>
      <c r="U294" s="28">
        <v>21</v>
      </c>
      <c r="V294" s="36" t="s">
        <v>1815</v>
      </c>
    </row>
    <row r="295" spans="1:22" ht="72" x14ac:dyDescent="0.3">
      <c r="A295" s="27">
        <v>292</v>
      </c>
      <c r="B295" s="28" t="s">
        <v>239</v>
      </c>
      <c r="C295" s="28" t="s">
        <v>316</v>
      </c>
      <c r="D295" s="28" t="s">
        <v>1063</v>
      </c>
      <c r="E295" s="28" t="s">
        <v>1064</v>
      </c>
      <c r="F295" s="28" t="s">
        <v>1072</v>
      </c>
      <c r="G295" s="29"/>
      <c r="H295" s="30" t="s">
        <v>322</v>
      </c>
      <c r="I295" s="28" t="s">
        <v>29</v>
      </c>
      <c r="J295" s="28" t="s">
        <v>8</v>
      </c>
      <c r="K295" s="28"/>
      <c r="L295" s="28"/>
      <c r="M295" s="31" t="s">
        <v>1430</v>
      </c>
      <c r="N295" s="31"/>
      <c r="O295" s="32">
        <v>0.32</v>
      </c>
      <c r="P295" s="28"/>
      <c r="Q295" s="28"/>
      <c r="R295" s="28"/>
      <c r="S295" s="28" t="s">
        <v>1367</v>
      </c>
      <c r="T295" s="33" t="s">
        <v>1364</v>
      </c>
      <c r="U295" s="28">
        <v>22</v>
      </c>
      <c r="V295" s="36" t="s">
        <v>1816</v>
      </c>
    </row>
    <row r="296" spans="1:22" ht="72" x14ac:dyDescent="0.3">
      <c r="A296" s="27">
        <v>293</v>
      </c>
      <c r="B296" s="28" t="s">
        <v>239</v>
      </c>
      <c r="C296" s="28" t="s">
        <v>316</v>
      </c>
      <c r="D296" s="28" t="s">
        <v>1063</v>
      </c>
      <c r="E296" s="28" t="s">
        <v>1064</v>
      </c>
      <c r="F296" s="28"/>
      <c r="G296" s="29"/>
      <c r="H296" s="30" t="s">
        <v>323</v>
      </c>
      <c r="I296" s="28" t="s">
        <v>4</v>
      </c>
      <c r="J296" s="28" t="s">
        <v>10</v>
      </c>
      <c r="K296" s="28" t="s">
        <v>1002</v>
      </c>
      <c r="L296" s="28"/>
      <c r="M296" s="31">
        <v>11000</v>
      </c>
      <c r="N296" s="31" t="str">
        <f t="shared" si="13"/>
        <v>10 000€ &lt;x&lt; 50 000€</v>
      </c>
      <c r="O296" s="32">
        <v>0.11</v>
      </c>
      <c r="P296" s="28"/>
      <c r="Q296" s="28"/>
      <c r="R296" s="28"/>
      <c r="S296" s="28" t="s">
        <v>1367</v>
      </c>
      <c r="T296" s="33" t="s">
        <v>1364</v>
      </c>
      <c r="U296" s="28">
        <v>23</v>
      </c>
      <c r="V296" s="36" t="s">
        <v>1817</v>
      </c>
    </row>
    <row r="297" spans="1:22" ht="72" x14ac:dyDescent="0.3">
      <c r="A297" s="27">
        <v>294</v>
      </c>
      <c r="B297" s="28" t="s">
        <v>239</v>
      </c>
      <c r="C297" s="28" t="s">
        <v>316</v>
      </c>
      <c r="D297" s="28" t="s">
        <v>1063</v>
      </c>
      <c r="E297" s="28" t="s">
        <v>1064</v>
      </c>
      <c r="F297" s="28"/>
      <c r="G297" s="29"/>
      <c r="H297" s="30" t="s">
        <v>324</v>
      </c>
      <c r="I297" s="28" t="s">
        <v>4</v>
      </c>
      <c r="J297" s="28" t="s">
        <v>10</v>
      </c>
      <c r="K297" s="28"/>
      <c r="L297" s="28"/>
      <c r="M297" s="31">
        <v>12120</v>
      </c>
      <c r="N297" s="31" t="str">
        <f t="shared" si="13"/>
        <v>10 000€ &lt;x&lt; 50 000€</v>
      </c>
      <c r="O297" s="32">
        <v>0.4</v>
      </c>
      <c r="P297" s="28"/>
      <c r="Q297" s="28"/>
      <c r="R297" s="28"/>
      <c r="S297" s="28" t="s">
        <v>1367</v>
      </c>
      <c r="T297" s="33" t="s">
        <v>1364</v>
      </c>
      <c r="U297" s="28">
        <v>24</v>
      </c>
      <c r="V297" s="36" t="s">
        <v>1818</v>
      </c>
    </row>
    <row r="298" spans="1:22" ht="72" x14ac:dyDescent="0.3">
      <c r="A298" s="27">
        <v>295</v>
      </c>
      <c r="B298" s="28" t="s">
        <v>239</v>
      </c>
      <c r="C298" s="28" t="s">
        <v>316</v>
      </c>
      <c r="D298" s="28" t="s">
        <v>1063</v>
      </c>
      <c r="E298" s="28" t="s">
        <v>1064</v>
      </c>
      <c r="F298" s="28"/>
      <c r="G298" s="29"/>
      <c r="H298" s="30" t="s">
        <v>326</v>
      </c>
      <c r="I298" s="28" t="s">
        <v>8</v>
      </c>
      <c r="J298" s="28" t="s">
        <v>4</v>
      </c>
      <c r="K298" s="28"/>
      <c r="L298" s="28"/>
      <c r="M298" s="31" t="s">
        <v>1430</v>
      </c>
      <c r="N298" s="31"/>
      <c r="O298" s="32">
        <v>0.05</v>
      </c>
      <c r="P298" s="28"/>
      <c r="Q298" s="28"/>
      <c r="R298" s="28"/>
      <c r="S298" s="28" t="s">
        <v>2467</v>
      </c>
      <c r="T298" s="33" t="s">
        <v>1364</v>
      </c>
      <c r="U298" s="28">
        <v>25</v>
      </c>
      <c r="V298" s="36" t="s">
        <v>1819</v>
      </c>
    </row>
    <row r="299" spans="1:22" ht="72" x14ac:dyDescent="0.3">
      <c r="A299" s="27">
        <v>296</v>
      </c>
      <c r="B299" s="28" t="s">
        <v>239</v>
      </c>
      <c r="C299" s="28" t="s">
        <v>316</v>
      </c>
      <c r="D299" s="28" t="s">
        <v>1063</v>
      </c>
      <c r="E299" s="28" t="s">
        <v>1064</v>
      </c>
      <c r="F299" s="28"/>
      <c r="G299" s="29"/>
      <c r="H299" s="30" t="s">
        <v>327</v>
      </c>
      <c r="I299" s="28" t="s">
        <v>8</v>
      </c>
      <c r="J299" s="28" t="s">
        <v>118</v>
      </c>
      <c r="K299" s="28" t="s">
        <v>1000</v>
      </c>
      <c r="L299" s="28"/>
      <c r="M299" s="31">
        <v>1000</v>
      </c>
      <c r="N299" s="31" t="str">
        <f t="shared" si="13"/>
        <v>&lt; 5 000€</v>
      </c>
      <c r="O299" s="32">
        <v>0.3</v>
      </c>
      <c r="P299" s="28"/>
      <c r="Q299" s="28"/>
      <c r="R299" s="28"/>
      <c r="S299" s="28" t="s">
        <v>1367</v>
      </c>
      <c r="T299" s="33" t="s">
        <v>1364</v>
      </c>
      <c r="U299" s="28">
        <v>26</v>
      </c>
      <c r="V299" s="36" t="s">
        <v>1820</v>
      </c>
    </row>
    <row r="300" spans="1:22" ht="72" x14ac:dyDescent="0.3">
      <c r="A300" s="27">
        <v>297</v>
      </c>
      <c r="B300" s="28" t="s">
        <v>239</v>
      </c>
      <c r="C300" s="28" t="s">
        <v>316</v>
      </c>
      <c r="D300" s="28" t="s">
        <v>1063</v>
      </c>
      <c r="E300" s="28" t="s">
        <v>1068</v>
      </c>
      <c r="F300" s="28"/>
      <c r="G300" s="29"/>
      <c r="H300" s="30" t="s">
        <v>328</v>
      </c>
      <c r="I300" s="28" t="s">
        <v>4</v>
      </c>
      <c r="J300" s="28" t="s">
        <v>10</v>
      </c>
      <c r="K300" s="28" t="s">
        <v>1000</v>
      </c>
      <c r="L300" s="28"/>
      <c r="M300" s="31">
        <v>6627</v>
      </c>
      <c r="N300" s="31" t="str">
        <f t="shared" si="13"/>
        <v>5 000€ &lt;x&lt; 10 000€</v>
      </c>
      <c r="O300" s="32">
        <v>0.1</v>
      </c>
      <c r="P300" s="28"/>
      <c r="Q300" s="28"/>
      <c r="R300" s="28"/>
      <c r="S300" s="28" t="s">
        <v>1367</v>
      </c>
      <c r="T300" s="33" t="s">
        <v>1364</v>
      </c>
      <c r="U300" s="28">
        <v>27</v>
      </c>
      <c r="V300" s="36" t="s">
        <v>1821</v>
      </c>
    </row>
    <row r="301" spans="1:22" ht="72" x14ac:dyDescent="0.3">
      <c r="A301" s="27">
        <v>298</v>
      </c>
      <c r="B301" s="28" t="s">
        <v>239</v>
      </c>
      <c r="C301" s="28" t="s">
        <v>316</v>
      </c>
      <c r="D301" s="28" t="s">
        <v>1063</v>
      </c>
      <c r="E301" s="28" t="s">
        <v>1064</v>
      </c>
      <c r="F301" s="28"/>
      <c r="G301" s="29"/>
      <c r="H301" s="30" t="s">
        <v>329</v>
      </c>
      <c r="I301" s="28" t="s">
        <v>4</v>
      </c>
      <c r="J301" s="28" t="s">
        <v>10</v>
      </c>
      <c r="K301" s="28" t="s">
        <v>1000</v>
      </c>
      <c r="L301" s="28"/>
      <c r="M301" s="31">
        <v>9000</v>
      </c>
      <c r="N301" s="31" t="str">
        <f t="shared" si="13"/>
        <v>5 000€ &lt;x&lt; 10 000€</v>
      </c>
      <c r="O301" s="32">
        <v>0.28999999999999998</v>
      </c>
      <c r="P301" s="28"/>
      <c r="Q301" s="28"/>
      <c r="R301" s="28"/>
      <c r="S301" s="28" t="s">
        <v>1364</v>
      </c>
      <c r="T301" s="33" t="s">
        <v>1364</v>
      </c>
      <c r="U301" s="28">
        <v>28</v>
      </c>
      <c r="V301" s="36" t="s">
        <v>1822</v>
      </c>
    </row>
    <row r="302" spans="1:22" ht="96.6" x14ac:dyDescent="0.3">
      <c r="A302" s="27">
        <v>299</v>
      </c>
      <c r="B302" s="28" t="s">
        <v>239</v>
      </c>
      <c r="C302" s="28" t="s">
        <v>316</v>
      </c>
      <c r="D302" s="28" t="s">
        <v>1063</v>
      </c>
      <c r="E302" s="28" t="s">
        <v>1064</v>
      </c>
      <c r="F302" s="28"/>
      <c r="G302" s="29"/>
      <c r="H302" s="30" t="s">
        <v>330</v>
      </c>
      <c r="I302" s="28" t="s">
        <v>4</v>
      </c>
      <c r="J302" s="28" t="s">
        <v>10</v>
      </c>
      <c r="K302" s="28"/>
      <c r="L302" s="28"/>
      <c r="M302" s="31">
        <v>14000</v>
      </c>
      <c r="N302" s="31" t="str">
        <f t="shared" si="13"/>
        <v>10 000€ &lt;x&lt; 50 000€</v>
      </c>
      <c r="O302" s="32">
        <v>0.2</v>
      </c>
      <c r="P302" s="28"/>
      <c r="Q302" s="28"/>
      <c r="R302" s="28"/>
      <c r="S302" s="28" t="s">
        <v>1367</v>
      </c>
      <c r="T302" s="33" t="s">
        <v>1364</v>
      </c>
      <c r="U302" s="28">
        <v>29</v>
      </c>
      <c r="V302" s="36" t="s">
        <v>1823</v>
      </c>
    </row>
    <row r="303" spans="1:22" ht="72" x14ac:dyDescent="0.3">
      <c r="A303" s="27">
        <v>300</v>
      </c>
      <c r="B303" s="28" t="s">
        <v>239</v>
      </c>
      <c r="C303" s="28" t="s">
        <v>316</v>
      </c>
      <c r="D303" s="28" t="s">
        <v>1063</v>
      </c>
      <c r="E303" s="28" t="s">
        <v>1064</v>
      </c>
      <c r="F303" s="28"/>
      <c r="G303" s="29"/>
      <c r="H303" s="30" t="s">
        <v>331</v>
      </c>
      <c r="I303" s="28" t="s">
        <v>4</v>
      </c>
      <c r="J303" s="28" t="s">
        <v>10</v>
      </c>
      <c r="K303" s="28" t="s">
        <v>1000</v>
      </c>
      <c r="L303" s="28"/>
      <c r="M303" s="31">
        <v>20000</v>
      </c>
      <c r="N303" s="31" t="str">
        <f t="shared" si="13"/>
        <v>10 000€ &lt;x&lt; 50 000€</v>
      </c>
      <c r="O303" s="32">
        <v>0.17</v>
      </c>
      <c r="P303" s="28"/>
      <c r="Q303" s="28"/>
      <c r="R303" s="28"/>
      <c r="S303" s="28" t="s">
        <v>1367</v>
      </c>
      <c r="T303" s="33" t="s">
        <v>1364</v>
      </c>
      <c r="U303" s="28">
        <v>30</v>
      </c>
      <c r="V303" s="36" t="s">
        <v>1824</v>
      </c>
    </row>
    <row r="304" spans="1:22" ht="72" x14ac:dyDescent="0.3">
      <c r="A304" s="27">
        <v>301</v>
      </c>
      <c r="B304" s="28" t="s">
        <v>239</v>
      </c>
      <c r="C304" s="28" t="s">
        <v>316</v>
      </c>
      <c r="D304" s="28" t="s">
        <v>1063</v>
      </c>
      <c r="E304" s="28" t="s">
        <v>1064</v>
      </c>
      <c r="F304" s="28"/>
      <c r="G304" s="29"/>
      <c r="H304" s="30" t="s">
        <v>332</v>
      </c>
      <c r="I304" s="28" t="s">
        <v>4</v>
      </c>
      <c r="J304" s="28" t="s">
        <v>10</v>
      </c>
      <c r="K304" s="28" t="s">
        <v>1000</v>
      </c>
      <c r="L304" s="28"/>
      <c r="M304" s="31">
        <v>12000</v>
      </c>
      <c r="N304" s="31" t="str">
        <f t="shared" si="13"/>
        <v>10 000€ &lt;x&lt; 50 000€</v>
      </c>
      <c r="O304" s="32">
        <v>0.25</v>
      </c>
      <c r="P304" s="28"/>
      <c r="Q304" s="28"/>
      <c r="R304" s="28"/>
      <c r="S304" s="28" t="s">
        <v>2467</v>
      </c>
      <c r="T304" s="33" t="s">
        <v>1364</v>
      </c>
      <c r="U304" s="28">
        <v>31</v>
      </c>
      <c r="V304" s="36" t="s">
        <v>1825</v>
      </c>
    </row>
    <row r="305" spans="1:22" ht="72" x14ac:dyDescent="0.3">
      <c r="A305" s="27">
        <v>302</v>
      </c>
      <c r="B305" s="28" t="s">
        <v>239</v>
      </c>
      <c r="C305" s="28" t="s">
        <v>316</v>
      </c>
      <c r="D305" s="28" t="s">
        <v>1063</v>
      </c>
      <c r="E305" s="28" t="s">
        <v>1064</v>
      </c>
      <c r="F305" s="28"/>
      <c r="G305" s="29"/>
      <c r="H305" s="30" t="s">
        <v>333</v>
      </c>
      <c r="I305" s="28" t="s">
        <v>4</v>
      </c>
      <c r="J305" s="28" t="s">
        <v>10</v>
      </c>
      <c r="K305" s="28" t="s">
        <v>778</v>
      </c>
      <c r="L305" s="28"/>
      <c r="M305" s="31">
        <v>6569</v>
      </c>
      <c r="N305" s="31" t="str">
        <f t="shared" si="13"/>
        <v>5 000€ &lt;x&lt; 10 000€</v>
      </c>
      <c r="O305" s="32">
        <v>0.18</v>
      </c>
      <c r="P305" s="28"/>
      <c r="Q305" s="28"/>
      <c r="R305" s="28"/>
      <c r="S305" s="28" t="s">
        <v>1364</v>
      </c>
      <c r="T305" s="33" t="s">
        <v>1364</v>
      </c>
      <c r="U305" s="28">
        <v>32</v>
      </c>
      <c r="V305" s="36" t="s">
        <v>1826</v>
      </c>
    </row>
    <row r="306" spans="1:22" ht="72" x14ac:dyDescent="0.3">
      <c r="A306" s="27">
        <v>303</v>
      </c>
      <c r="B306" s="28" t="s">
        <v>239</v>
      </c>
      <c r="C306" s="28" t="s">
        <v>316</v>
      </c>
      <c r="D306" s="28" t="s">
        <v>1063</v>
      </c>
      <c r="E306" s="28" t="s">
        <v>1064</v>
      </c>
      <c r="F306" s="28"/>
      <c r="G306" s="29"/>
      <c r="H306" s="30" t="s">
        <v>334</v>
      </c>
      <c r="I306" s="28" t="s">
        <v>118</v>
      </c>
      <c r="J306" s="28" t="s">
        <v>4</v>
      </c>
      <c r="K306" s="28"/>
      <c r="L306" s="28"/>
      <c r="M306" s="31">
        <v>10000</v>
      </c>
      <c r="N306" s="31" t="str">
        <f t="shared" si="13"/>
        <v>10 000€ &lt;x&lt; 50 000€</v>
      </c>
      <c r="O306" s="32">
        <v>0.55000000000000004</v>
      </c>
      <c r="P306" s="28"/>
      <c r="Q306" s="28"/>
      <c r="R306" s="28"/>
      <c r="S306" s="28" t="s">
        <v>1367</v>
      </c>
      <c r="T306" s="33" t="s">
        <v>1364</v>
      </c>
      <c r="U306" s="28">
        <v>33</v>
      </c>
      <c r="V306" s="36" t="s">
        <v>1827</v>
      </c>
    </row>
    <row r="307" spans="1:22" ht="72" x14ac:dyDescent="0.3">
      <c r="A307" s="27">
        <v>304</v>
      </c>
      <c r="B307" s="28" t="s">
        <v>239</v>
      </c>
      <c r="C307" s="28" t="s">
        <v>316</v>
      </c>
      <c r="D307" s="28" t="s">
        <v>1063</v>
      </c>
      <c r="E307" s="28" t="s">
        <v>1064</v>
      </c>
      <c r="F307" s="28"/>
      <c r="G307" s="29"/>
      <c r="H307" s="30" t="s">
        <v>335</v>
      </c>
      <c r="I307" s="28" t="s">
        <v>974</v>
      </c>
      <c r="J307" s="28" t="s">
        <v>4</v>
      </c>
      <c r="K307" s="28" t="s">
        <v>1003</v>
      </c>
      <c r="L307" s="28"/>
      <c r="M307" s="31">
        <v>40000</v>
      </c>
      <c r="N307" s="31" t="str">
        <f t="shared" si="13"/>
        <v>10 000€ &lt;x&lt; 50 000€</v>
      </c>
      <c r="O307" s="32">
        <v>1</v>
      </c>
      <c r="P307" s="28"/>
      <c r="Q307" s="28"/>
      <c r="R307" s="28"/>
      <c r="S307" s="28" t="s">
        <v>1367</v>
      </c>
      <c r="T307" s="33" t="s">
        <v>1364</v>
      </c>
      <c r="U307" s="28">
        <v>34</v>
      </c>
      <c r="V307" s="36" t="s">
        <v>1828</v>
      </c>
    </row>
    <row r="308" spans="1:22" ht="72" x14ac:dyDescent="0.3">
      <c r="A308" s="27">
        <v>305</v>
      </c>
      <c r="B308" s="28" t="s">
        <v>239</v>
      </c>
      <c r="C308" s="28" t="s">
        <v>316</v>
      </c>
      <c r="D308" s="28" t="s">
        <v>1063</v>
      </c>
      <c r="E308" s="28" t="s">
        <v>1064</v>
      </c>
      <c r="F308" s="28"/>
      <c r="G308" s="29"/>
      <c r="H308" s="30" t="s">
        <v>336</v>
      </c>
      <c r="I308" s="28" t="s">
        <v>974</v>
      </c>
      <c r="J308" s="28" t="s">
        <v>4</v>
      </c>
      <c r="K308" s="28" t="s">
        <v>1230</v>
      </c>
      <c r="L308" s="28"/>
      <c r="M308" s="31">
        <v>21600</v>
      </c>
      <c r="N308" s="31" t="str">
        <f t="shared" si="13"/>
        <v>10 000€ &lt;x&lt; 50 000€</v>
      </c>
      <c r="O308" s="32">
        <v>0.12</v>
      </c>
      <c r="P308" s="28"/>
      <c r="Q308" s="28"/>
      <c r="R308" s="28"/>
      <c r="S308" s="28" t="s">
        <v>1367</v>
      </c>
      <c r="T308" s="33" t="s">
        <v>1364</v>
      </c>
      <c r="U308" s="28">
        <v>35</v>
      </c>
      <c r="V308" s="36" t="s">
        <v>1829</v>
      </c>
    </row>
    <row r="309" spans="1:22" ht="72" x14ac:dyDescent="0.3">
      <c r="A309" s="27">
        <v>306</v>
      </c>
      <c r="B309" s="28" t="s">
        <v>239</v>
      </c>
      <c r="C309" s="28" t="s">
        <v>316</v>
      </c>
      <c r="D309" s="28" t="s">
        <v>1063</v>
      </c>
      <c r="E309" s="28" t="s">
        <v>1068</v>
      </c>
      <c r="F309" s="28"/>
      <c r="G309" s="29"/>
      <c r="H309" s="30" t="s">
        <v>337</v>
      </c>
      <c r="I309" s="28" t="s">
        <v>4</v>
      </c>
      <c r="J309" s="28"/>
      <c r="K309" s="28" t="s">
        <v>999</v>
      </c>
      <c r="L309" s="28"/>
      <c r="M309" s="31">
        <v>800</v>
      </c>
      <c r="N309" s="31" t="str">
        <f t="shared" si="13"/>
        <v>&lt; 5 000€</v>
      </c>
      <c r="O309" s="32">
        <v>0.57999999999999996</v>
      </c>
      <c r="P309" s="28"/>
      <c r="Q309" s="28"/>
      <c r="R309" s="28"/>
      <c r="S309" s="28" t="s">
        <v>1367</v>
      </c>
      <c r="T309" s="33" t="s">
        <v>1364</v>
      </c>
      <c r="U309" s="28">
        <v>36</v>
      </c>
      <c r="V309" s="36" t="s">
        <v>1830</v>
      </c>
    </row>
    <row r="310" spans="1:22" ht="72" x14ac:dyDescent="0.3">
      <c r="A310" s="27">
        <v>307</v>
      </c>
      <c r="B310" s="28" t="s">
        <v>239</v>
      </c>
      <c r="C310" s="28" t="s">
        <v>316</v>
      </c>
      <c r="D310" s="28" t="s">
        <v>1063</v>
      </c>
      <c r="E310" s="28" t="s">
        <v>1068</v>
      </c>
      <c r="F310" s="28"/>
      <c r="G310" s="29"/>
      <c r="H310" s="30" t="s">
        <v>338</v>
      </c>
      <c r="I310" s="28" t="s">
        <v>974</v>
      </c>
      <c r="J310" s="28" t="s">
        <v>118</v>
      </c>
      <c r="K310" s="28"/>
      <c r="L310" s="28"/>
      <c r="M310" s="31">
        <v>4200</v>
      </c>
      <c r="N310" s="31" t="str">
        <f t="shared" si="13"/>
        <v>&lt; 5 000€</v>
      </c>
      <c r="O310" s="32">
        <v>0.5</v>
      </c>
      <c r="P310" s="28"/>
      <c r="Q310" s="28"/>
      <c r="R310" s="28"/>
      <c r="S310" s="28" t="s">
        <v>1367</v>
      </c>
      <c r="T310" s="33" t="s">
        <v>1364</v>
      </c>
      <c r="U310" s="28">
        <v>37</v>
      </c>
      <c r="V310" s="36" t="s">
        <v>1831</v>
      </c>
    </row>
    <row r="311" spans="1:22" ht="72" x14ac:dyDescent="0.3">
      <c r="A311" s="27">
        <v>308</v>
      </c>
      <c r="B311" s="28" t="s">
        <v>239</v>
      </c>
      <c r="C311" s="28" t="s">
        <v>316</v>
      </c>
      <c r="D311" s="28" t="s">
        <v>1063</v>
      </c>
      <c r="E311" s="28" t="s">
        <v>1064</v>
      </c>
      <c r="F311" s="28"/>
      <c r="G311" s="29"/>
      <c r="H311" s="30" t="s">
        <v>339</v>
      </c>
      <c r="I311" s="28" t="s">
        <v>975</v>
      </c>
      <c r="J311" s="28"/>
      <c r="K311" s="28"/>
      <c r="L311" s="28"/>
      <c r="M311" s="31" t="s">
        <v>1430</v>
      </c>
      <c r="N311" s="31"/>
      <c r="O311" s="32">
        <v>5.8000000000000003E-2</v>
      </c>
      <c r="P311" s="28"/>
      <c r="Q311" s="28"/>
      <c r="R311" s="28"/>
      <c r="S311" s="28" t="s">
        <v>1367</v>
      </c>
      <c r="T311" s="33" t="s">
        <v>1364</v>
      </c>
      <c r="U311" s="28">
        <v>38</v>
      </c>
      <c r="V311" s="36" t="s">
        <v>1832</v>
      </c>
    </row>
    <row r="312" spans="1:22" ht="72" x14ac:dyDescent="0.3">
      <c r="A312" s="27">
        <v>309</v>
      </c>
      <c r="B312" s="28" t="s">
        <v>239</v>
      </c>
      <c r="C312" s="28" t="s">
        <v>316</v>
      </c>
      <c r="D312" s="28" t="s">
        <v>1063</v>
      </c>
      <c r="E312" s="28" t="s">
        <v>1064</v>
      </c>
      <c r="F312" s="28"/>
      <c r="G312" s="29"/>
      <c r="H312" s="30" t="s">
        <v>340</v>
      </c>
      <c r="I312" s="28" t="s">
        <v>975</v>
      </c>
      <c r="J312" s="28"/>
      <c r="K312" s="28"/>
      <c r="L312" s="28"/>
      <c r="M312" s="31" t="s">
        <v>1430</v>
      </c>
      <c r="N312" s="31"/>
      <c r="O312" s="32" t="s">
        <v>1477</v>
      </c>
      <c r="P312" s="28"/>
      <c r="Q312" s="28"/>
      <c r="R312" s="28"/>
      <c r="S312" s="28" t="s">
        <v>1367</v>
      </c>
      <c r="T312" s="33" t="s">
        <v>1364</v>
      </c>
      <c r="U312" s="28">
        <v>39</v>
      </c>
      <c r="V312" s="36" t="s">
        <v>1833</v>
      </c>
    </row>
    <row r="313" spans="1:22" ht="72" x14ac:dyDescent="0.3">
      <c r="A313" s="27">
        <v>310</v>
      </c>
      <c r="B313" s="28" t="s">
        <v>239</v>
      </c>
      <c r="C313" s="28" t="s">
        <v>316</v>
      </c>
      <c r="D313" s="28" t="s">
        <v>1063</v>
      </c>
      <c r="E313" s="28" t="s">
        <v>1064</v>
      </c>
      <c r="F313" s="28"/>
      <c r="G313" s="29"/>
      <c r="H313" s="30" t="s">
        <v>341</v>
      </c>
      <c r="I313" s="28" t="s">
        <v>975</v>
      </c>
      <c r="J313" s="28"/>
      <c r="K313" s="28"/>
      <c r="L313" s="28"/>
      <c r="M313" s="31">
        <v>51000</v>
      </c>
      <c r="N313" s="31" t="str">
        <f t="shared" si="13"/>
        <v>50 000€ &lt;x&lt; 100 000€</v>
      </c>
      <c r="O313" s="32">
        <v>0.18</v>
      </c>
      <c r="P313" s="28"/>
      <c r="Q313" s="28"/>
      <c r="R313" s="28"/>
      <c r="S313" s="28" t="s">
        <v>1367</v>
      </c>
      <c r="T313" s="33" t="s">
        <v>1364</v>
      </c>
      <c r="U313" s="28">
        <v>40</v>
      </c>
      <c r="V313" s="36" t="s">
        <v>1834</v>
      </c>
    </row>
    <row r="314" spans="1:22" ht="72" x14ac:dyDescent="0.3">
      <c r="A314" s="27">
        <v>311</v>
      </c>
      <c r="B314" s="28" t="s">
        <v>239</v>
      </c>
      <c r="C314" s="28" t="s">
        <v>316</v>
      </c>
      <c r="D314" s="28" t="s">
        <v>1063</v>
      </c>
      <c r="E314" s="28" t="s">
        <v>1064</v>
      </c>
      <c r="F314" s="28"/>
      <c r="G314" s="29"/>
      <c r="H314" s="30" t="s">
        <v>339</v>
      </c>
      <c r="I314" s="28" t="s">
        <v>975</v>
      </c>
      <c r="J314" s="28"/>
      <c r="K314" s="28"/>
      <c r="L314" s="28"/>
      <c r="M314" s="31" t="s">
        <v>1430</v>
      </c>
      <c r="N314" s="31"/>
      <c r="O314" s="32">
        <v>5.8000000000000003E-2</v>
      </c>
      <c r="P314" s="28"/>
      <c r="Q314" s="28"/>
      <c r="R314" s="28"/>
      <c r="S314" s="28" t="s">
        <v>1367</v>
      </c>
      <c r="T314" s="33" t="s">
        <v>1364</v>
      </c>
      <c r="U314" s="28">
        <v>41</v>
      </c>
      <c r="V314" s="36" t="s">
        <v>1835</v>
      </c>
    </row>
    <row r="315" spans="1:22" ht="72" x14ac:dyDescent="0.3">
      <c r="A315" s="27">
        <v>312</v>
      </c>
      <c r="B315" s="28" t="s">
        <v>239</v>
      </c>
      <c r="C315" s="28" t="s">
        <v>316</v>
      </c>
      <c r="D315" s="28" t="s">
        <v>1063</v>
      </c>
      <c r="E315" s="28" t="s">
        <v>1064</v>
      </c>
      <c r="F315" s="28"/>
      <c r="G315" s="29"/>
      <c r="H315" s="30" t="s">
        <v>342</v>
      </c>
      <c r="I315" s="28" t="s">
        <v>975</v>
      </c>
      <c r="J315" s="28"/>
      <c r="K315" s="28"/>
      <c r="L315" s="28"/>
      <c r="M315" s="31">
        <v>2487</v>
      </c>
      <c r="N315" s="31" t="str">
        <f t="shared" si="13"/>
        <v>&lt; 5 000€</v>
      </c>
      <c r="O315" s="32">
        <v>0.1</v>
      </c>
      <c r="P315" s="28"/>
      <c r="Q315" s="28"/>
      <c r="R315" s="28"/>
      <c r="S315" s="28" t="s">
        <v>1367</v>
      </c>
      <c r="T315" s="33" t="s">
        <v>1364</v>
      </c>
      <c r="U315" s="28">
        <v>42</v>
      </c>
      <c r="V315" s="36" t="s">
        <v>1836</v>
      </c>
    </row>
    <row r="316" spans="1:22" ht="72" x14ac:dyDescent="0.3">
      <c r="A316" s="27">
        <v>313</v>
      </c>
      <c r="B316" s="28" t="s">
        <v>239</v>
      </c>
      <c r="C316" s="28" t="s">
        <v>343</v>
      </c>
      <c r="D316" s="28" t="s">
        <v>1082</v>
      </c>
      <c r="E316" s="28" t="s">
        <v>1130</v>
      </c>
      <c r="F316" s="28" t="s">
        <v>1131</v>
      </c>
      <c r="G316" s="29"/>
      <c r="H316" s="30" t="s">
        <v>344</v>
      </c>
      <c r="I316" s="28" t="s">
        <v>8</v>
      </c>
      <c r="J316" s="28"/>
      <c r="K316" s="28"/>
      <c r="L316" s="28"/>
      <c r="M316" s="31">
        <v>9000</v>
      </c>
      <c r="N316" s="31" t="str">
        <f t="shared" si="13"/>
        <v>5 000€ &lt;x&lt; 10 000€</v>
      </c>
      <c r="O316" s="32">
        <v>0.1</v>
      </c>
      <c r="P316" s="28"/>
      <c r="Q316" s="28"/>
      <c r="R316" s="28"/>
      <c r="S316" s="28" t="s">
        <v>1367</v>
      </c>
      <c r="T316" s="33" t="s">
        <v>1364</v>
      </c>
      <c r="U316" s="28">
        <v>14</v>
      </c>
      <c r="V316" s="36" t="s">
        <v>1837</v>
      </c>
    </row>
    <row r="317" spans="1:22" ht="72" x14ac:dyDescent="0.3">
      <c r="A317" s="27">
        <v>314</v>
      </c>
      <c r="B317" s="28" t="s">
        <v>239</v>
      </c>
      <c r="C317" s="28" t="s">
        <v>343</v>
      </c>
      <c r="D317" s="28" t="s">
        <v>1082</v>
      </c>
      <c r="E317" s="28" t="s">
        <v>1130</v>
      </c>
      <c r="F317" s="28" t="s">
        <v>1131</v>
      </c>
      <c r="G317" s="29"/>
      <c r="H317" s="30" t="s">
        <v>345</v>
      </c>
      <c r="I317" s="28" t="s">
        <v>975</v>
      </c>
      <c r="J317" s="28"/>
      <c r="K317" s="28"/>
      <c r="L317" s="28"/>
      <c r="M317" s="31">
        <v>30000</v>
      </c>
      <c r="N317" s="31" t="str">
        <f t="shared" si="13"/>
        <v>10 000€ &lt;x&lt; 50 000€</v>
      </c>
      <c r="O317" s="32">
        <v>0.15</v>
      </c>
      <c r="P317" s="28"/>
      <c r="Q317" s="28"/>
      <c r="R317" s="28"/>
      <c r="S317" s="28" t="s">
        <v>1364</v>
      </c>
      <c r="T317" s="33" t="s">
        <v>1364</v>
      </c>
      <c r="U317" s="28">
        <v>15</v>
      </c>
      <c r="V317" s="36" t="s">
        <v>1838</v>
      </c>
    </row>
    <row r="318" spans="1:22" ht="82.8" x14ac:dyDescent="0.3">
      <c r="A318" s="27">
        <v>315</v>
      </c>
      <c r="B318" s="28" t="s">
        <v>239</v>
      </c>
      <c r="C318" s="28" t="s">
        <v>343</v>
      </c>
      <c r="D318" s="28" t="s">
        <v>1082</v>
      </c>
      <c r="E318" s="28" t="s">
        <v>1130</v>
      </c>
      <c r="F318" s="28" t="s">
        <v>1131</v>
      </c>
      <c r="G318" s="29"/>
      <c r="H318" s="30" t="s">
        <v>346</v>
      </c>
      <c r="I318" s="28" t="s">
        <v>4</v>
      </c>
      <c r="J318" s="28" t="s">
        <v>8</v>
      </c>
      <c r="K318" s="28" t="s">
        <v>1000</v>
      </c>
      <c r="L318" s="28"/>
      <c r="M318" s="31">
        <v>600000</v>
      </c>
      <c r="N318" s="31" t="str">
        <f t="shared" si="13"/>
        <v>500 000€ &lt;x&lt; 1M€</v>
      </c>
      <c r="O318" s="32">
        <v>0.28999999999999998</v>
      </c>
      <c r="P318" s="28"/>
      <c r="Q318" s="28"/>
      <c r="R318" s="28"/>
      <c r="S318" s="28" t="s">
        <v>1364</v>
      </c>
      <c r="T318" s="33" t="s">
        <v>1364</v>
      </c>
      <c r="U318" s="28">
        <v>16</v>
      </c>
      <c r="V318" s="36" t="s">
        <v>1839</v>
      </c>
    </row>
    <row r="319" spans="1:22" ht="72" x14ac:dyDescent="0.3">
      <c r="A319" s="27">
        <v>316</v>
      </c>
      <c r="B319" s="28" t="s">
        <v>239</v>
      </c>
      <c r="C319" s="28" t="s">
        <v>343</v>
      </c>
      <c r="D319" s="28" t="s">
        <v>1082</v>
      </c>
      <c r="E319" s="28" t="s">
        <v>1130</v>
      </c>
      <c r="F319" s="28" t="s">
        <v>1131</v>
      </c>
      <c r="G319" s="29"/>
      <c r="H319" s="30" t="s">
        <v>347</v>
      </c>
      <c r="I319" s="28" t="s">
        <v>118</v>
      </c>
      <c r="J319" s="28"/>
      <c r="K319" s="28"/>
      <c r="L319" s="28"/>
      <c r="M319" s="31">
        <v>200000</v>
      </c>
      <c r="N319" s="31" t="str">
        <f t="shared" si="13"/>
        <v>200 000€ &lt;x&lt; 500 000€</v>
      </c>
      <c r="O319" s="32"/>
      <c r="P319" s="28"/>
      <c r="Q319" s="28"/>
      <c r="R319" s="28"/>
      <c r="S319" s="28" t="s">
        <v>2467</v>
      </c>
      <c r="T319" s="33" t="s">
        <v>1364</v>
      </c>
      <c r="U319" s="28">
        <v>17</v>
      </c>
      <c r="V319" s="36" t="s">
        <v>1840</v>
      </c>
    </row>
    <row r="320" spans="1:22" ht="72" x14ac:dyDescent="0.3">
      <c r="A320" s="27">
        <v>317</v>
      </c>
      <c r="B320" s="28" t="s">
        <v>239</v>
      </c>
      <c r="C320" s="28" t="s">
        <v>343</v>
      </c>
      <c r="D320" s="28" t="s">
        <v>1082</v>
      </c>
      <c r="E320" s="28" t="s">
        <v>1130</v>
      </c>
      <c r="F320" s="28" t="s">
        <v>1131</v>
      </c>
      <c r="G320" s="29"/>
      <c r="H320" s="30" t="s">
        <v>348</v>
      </c>
      <c r="I320" s="28" t="s">
        <v>972</v>
      </c>
      <c r="J320" s="28" t="s">
        <v>8</v>
      </c>
      <c r="K320" s="28"/>
      <c r="L320" s="28"/>
      <c r="M320" s="31">
        <v>7400</v>
      </c>
      <c r="N320" s="31" t="str">
        <f t="shared" si="13"/>
        <v>5 000€ &lt;x&lt; 10 000€</v>
      </c>
      <c r="O320" s="32">
        <v>0.4</v>
      </c>
      <c r="P320" s="28"/>
      <c r="Q320" s="28"/>
      <c r="R320" s="28"/>
      <c r="S320" s="28" t="s">
        <v>1367</v>
      </c>
      <c r="T320" s="33" t="s">
        <v>1364</v>
      </c>
      <c r="U320" s="28">
        <v>18</v>
      </c>
      <c r="V320" s="36" t="s">
        <v>1841</v>
      </c>
    </row>
    <row r="321" spans="1:22" ht="72" x14ac:dyDescent="0.3">
      <c r="A321" s="27">
        <v>318</v>
      </c>
      <c r="B321" s="28" t="s">
        <v>239</v>
      </c>
      <c r="C321" s="28" t="s">
        <v>343</v>
      </c>
      <c r="D321" s="28" t="s">
        <v>1082</v>
      </c>
      <c r="E321" s="28" t="s">
        <v>1130</v>
      </c>
      <c r="F321" s="28" t="s">
        <v>1131</v>
      </c>
      <c r="G321" s="29"/>
      <c r="H321" s="30" t="s">
        <v>349</v>
      </c>
      <c r="I321" s="28" t="s">
        <v>4</v>
      </c>
      <c r="J321" s="28" t="s">
        <v>8</v>
      </c>
      <c r="K321" s="28" t="s">
        <v>1004</v>
      </c>
      <c r="L321" s="28"/>
      <c r="M321" s="31" t="s">
        <v>1430</v>
      </c>
      <c r="N321" s="31"/>
      <c r="O321" s="32">
        <v>0.13500000000000001</v>
      </c>
      <c r="P321" s="28"/>
      <c r="Q321" s="28"/>
      <c r="R321" s="28"/>
      <c r="S321" s="28" t="s">
        <v>1367</v>
      </c>
      <c r="T321" s="33" t="s">
        <v>1364</v>
      </c>
      <c r="U321" s="28">
        <v>19</v>
      </c>
      <c r="V321" s="36" t="s">
        <v>1842</v>
      </c>
    </row>
    <row r="322" spans="1:22" ht="82.8" x14ac:dyDescent="0.3">
      <c r="A322" s="27">
        <v>319</v>
      </c>
      <c r="B322" s="28" t="s">
        <v>239</v>
      </c>
      <c r="C322" s="28" t="s">
        <v>343</v>
      </c>
      <c r="D322" s="28" t="s">
        <v>1082</v>
      </c>
      <c r="E322" s="28" t="s">
        <v>1130</v>
      </c>
      <c r="F322" s="28" t="s">
        <v>1131</v>
      </c>
      <c r="G322" s="29"/>
      <c r="H322" s="30" t="s">
        <v>350</v>
      </c>
      <c r="I322" s="28" t="s">
        <v>4</v>
      </c>
      <c r="J322" s="28"/>
      <c r="K322" s="28" t="s">
        <v>995</v>
      </c>
      <c r="L322" s="28"/>
      <c r="M322" s="31" t="s">
        <v>1430</v>
      </c>
      <c r="N322" s="31"/>
      <c r="O322" s="32">
        <v>0.61</v>
      </c>
      <c r="P322" s="28"/>
      <c r="Q322" s="28"/>
      <c r="R322" s="28"/>
      <c r="S322" s="28" t="s">
        <v>1367</v>
      </c>
      <c r="T322" s="33" t="s">
        <v>1364</v>
      </c>
      <c r="U322" s="28">
        <v>20</v>
      </c>
      <c r="V322" s="36" t="s">
        <v>1843</v>
      </c>
    </row>
    <row r="323" spans="1:22" ht="72" x14ac:dyDescent="0.3">
      <c r="A323" s="27">
        <v>320</v>
      </c>
      <c r="B323" s="28" t="s">
        <v>239</v>
      </c>
      <c r="C323" s="28" t="s">
        <v>343</v>
      </c>
      <c r="D323" s="28" t="s">
        <v>1082</v>
      </c>
      <c r="E323" s="28" t="s">
        <v>1130</v>
      </c>
      <c r="F323" s="28" t="s">
        <v>1131</v>
      </c>
      <c r="G323" s="29"/>
      <c r="H323" s="30" t="s">
        <v>351</v>
      </c>
      <c r="I323" s="28" t="s">
        <v>4</v>
      </c>
      <c r="J323" s="28"/>
      <c r="K323" s="28" t="s">
        <v>999</v>
      </c>
      <c r="L323" s="28"/>
      <c r="M323" s="31">
        <v>2200</v>
      </c>
      <c r="N323" s="31" t="str">
        <f t="shared" si="13"/>
        <v>&lt; 5 000€</v>
      </c>
      <c r="O323" s="32">
        <v>0.65</v>
      </c>
      <c r="P323" s="28"/>
      <c r="Q323" s="28"/>
      <c r="R323" s="28"/>
      <c r="S323" s="28" t="s">
        <v>1367</v>
      </c>
      <c r="T323" s="33" t="s">
        <v>1364</v>
      </c>
      <c r="U323" s="28">
        <v>21</v>
      </c>
      <c r="V323" s="36" t="s">
        <v>1844</v>
      </c>
    </row>
    <row r="324" spans="1:22" ht="72" x14ac:dyDescent="0.3">
      <c r="A324" s="27">
        <v>321</v>
      </c>
      <c r="B324" s="28" t="s">
        <v>239</v>
      </c>
      <c r="C324" s="28" t="s">
        <v>343</v>
      </c>
      <c r="D324" s="28" t="s">
        <v>1082</v>
      </c>
      <c r="E324" s="28" t="s">
        <v>1130</v>
      </c>
      <c r="F324" s="28" t="s">
        <v>1131</v>
      </c>
      <c r="G324" s="29"/>
      <c r="H324" s="30" t="s">
        <v>352</v>
      </c>
      <c r="I324" s="28" t="s">
        <v>4</v>
      </c>
      <c r="J324" s="28" t="s">
        <v>8</v>
      </c>
      <c r="K324" s="28" t="s">
        <v>1004</v>
      </c>
      <c r="L324" s="28"/>
      <c r="M324" s="31" t="s">
        <v>1430</v>
      </c>
      <c r="N324" s="31"/>
      <c r="O324" s="32">
        <v>0.25</v>
      </c>
      <c r="P324" s="28"/>
      <c r="Q324" s="28"/>
      <c r="R324" s="28"/>
      <c r="S324" s="28" t="s">
        <v>1367</v>
      </c>
      <c r="T324" s="33" t="s">
        <v>1364</v>
      </c>
      <c r="U324" s="28">
        <v>22</v>
      </c>
      <c r="V324" s="36" t="s">
        <v>1845</v>
      </c>
    </row>
    <row r="325" spans="1:22" ht="72" x14ac:dyDescent="0.3">
      <c r="A325" s="27">
        <v>322</v>
      </c>
      <c r="B325" s="28" t="s">
        <v>239</v>
      </c>
      <c r="C325" s="28" t="s">
        <v>354</v>
      </c>
      <c r="D325" s="28" t="s">
        <v>981</v>
      </c>
      <c r="E325" s="28" t="s">
        <v>1042</v>
      </c>
      <c r="F325" s="28" t="s">
        <v>1141</v>
      </c>
      <c r="G325" s="29" t="s">
        <v>1142</v>
      </c>
      <c r="H325" s="30" t="s">
        <v>353</v>
      </c>
      <c r="I325" s="28" t="s">
        <v>975</v>
      </c>
      <c r="J325" s="28"/>
      <c r="K325" s="28"/>
      <c r="L325" s="28"/>
      <c r="M325" s="31">
        <v>60000</v>
      </c>
      <c r="N325" s="31" t="str">
        <f t="shared" si="13"/>
        <v>50 000€ &lt;x&lt; 100 000€</v>
      </c>
      <c r="O325" s="32">
        <v>0.09</v>
      </c>
      <c r="P325" s="28"/>
      <c r="Q325" s="28"/>
      <c r="R325" s="28"/>
      <c r="S325" s="28" t="s">
        <v>1364</v>
      </c>
      <c r="T325" s="33" t="s">
        <v>1364</v>
      </c>
      <c r="U325" s="28">
        <v>22</v>
      </c>
      <c r="V325" s="36" t="s">
        <v>1846</v>
      </c>
    </row>
    <row r="326" spans="1:22" ht="72" x14ac:dyDescent="0.3">
      <c r="A326" s="27">
        <v>323</v>
      </c>
      <c r="B326" s="28" t="s">
        <v>239</v>
      </c>
      <c r="C326" s="28" t="s">
        <v>354</v>
      </c>
      <c r="D326" s="28" t="s">
        <v>981</v>
      </c>
      <c r="E326" s="28" t="s">
        <v>1042</v>
      </c>
      <c r="F326" s="28" t="s">
        <v>1141</v>
      </c>
      <c r="G326" s="29" t="s">
        <v>1142</v>
      </c>
      <c r="H326" s="30" t="s">
        <v>355</v>
      </c>
      <c r="I326" s="28" t="s">
        <v>975</v>
      </c>
      <c r="J326" s="28"/>
      <c r="K326" s="28"/>
      <c r="L326" s="28"/>
      <c r="M326" s="31">
        <v>65116</v>
      </c>
      <c r="N326" s="31" t="str">
        <f t="shared" si="13"/>
        <v>50 000€ &lt;x&lt; 100 000€</v>
      </c>
      <c r="O326" s="32">
        <v>0.14000000000000001</v>
      </c>
      <c r="P326" s="28"/>
      <c r="Q326" s="28"/>
      <c r="R326" s="28"/>
      <c r="S326" s="28" t="s">
        <v>1364</v>
      </c>
      <c r="T326" s="33" t="s">
        <v>1364</v>
      </c>
      <c r="U326" s="28">
        <v>23</v>
      </c>
      <c r="V326" s="36" t="s">
        <v>1847</v>
      </c>
    </row>
    <row r="327" spans="1:22" ht="72" x14ac:dyDescent="0.3">
      <c r="A327" s="27">
        <v>324</v>
      </c>
      <c r="B327" s="28" t="s">
        <v>239</v>
      </c>
      <c r="C327" s="28" t="s">
        <v>354</v>
      </c>
      <c r="D327" s="28" t="s">
        <v>981</v>
      </c>
      <c r="E327" s="28" t="s">
        <v>1042</v>
      </c>
      <c r="F327" s="28" t="s">
        <v>1141</v>
      </c>
      <c r="G327" s="29" t="s">
        <v>1142</v>
      </c>
      <c r="H327" s="30" t="s">
        <v>356</v>
      </c>
      <c r="I327" s="28" t="s">
        <v>975</v>
      </c>
      <c r="J327" s="28"/>
      <c r="K327" s="28"/>
      <c r="L327" s="28"/>
      <c r="M327" s="31" t="s">
        <v>1430</v>
      </c>
      <c r="N327" s="31"/>
      <c r="O327" s="32">
        <v>0.03</v>
      </c>
      <c r="P327" s="28"/>
      <c r="Q327" s="28"/>
      <c r="R327" s="28"/>
      <c r="S327" s="28" t="s">
        <v>1367</v>
      </c>
      <c r="T327" s="33" t="s">
        <v>1364</v>
      </c>
      <c r="U327" s="28">
        <v>24</v>
      </c>
      <c r="V327" s="36" t="s">
        <v>1848</v>
      </c>
    </row>
    <row r="328" spans="1:22" ht="72" x14ac:dyDescent="0.3">
      <c r="A328" s="27">
        <v>325</v>
      </c>
      <c r="B328" s="28" t="s">
        <v>239</v>
      </c>
      <c r="C328" s="28" t="s">
        <v>354</v>
      </c>
      <c r="D328" s="28" t="s">
        <v>981</v>
      </c>
      <c r="E328" s="28" t="s">
        <v>1042</v>
      </c>
      <c r="F328" s="28" t="s">
        <v>1141</v>
      </c>
      <c r="G328" s="29"/>
      <c r="H328" s="30" t="s">
        <v>357</v>
      </c>
      <c r="I328" s="28" t="s">
        <v>4</v>
      </c>
      <c r="J328" s="28"/>
      <c r="K328" s="28" t="s">
        <v>996</v>
      </c>
      <c r="L328" s="28"/>
      <c r="M328" s="31" t="s">
        <v>1430</v>
      </c>
      <c r="N328" s="31"/>
      <c r="O328" s="32"/>
      <c r="P328" s="28"/>
      <c r="Q328" s="28"/>
      <c r="R328" s="31">
        <v>51153</v>
      </c>
      <c r="S328" s="28" t="s">
        <v>1364</v>
      </c>
      <c r="T328" s="33" t="s">
        <v>1364</v>
      </c>
      <c r="U328" s="28">
        <v>25</v>
      </c>
      <c r="V328" s="36" t="s">
        <v>1849</v>
      </c>
    </row>
    <row r="329" spans="1:22" ht="72" x14ac:dyDescent="0.3">
      <c r="A329" s="27">
        <v>326</v>
      </c>
      <c r="B329" s="28" t="s">
        <v>239</v>
      </c>
      <c r="C329" s="28" t="s">
        <v>354</v>
      </c>
      <c r="D329" s="28" t="s">
        <v>981</v>
      </c>
      <c r="E329" s="28" t="s">
        <v>1042</v>
      </c>
      <c r="F329" s="28" t="s">
        <v>1141</v>
      </c>
      <c r="G329" s="29" t="s">
        <v>1143</v>
      </c>
      <c r="H329" s="30" t="s">
        <v>358</v>
      </c>
      <c r="I329" s="28" t="s">
        <v>4</v>
      </c>
      <c r="J329" s="28"/>
      <c r="K329" s="28"/>
      <c r="L329" s="28"/>
      <c r="M329" s="31" t="s">
        <v>1430</v>
      </c>
      <c r="N329" s="31"/>
      <c r="O329" s="32"/>
      <c r="P329" s="28"/>
      <c r="Q329" s="28"/>
      <c r="R329" s="37">
        <v>0.13</v>
      </c>
      <c r="S329" s="28" t="s">
        <v>2467</v>
      </c>
      <c r="T329" s="33" t="s">
        <v>1364</v>
      </c>
      <c r="U329" s="28">
        <v>26</v>
      </c>
      <c r="V329" s="36" t="s">
        <v>1850</v>
      </c>
    </row>
    <row r="330" spans="1:22" ht="72" x14ac:dyDescent="0.3">
      <c r="A330" s="27">
        <v>327</v>
      </c>
      <c r="B330" s="28" t="s">
        <v>239</v>
      </c>
      <c r="C330" s="28" t="s">
        <v>354</v>
      </c>
      <c r="D330" s="28" t="s">
        <v>981</v>
      </c>
      <c r="E330" s="28" t="s">
        <v>1042</v>
      </c>
      <c r="F330" s="28" t="s">
        <v>1141</v>
      </c>
      <c r="G330" s="29" t="s">
        <v>1143</v>
      </c>
      <c r="H330" s="30" t="s">
        <v>359</v>
      </c>
      <c r="I330" s="28" t="s">
        <v>118</v>
      </c>
      <c r="J330" s="28"/>
      <c r="K330" s="28" t="s">
        <v>34</v>
      </c>
      <c r="L330" s="28"/>
      <c r="M330" s="31" t="s">
        <v>1430</v>
      </c>
      <c r="N330" s="31"/>
      <c r="O330" s="32"/>
      <c r="P330" s="28"/>
      <c r="Q330" s="28"/>
      <c r="R330" s="31">
        <v>44800</v>
      </c>
      <c r="S330" s="28" t="s">
        <v>1367</v>
      </c>
      <c r="T330" s="33" t="s">
        <v>1364</v>
      </c>
      <c r="U330" s="28">
        <v>27</v>
      </c>
      <c r="V330" s="36" t="s">
        <v>1851</v>
      </c>
    </row>
    <row r="331" spans="1:22" ht="72" x14ac:dyDescent="0.3">
      <c r="A331" s="27">
        <v>328</v>
      </c>
      <c r="B331" s="28" t="s">
        <v>239</v>
      </c>
      <c r="C331" s="28" t="s">
        <v>354</v>
      </c>
      <c r="D331" s="28" t="s">
        <v>981</v>
      </c>
      <c r="E331" s="28" t="s">
        <v>1042</v>
      </c>
      <c r="F331" s="28" t="s">
        <v>1141</v>
      </c>
      <c r="G331" s="29" t="s">
        <v>1143</v>
      </c>
      <c r="H331" s="30" t="s">
        <v>360</v>
      </c>
      <c r="I331" s="28" t="s">
        <v>4</v>
      </c>
      <c r="J331" s="28" t="s">
        <v>8</v>
      </c>
      <c r="K331" s="28" t="s">
        <v>1005</v>
      </c>
      <c r="L331" s="28"/>
      <c r="M331" s="31" t="s">
        <v>1430</v>
      </c>
      <c r="N331" s="31"/>
      <c r="O331" s="32"/>
      <c r="P331" s="28"/>
      <c r="Q331" s="28"/>
      <c r="R331" s="31">
        <v>206368</v>
      </c>
      <c r="S331" s="28" t="s">
        <v>1367</v>
      </c>
      <c r="T331" s="33" t="s">
        <v>1364</v>
      </c>
      <c r="U331" s="28">
        <v>28</v>
      </c>
      <c r="V331" s="36" t="s">
        <v>1852</v>
      </c>
    </row>
    <row r="332" spans="1:22" ht="82.8" x14ac:dyDescent="0.3">
      <c r="A332" s="27">
        <v>329</v>
      </c>
      <c r="B332" s="28" t="s">
        <v>239</v>
      </c>
      <c r="C332" s="28" t="s">
        <v>354</v>
      </c>
      <c r="D332" s="28" t="s">
        <v>981</v>
      </c>
      <c r="E332" s="28" t="s">
        <v>1042</v>
      </c>
      <c r="F332" s="28" t="s">
        <v>1141</v>
      </c>
      <c r="G332" s="29" t="s">
        <v>1143</v>
      </c>
      <c r="H332" s="30" t="s">
        <v>361</v>
      </c>
      <c r="I332" s="28" t="s">
        <v>4</v>
      </c>
      <c r="J332" s="28" t="s">
        <v>8</v>
      </c>
      <c r="K332" s="28" t="s">
        <v>991</v>
      </c>
      <c r="L332" s="28"/>
      <c r="M332" s="31" t="s">
        <v>1430</v>
      </c>
      <c r="N332" s="31"/>
      <c r="O332" s="32"/>
      <c r="P332" s="28"/>
      <c r="Q332" s="28"/>
      <c r="R332" s="37">
        <v>0.12</v>
      </c>
      <c r="S332" s="28" t="s">
        <v>1367</v>
      </c>
      <c r="T332" s="33" t="s">
        <v>1364</v>
      </c>
      <c r="U332" s="28">
        <v>29</v>
      </c>
      <c r="V332" s="36" t="s">
        <v>1853</v>
      </c>
    </row>
    <row r="333" spans="1:22" ht="72" x14ac:dyDescent="0.3">
      <c r="A333" s="27">
        <v>330</v>
      </c>
      <c r="B333" s="28" t="s">
        <v>239</v>
      </c>
      <c r="C333" s="28" t="s">
        <v>363</v>
      </c>
      <c r="D333" s="28" t="s">
        <v>1101</v>
      </c>
      <c r="E333" s="28" t="s">
        <v>1147</v>
      </c>
      <c r="F333" s="28" t="s">
        <v>1146</v>
      </c>
      <c r="G333" s="29"/>
      <c r="H333" s="30" t="s">
        <v>362</v>
      </c>
      <c r="I333" s="28" t="s">
        <v>4</v>
      </c>
      <c r="J333" s="28" t="s">
        <v>10</v>
      </c>
      <c r="K333" s="28" t="s">
        <v>1006</v>
      </c>
      <c r="L333" s="28"/>
      <c r="M333" s="31">
        <v>435000</v>
      </c>
      <c r="N333" s="31" t="str">
        <f t="shared" si="13"/>
        <v>200 000€ &lt;x&lt; 500 000€</v>
      </c>
      <c r="O333" s="32">
        <v>0.22</v>
      </c>
      <c r="P333" s="28"/>
      <c r="Q333" s="28"/>
      <c r="R333" s="28"/>
      <c r="S333" s="28" t="s">
        <v>1367</v>
      </c>
      <c r="T333" s="33" t="s">
        <v>1364</v>
      </c>
      <c r="U333" s="28">
        <v>19</v>
      </c>
      <c r="V333" s="36" t="s">
        <v>1854</v>
      </c>
    </row>
    <row r="334" spans="1:22" ht="72" x14ac:dyDescent="0.3">
      <c r="A334" s="27">
        <v>331</v>
      </c>
      <c r="B334" s="28" t="s">
        <v>239</v>
      </c>
      <c r="C334" s="28" t="s">
        <v>363</v>
      </c>
      <c r="D334" s="28" t="s">
        <v>1101</v>
      </c>
      <c r="E334" s="28" t="s">
        <v>1144</v>
      </c>
      <c r="F334" s="28"/>
      <c r="G334" s="29"/>
      <c r="H334" s="30" t="s">
        <v>364</v>
      </c>
      <c r="I334" s="28" t="s">
        <v>118</v>
      </c>
      <c r="J334" s="28"/>
      <c r="K334" s="28" t="s">
        <v>1145</v>
      </c>
      <c r="L334" s="28"/>
      <c r="M334" s="31">
        <v>10000</v>
      </c>
      <c r="N334" s="31" t="str">
        <f t="shared" si="13"/>
        <v>10 000€ &lt;x&lt; 50 000€</v>
      </c>
      <c r="O334" s="32"/>
      <c r="P334" s="28"/>
      <c r="Q334" s="28"/>
      <c r="R334" s="28"/>
      <c r="S334" s="28" t="s">
        <v>2467</v>
      </c>
      <c r="T334" s="33" t="s">
        <v>1364</v>
      </c>
      <c r="U334" s="28">
        <v>20</v>
      </c>
      <c r="V334" s="36" t="s">
        <v>1855</v>
      </c>
    </row>
    <row r="335" spans="1:22" ht="72" x14ac:dyDescent="0.3">
      <c r="A335" s="27">
        <v>332</v>
      </c>
      <c r="B335" s="28" t="s">
        <v>239</v>
      </c>
      <c r="C335" s="28" t="s">
        <v>363</v>
      </c>
      <c r="D335" s="28" t="s">
        <v>1101</v>
      </c>
      <c r="E335" s="28"/>
      <c r="F335" s="28"/>
      <c r="G335" s="29"/>
      <c r="H335" s="30" t="s">
        <v>365</v>
      </c>
      <c r="I335" s="28" t="s">
        <v>8</v>
      </c>
      <c r="J335" s="28"/>
      <c r="K335" s="28"/>
      <c r="L335" s="28"/>
      <c r="M335" s="31">
        <v>2200</v>
      </c>
      <c r="N335" s="31" t="str">
        <f t="shared" si="13"/>
        <v>&lt; 5 000€</v>
      </c>
      <c r="O335" s="32">
        <v>0.8</v>
      </c>
      <c r="P335" s="28"/>
      <c r="Q335" s="28"/>
      <c r="R335" s="28"/>
      <c r="S335" s="28" t="s">
        <v>2467</v>
      </c>
      <c r="T335" s="33" t="s">
        <v>1364</v>
      </c>
      <c r="U335" s="28">
        <v>21</v>
      </c>
      <c r="V335" s="36" t="s">
        <v>1856</v>
      </c>
    </row>
    <row r="336" spans="1:22" ht="72" x14ac:dyDescent="0.3">
      <c r="A336" s="27">
        <v>333</v>
      </c>
      <c r="B336" s="28" t="s">
        <v>239</v>
      </c>
      <c r="C336" s="28" t="s">
        <v>363</v>
      </c>
      <c r="D336" s="28" t="s">
        <v>1101</v>
      </c>
      <c r="E336" s="28" t="s">
        <v>1144</v>
      </c>
      <c r="F336" s="28"/>
      <c r="G336" s="29"/>
      <c r="H336" s="30" t="s">
        <v>366</v>
      </c>
      <c r="I336" s="28" t="s">
        <v>4</v>
      </c>
      <c r="J336" s="28" t="s">
        <v>118</v>
      </c>
      <c r="K336" s="28" t="s">
        <v>454</v>
      </c>
      <c r="L336" s="28"/>
      <c r="M336" s="31" t="s">
        <v>1430</v>
      </c>
      <c r="N336" s="31"/>
      <c r="O336" s="32">
        <v>1</v>
      </c>
      <c r="P336" s="28"/>
      <c r="Q336" s="28"/>
      <c r="R336" s="28"/>
      <c r="S336" s="28" t="s">
        <v>2467</v>
      </c>
      <c r="T336" s="33" t="s">
        <v>1364</v>
      </c>
      <c r="U336" s="28">
        <v>22</v>
      </c>
      <c r="V336" s="36" t="s">
        <v>1857</v>
      </c>
    </row>
    <row r="337" spans="1:22" ht="72" x14ac:dyDescent="0.3">
      <c r="A337" s="27">
        <v>334</v>
      </c>
      <c r="B337" s="28" t="s">
        <v>239</v>
      </c>
      <c r="C337" s="28" t="s">
        <v>363</v>
      </c>
      <c r="D337" s="28" t="s">
        <v>1101</v>
      </c>
      <c r="E337" s="28"/>
      <c r="F337" s="28"/>
      <c r="G337" s="29"/>
      <c r="H337" s="30" t="s">
        <v>367</v>
      </c>
      <c r="I337" s="28" t="s">
        <v>4</v>
      </c>
      <c r="J337" s="28"/>
      <c r="K337" s="28"/>
      <c r="L337" s="28"/>
      <c r="M337" s="31">
        <v>1300000</v>
      </c>
      <c r="N337" s="31" t="str">
        <f t="shared" si="13"/>
        <v>&gt;1M€</v>
      </c>
      <c r="O337" s="32"/>
      <c r="P337" s="28"/>
      <c r="Q337" s="28"/>
      <c r="R337" s="28"/>
      <c r="S337" s="28" t="s">
        <v>1367</v>
      </c>
      <c r="T337" s="33" t="s">
        <v>1364</v>
      </c>
      <c r="U337" s="28">
        <v>23</v>
      </c>
      <c r="V337" s="36" t="s">
        <v>1858</v>
      </c>
    </row>
    <row r="338" spans="1:22" ht="72" x14ac:dyDescent="0.3">
      <c r="A338" s="27">
        <v>335</v>
      </c>
      <c r="B338" s="28" t="s">
        <v>239</v>
      </c>
      <c r="C338" s="28" t="s">
        <v>363</v>
      </c>
      <c r="D338" s="28" t="s">
        <v>1101</v>
      </c>
      <c r="E338" s="28"/>
      <c r="F338" s="28"/>
      <c r="G338" s="29"/>
      <c r="H338" s="30" t="s">
        <v>368</v>
      </c>
      <c r="I338" s="28" t="s">
        <v>975</v>
      </c>
      <c r="J338" s="28"/>
      <c r="K338" s="28"/>
      <c r="L338" s="28"/>
      <c r="M338" s="31" t="s">
        <v>1430</v>
      </c>
      <c r="N338" s="31"/>
      <c r="O338" s="32">
        <v>0.25</v>
      </c>
      <c r="P338" s="28"/>
      <c r="Q338" s="28"/>
      <c r="R338" s="28"/>
      <c r="S338" s="28" t="s">
        <v>1367</v>
      </c>
      <c r="T338" s="33" t="s">
        <v>1364</v>
      </c>
      <c r="U338" s="28">
        <v>24</v>
      </c>
      <c r="V338" s="36" t="s">
        <v>1859</v>
      </c>
    </row>
    <row r="339" spans="1:22" ht="72" x14ac:dyDescent="0.3">
      <c r="A339" s="27">
        <v>336</v>
      </c>
      <c r="B339" s="28" t="s">
        <v>239</v>
      </c>
      <c r="C339" s="28" t="s">
        <v>363</v>
      </c>
      <c r="D339" s="28" t="s">
        <v>1101</v>
      </c>
      <c r="E339" s="28" t="s">
        <v>1144</v>
      </c>
      <c r="F339" s="28"/>
      <c r="G339" s="29"/>
      <c r="H339" s="30" t="s">
        <v>369</v>
      </c>
      <c r="I339" s="28" t="s">
        <v>975</v>
      </c>
      <c r="J339" s="28"/>
      <c r="K339" s="28" t="s">
        <v>325</v>
      </c>
      <c r="L339" s="28"/>
      <c r="M339" s="31" t="s">
        <v>1430</v>
      </c>
      <c r="N339" s="31"/>
      <c r="O339" s="32">
        <v>0.2</v>
      </c>
      <c r="P339" s="28"/>
      <c r="Q339" s="28"/>
      <c r="R339" s="28"/>
      <c r="S339" s="28" t="s">
        <v>1367</v>
      </c>
      <c r="T339" s="33" t="s">
        <v>1364</v>
      </c>
      <c r="U339" s="28">
        <v>25</v>
      </c>
      <c r="V339" s="36" t="s">
        <v>1860</v>
      </c>
    </row>
    <row r="340" spans="1:22" ht="72" x14ac:dyDescent="0.3">
      <c r="A340" s="27">
        <v>337</v>
      </c>
      <c r="B340" s="28" t="s">
        <v>239</v>
      </c>
      <c r="C340" s="28" t="s">
        <v>363</v>
      </c>
      <c r="D340" s="28" t="s">
        <v>1101</v>
      </c>
      <c r="E340" s="28"/>
      <c r="F340" s="28"/>
      <c r="G340" s="29"/>
      <c r="H340" s="30" t="s">
        <v>370</v>
      </c>
      <c r="I340" s="28" t="s">
        <v>4</v>
      </c>
      <c r="J340" s="28"/>
      <c r="K340" s="28" t="s">
        <v>991</v>
      </c>
      <c r="L340" s="28"/>
      <c r="M340" s="31" t="s">
        <v>1430</v>
      </c>
      <c r="N340" s="31"/>
      <c r="O340" s="32">
        <v>0.75</v>
      </c>
      <c r="P340" s="28"/>
      <c r="Q340" s="28"/>
      <c r="R340" s="28"/>
      <c r="S340" s="28" t="s">
        <v>1364</v>
      </c>
      <c r="T340" s="33" t="s">
        <v>1364</v>
      </c>
      <c r="U340" s="28">
        <v>26</v>
      </c>
      <c r="V340" s="36" t="s">
        <v>1861</v>
      </c>
    </row>
    <row r="341" spans="1:22" ht="72" x14ac:dyDescent="0.3">
      <c r="A341" s="27">
        <v>338</v>
      </c>
      <c r="B341" s="28" t="s">
        <v>239</v>
      </c>
      <c r="C341" s="28" t="s">
        <v>372</v>
      </c>
      <c r="D341" s="28" t="s">
        <v>981</v>
      </c>
      <c r="E341" s="28" t="s">
        <v>1148</v>
      </c>
      <c r="F341" s="28"/>
      <c r="G341" s="29"/>
      <c r="H341" s="30" t="s">
        <v>371</v>
      </c>
      <c r="I341" s="28" t="s">
        <v>8</v>
      </c>
      <c r="J341" s="28"/>
      <c r="K341" s="28"/>
      <c r="L341" s="28"/>
      <c r="M341" s="31">
        <v>15000</v>
      </c>
      <c r="N341" s="31" t="str">
        <f t="shared" si="13"/>
        <v>10 000€ &lt;x&lt; 50 000€</v>
      </c>
      <c r="O341" s="32">
        <v>0.38</v>
      </c>
      <c r="P341" s="28"/>
      <c r="Q341" s="28"/>
      <c r="R341" s="28"/>
      <c r="S341" s="28" t="s">
        <v>1367</v>
      </c>
      <c r="T341" s="33" t="s">
        <v>1364</v>
      </c>
      <c r="U341" s="28">
        <v>19</v>
      </c>
      <c r="V341" s="36" t="s">
        <v>1862</v>
      </c>
    </row>
    <row r="342" spans="1:22" ht="82.8" x14ac:dyDescent="0.3">
      <c r="A342" s="27">
        <v>339</v>
      </c>
      <c r="B342" s="28" t="s">
        <v>239</v>
      </c>
      <c r="C342" s="28" t="s">
        <v>372</v>
      </c>
      <c r="D342" s="28" t="s">
        <v>981</v>
      </c>
      <c r="E342" s="28" t="s">
        <v>1148</v>
      </c>
      <c r="F342" s="28" t="s">
        <v>1149</v>
      </c>
      <c r="G342" s="29"/>
      <c r="H342" s="30" t="s">
        <v>373</v>
      </c>
      <c r="I342" s="28" t="s">
        <v>4</v>
      </c>
      <c r="J342" s="28" t="s">
        <v>10</v>
      </c>
      <c r="K342" s="28" t="s">
        <v>1004</v>
      </c>
      <c r="L342" s="28"/>
      <c r="M342" s="31">
        <v>13000</v>
      </c>
      <c r="N342" s="31" t="str">
        <f t="shared" ref="N342:N349" si="14">IF(M342="","",IF(M342&lt;5000,"&lt; 5 000€",IF(M342&lt;10000,"5 000€ &lt;x&lt; 10 000€",IF(M342&lt;50000,"10 000€ &lt;x&lt; 50 000€",IF(M342&lt;100000,"50 000€ &lt;x&lt; 100 000€",IF(M342&lt;200000,"100 000€&lt;x&lt;200 000€",IF(M342&lt;500000,"200 000€ &lt;x&lt; 500 000€",IF(M342&lt;1000000,"500 000€ &lt;x&lt; 1M€",IF(M342&gt;1000000,"&gt;1M€","")))))))))</f>
        <v>10 000€ &lt;x&lt; 50 000€</v>
      </c>
      <c r="O342" s="32">
        <v>0.12</v>
      </c>
      <c r="P342" s="28"/>
      <c r="Q342" s="28"/>
      <c r="R342" s="28"/>
      <c r="S342" s="28" t="s">
        <v>1367</v>
      </c>
      <c r="T342" s="33" t="s">
        <v>1364</v>
      </c>
      <c r="U342" s="28">
        <v>20</v>
      </c>
      <c r="V342" s="36" t="s">
        <v>1863</v>
      </c>
    </row>
    <row r="343" spans="1:22" ht="72" x14ac:dyDescent="0.3">
      <c r="A343" s="27">
        <v>340</v>
      </c>
      <c r="B343" s="28" t="s">
        <v>239</v>
      </c>
      <c r="C343" s="28" t="s">
        <v>372</v>
      </c>
      <c r="D343" s="28" t="s">
        <v>981</v>
      </c>
      <c r="E343" s="28" t="s">
        <v>1148</v>
      </c>
      <c r="F343" s="28" t="s">
        <v>1149</v>
      </c>
      <c r="G343" s="29"/>
      <c r="H343" s="30" t="s">
        <v>374</v>
      </c>
      <c r="I343" s="28" t="s">
        <v>118</v>
      </c>
      <c r="J343" s="28" t="s">
        <v>974</v>
      </c>
      <c r="K343" s="28" t="s">
        <v>1008</v>
      </c>
      <c r="L343" s="28"/>
      <c r="M343" s="31">
        <v>4200</v>
      </c>
      <c r="N343" s="31" t="str">
        <f t="shared" si="14"/>
        <v>&lt; 5 000€</v>
      </c>
      <c r="O343" s="32">
        <v>0.28000000000000003</v>
      </c>
      <c r="P343" s="28"/>
      <c r="Q343" s="28"/>
      <c r="R343" s="28"/>
      <c r="S343" s="28" t="s">
        <v>1367</v>
      </c>
      <c r="T343" s="33" t="s">
        <v>1364</v>
      </c>
      <c r="U343" s="28">
        <v>22</v>
      </c>
      <c r="V343" s="36" t="s">
        <v>1864</v>
      </c>
    </row>
    <row r="344" spans="1:22" ht="72" x14ac:dyDescent="0.3">
      <c r="A344" s="27">
        <v>341</v>
      </c>
      <c r="B344" s="28" t="s">
        <v>239</v>
      </c>
      <c r="C344" s="28" t="s">
        <v>372</v>
      </c>
      <c r="D344" s="28" t="s">
        <v>1082</v>
      </c>
      <c r="E344" s="28" t="s">
        <v>1151</v>
      </c>
      <c r="F344" s="28" t="s">
        <v>1152</v>
      </c>
      <c r="G344" s="29" t="s">
        <v>1153</v>
      </c>
      <c r="H344" s="30" t="s">
        <v>375</v>
      </c>
      <c r="I344" s="28" t="s">
        <v>118</v>
      </c>
      <c r="J344" s="28" t="s">
        <v>974</v>
      </c>
      <c r="K344" s="28"/>
      <c r="L344" s="28"/>
      <c r="M344" s="31">
        <v>6200</v>
      </c>
      <c r="N344" s="31" t="str">
        <f t="shared" si="14"/>
        <v>5 000€ &lt;x&lt; 10 000€</v>
      </c>
      <c r="O344" s="32">
        <v>7.0000000000000007E-2</v>
      </c>
      <c r="P344" s="28"/>
      <c r="Q344" s="28"/>
      <c r="R344" s="28"/>
      <c r="S344" s="28" t="s">
        <v>1367</v>
      </c>
      <c r="T344" s="33" t="s">
        <v>1364</v>
      </c>
      <c r="U344" s="28">
        <v>23</v>
      </c>
      <c r="V344" s="36" t="s">
        <v>1865</v>
      </c>
    </row>
    <row r="345" spans="1:22" ht="72" x14ac:dyDescent="0.3">
      <c r="A345" s="27">
        <v>342</v>
      </c>
      <c r="B345" s="28" t="s">
        <v>239</v>
      </c>
      <c r="C345" s="28" t="s">
        <v>372</v>
      </c>
      <c r="D345" s="28" t="s">
        <v>1082</v>
      </c>
      <c r="E345" s="28" t="s">
        <v>1151</v>
      </c>
      <c r="F345" s="28" t="s">
        <v>1152</v>
      </c>
      <c r="G345" s="29" t="s">
        <v>1153</v>
      </c>
      <c r="H345" s="30" t="s">
        <v>376</v>
      </c>
      <c r="I345" s="28" t="s">
        <v>4</v>
      </c>
      <c r="J345" s="28"/>
      <c r="K345" s="28" t="s">
        <v>999</v>
      </c>
      <c r="L345" s="28"/>
      <c r="M345" s="31">
        <v>27850</v>
      </c>
      <c r="N345" s="31" t="str">
        <f t="shared" si="14"/>
        <v>10 000€ &lt;x&lt; 50 000€</v>
      </c>
      <c r="O345" s="32">
        <v>0.83</v>
      </c>
      <c r="P345" s="28"/>
      <c r="Q345" s="28"/>
      <c r="R345" s="28"/>
      <c r="S345" s="28" t="s">
        <v>1367</v>
      </c>
      <c r="T345" s="33" t="s">
        <v>1364</v>
      </c>
      <c r="U345" s="28">
        <v>25</v>
      </c>
      <c r="V345" s="36" t="s">
        <v>1866</v>
      </c>
    </row>
    <row r="346" spans="1:22" ht="72" x14ac:dyDescent="0.3">
      <c r="A346" s="27">
        <v>343</v>
      </c>
      <c r="B346" s="28" t="s">
        <v>239</v>
      </c>
      <c r="C346" s="28" t="s">
        <v>372</v>
      </c>
      <c r="D346" s="28" t="s">
        <v>981</v>
      </c>
      <c r="E346" s="28" t="s">
        <v>1042</v>
      </c>
      <c r="F346" s="28"/>
      <c r="G346" s="29"/>
      <c r="H346" s="30" t="s">
        <v>1867</v>
      </c>
      <c r="I346" s="28" t="s">
        <v>4</v>
      </c>
      <c r="J346" s="28"/>
      <c r="K346" s="28" t="s">
        <v>999</v>
      </c>
      <c r="L346" s="28"/>
      <c r="M346" s="31" t="s">
        <v>1430</v>
      </c>
      <c r="N346" s="31"/>
      <c r="O346" s="32"/>
      <c r="P346" s="28"/>
      <c r="Q346" s="28"/>
      <c r="R346" s="37">
        <v>0.95</v>
      </c>
      <c r="S346" s="28" t="s">
        <v>1367</v>
      </c>
      <c r="T346" s="33" t="s">
        <v>1364</v>
      </c>
      <c r="U346" s="28">
        <v>26</v>
      </c>
      <c r="V346" s="36" t="s">
        <v>1868</v>
      </c>
    </row>
    <row r="347" spans="1:22" ht="72" x14ac:dyDescent="0.3">
      <c r="A347" s="27">
        <v>344</v>
      </c>
      <c r="B347" s="28" t="s">
        <v>239</v>
      </c>
      <c r="C347" s="28" t="s">
        <v>372</v>
      </c>
      <c r="D347" s="28" t="s">
        <v>981</v>
      </c>
      <c r="E347" s="28" t="s">
        <v>1042</v>
      </c>
      <c r="F347" s="28"/>
      <c r="G347" s="29"/>
      <c r="H347" s="30" t="s">
        <v>377</v>
      </c>
      <c r="I347" s="28" t="s">
        <v>4</v>
      </c>
      <c r="J347" s="28"/>
      <c r="K347" s="28" t="s">
        <v>1007</v>
      </c>
      <c r="L347" s="28"/>
      <c r="M347" s="31" t="s">
        <v>1430</v>
      </c>
      <c r="N347" s="31"/>
      <c r="O347" s="32"/>
      <c r="P347" s="28"/>
      <c r="Q347" s="28"/>
      <c r="R347" s="37">
        <v>0.64</v>
      </c>
      <c r="S347" s="28" t="s">
        <v>1367</v>
      </c>
      <c r="T347" s="33" t="s">
        <v>1364</v>
      </c>
      <c r="U347" s="28">
        <v>28</v>
      </c>
      <c r="V347" s="36" t="s">
        <v>1869</v>
      </c>
    </row>
    <row r="348" spans="1:22" ht="72" x14ac:dyDescent="0.3">
      <c r="A348" s="27">
        <v>345</v>
      </c>
      <c r="B348" s="28" t="s">
        <v>239</v>
      </c>
      <c r="C348" s="28" t="s">
        <v>372</v>
      </c>
      <c r="D348" s="28" t="s">
        <v>981</v>
      </c>
      <c r="E348" s="28" t="s">
        <v>1148</v>
      </c>
      <c r="F348" s="28"/>
      <c r="G348" s="29"/>
      <c r="H348" s="30" t="s">
        <v>378</v>
      </c>
      <c r="I348" s="28" t="s">
        <v>4</v>
      </c>
      <c r="J348" s="28"/>
      <c r="K348" s="28" t="s">
        <v>1007</v>
      </c>
      <c r="L348" s="28"/>
      <c r="M348" s="31" t="s">
        <v>1430</v>
      </c>
      <c r="N348" s="31"/>
      <c r="O348" s="32"/>
      <c r="P348" s="28"/>
      <c r="Q348" s="28"/>
      <c r="R348" s="37">
        <v>0.19</v>
      </c>
      <c r="S348" s="28" t="s">
        <v>1367</v>
      </c>
      <c r="T348" s="33" t="s">
        <v>1364</v>
      </c>
      <c r="U348" s="28">
        <v>29</v>
      </c>
      <c r="V348" s="36" t="s">
        <v>1870</v>
      </c>
    </row>
    <row r="349" spans="1:22" ht="72" x14ac:dyDescent="0.3">
      <c r="A349" s="27">
        <v>346</v>
      </c>
      <c r="B349" s="28" t="s">
        <v>239</v>
      </c>
      <c r="C349" s="28" t="s">
        <v>372</v>
      </c>
      <c r="D349" s="28" t="s">
        <v>981</v>
      </c>
      <c r="E349" s="28" t="s">
        <v>1148</v>
      </c>
      <c r="F349" s="28"/>
      <c r="G349" s="29"/>
      <c r="H349" s="30" t="s">
        <v>379</v>
      </c>
      <c r="I349" s="28" t="s">
        <v>118</v>
      </c>
      <c r="J349" s="28"/>
      <c r="K349" s="28" t="s">
        <v>34</v>
      </c>
      <c r="L349" s="28"/>
      <c r="M349" s="31">
        <v>15000</v>
      </c>
      <c r="N349" s="31" t="str">
        <f t="shared" si="14"/>
        <v>10 000€ &lt;x&lt; 50 000€</v>
      </c>
      <c r="O349" s="32">
        <v>0.09</v>
      </c>
      <c r="P349" s="28"/>
      <c r="Q349" s="28"/>
      <c r="R349" s="28"/>
      <c r="S349" s="28" t="s">
        <v>1367</v>
      </c>
      <c r="T349" s="33" t="s">
        <v>1364</v>
      </c>
      <c r="U349" s="28">
        <v>31</v>
      </c>
      <c r="V349" s="36" t="s">
        <v>1871</v>
      </c>
    </row>
    <row r="350" spans="1:22" ht="72" x14ac:dyDescent="0.3">
      <c r="A350" s="27">
        <v>347</v>
      </c>
      <c r="B350" s="28" t="s">
        <v>239</v>
      </c>
      <c r="C350" s="28" t="s">
        <v>372</v>
      </c>
      <c r="D350" s="28" t="s">
        <v>981</v>
      </c>
      <c r="E350" s="28" t="s">
        <v>1148</v>
      </c>
      <c r="F350" s="28" t="s">
        <v>1150</v>
      </c>
      <c r="G350" s="29"/>
      <c r="H350" s="30" t="s">
        <v>380</v>
      </c>
      <c r="I350" s="28" t="s">
        <v>4</v>
      </c>
      <c r="J350" s="28" t="s">
        <v>10</v>
      </c>
      <c r="K350" s="28"/>
      <c r="L350" s="28"/>
      <c r="M350" s="31" t="s">
        <v>1872</v>
      </c>
      <c r="N350" s="31" t="s">
        <v>1872</v>
      </c>
      <c r="O350" s="32"/>
      <c r="P350" s="28"/>
      <c r="Q350" s="28"/>
      <c r="R350" s="28"/>
      <c r="S350" s="28" t="s">
        <v>1367</v>
      </c>
      <c r="T350" s="33" t="s">
        <v>1364</v>
      </c>
      <c r="U350" s="28">
        <v>33</v>
      </c>
      <c r="V350" s="36" t="s">
        <v>1873</v>
      </c>
    </row>
    <row r="351" spans="1:22" ht="72" x14ac:dyDescent="0.3">
      <c r="A351" s="27">
        <v>348</v>
      </c>
      <c r="B351" s="28" t="s">
        <v>239</v>
      </c>
      <c r="C351" s="28" t="s">
        <v>372</v>
      </c>
      <c r="D351" s="28" t="s">
        <v>1082</v>
      </c>
      <c r="E351" s="28" t="s">
        <v>1151</v>
      </c>
      <c r="F351" s="28" t="s">
        <v>1152</v>
      </c>
      <c r="G351" s="29" t="s">
        <v>1153</v>
      </c>
      <c r="H351" s="30" t="s">
        <v>381</v>
      </c>
      <c r="I351" s="28" t="s">
        <v>10</v>
      </c>
      <c r="J351" s="28" t="s">
        <v>4</v>
      </c>
      <c r="K351" s="28" t="s">
        <v>1006</v>
      </c>
      <c r="L351" s="28"/>
      <c r="M351" s="31" t="s">
        <v>1430</v>
      </c>
      <c r="N351" s="31"/>
      <c r="O351" s="32">
        <v>0.05</v>
      </c>
      <c r="P351" s="28"/>
      <c r="Q351" s="28"/>
      <c r="R351" s="28"/>
      <c r="S351" s="28" t="s">
        <v>1367</v>
      </c>
      <c r="T351" s="33" t="s">
        <v>1364</v>
      </c>
      <c r="U351" s="28">
        <v>34</v>
      </c>
      <c r="V351" s="36" t="s">
        <v>1874</v>
      </c>
    </row>
    <row r="352" spans="1:22" ht="72" x14ac:dyDescent="0.3">
      <c r="A352" s="27">
        <v>349</v>
      </c>
      <c r="B352" s="28" t="s">
        <v>239</v>
      </c>
      <c r="C352" s="28" t="s">
        <v>372</v>
      </c>
      <c r="D352" s="28" t="s">
        <v>981</v>
      </c>
      <c r="E352" s="28" t="s">
        <v>1148</v>
      </c>
      <c r="F352" s="28" t="s">
        <v>1149</v>
      </c>
      <c r="G352" s="29"/>
      <c r="H352" s="30" t="s">
        <v>382</v>
      </c>
      <c r="I352" s="28" t="s">
        <v>4</v>
      </c>
      <c r="J352" s="28" t="s">
        <v>10</v>
      </c>
      <c r="K352" s="28" t="s">
        <v>1006</v>
      </c>
      <c r="L352" s="28"/>
      <c r="M352" s="31">
        <v>4800</v>
      </c>
      <c r="N352" s="31" t="str">
        <f t="shared" ref="N352:N410" si="15">IF(M352="","",IF(M352&lt;5000,"&lt; 5 000€",IF(M352&lt;10000,"5 000€ &lt;x&lt; 10 000€",IF(M352&lt;50000,"10 000€ &lt;x&lt; 50 000€",IF(M352&lt;100000,"50 000€ &lt;x&lt; 100 000€",IF(M352&lt;200000,"100 000€&lt;x&lt;200 000€",IF(M352&lt;500000,"200 000€ &lt;x&lt; 500 000€",IF(M352&lt;1000000,"500 000€ &lt;x&lt; 1M€",IF(M352&gt;1000000,"&gt;1M€","")))))))))</f>
        <v>&lt; 5 000€</v>
      </c>
      <c r="O352" s="32">
        <v>0.44</v>
      </c>
      <c r="P352" s="28"/>
      <c r="Q352" s="28"/>
      <c r="R352" s="28"/>
      <c r="S352" s="28" t="s">
        <v>2467</v>
      </c>
      <c r="T352" s="33" t="s">
        <v>1364</v>
      </c>
      <c r="U352" s="28">
        <v>36</v>
      </c>
      <c r="V352" s="36" t="s">
        <v>1875</v>
      </c>
    </row>
    <row r="353" spans="1:22" ht="72" x14ac:dyDescent="0.3">
      <c r="A353" s="27">
        <v>350</v>
      </c>
      <c r="B353" s="28" t="s">
        <v>239</v>
      </c>
      <c r="C353" s="28" t="s">
        <v>372</v>
      </c>
      <c r="D353" s="28" t="s">
        <v>981</v>
      </c>
      <c r="E353" s="28" t="s">
        <v>1148</v>
      </c>
      <c r="F353" s="28" t="s">
        <v>1042</v>
      </c>
      <c r="G353" s="29"/>
      <c r="H353" s="30" t="s">
        <v>383</v>
      </c>
      <c r="I353" s="28" t="s">
        <v>4</v>
      </c>
      <c r="J353" s="28"/>
      <c r="K353" s="28" t="s">
        <v>1007</v>
      </c>
      <c r="L353" s="28"/>
      <c r="M353" s="31">
        <v>20250</v>
      </c>
      <c r="N353" s="31" t="str">
        <f t="shared" si="15"/>
        <v>10 000€ &lt;x&lt; 50 000€</v>
      </c>
      <c r="O353" s="32">
        <v>0.33</v>
      </c>
      <c r="P353" s="28"/>
      <c r="Q353" s="28"/>
      <c r="R353" s="28"/>
      <c r="S353" s="28" t="s">
        <v>1367</v>
      </c>
      <c r="T353" s="33" t="s">
        <v>1364</v>
      </c>
      <c r="U353" s="28">
        <v>37</v>
      </c>
      <c r="V353" s="36" t="s">
        <v>1876</v>
      </c>
    </row>
    <row r="354" spans="1:22" ht="72" x14ac:dyDescent="0.3">
      <c r="A354" s="27">
        <v>351</v>
      </c>
      <c r="B354" s="28" t="s">
        <v>239</v>
      </c>
      <c r="C354" s="28" t="s">
        <v>372</v>
      </c>
      <c r="D354" s="28" t="s">
        <v>981</v>
      </c>
      <c r="E354" s="28" t="s">
        <v>1148</v>
      </c>
      <c r="F354" s="28" t="s">
        <v>1149</v>
      </c>
      <c r="G354" s="29"/>
      <c r="H354" s="30" t="s">
        <v>386</v>
      </c>
      <c r="I354" s="28" t="s">
        <v>4</v>
      </c>
      <c r="J354" s="28"/>
      <c r="K354" s="28" t="s">
        <v>996</v>
      </c>
      <c r="L354" s="28"/>
      <c r="M354" s="31" t="s">
        <v>1430</v>
      </c>
      <c r="N354" s="31"/>
      <c r="O354" s="32"/>
      <c r="P354" s="31">
        <v>5000</v>
      </c>
      <c r="Q354" s="28"/>
      <c r="R354" s="28"/>
      <c r="S354" s="28" t="s">
        <v>2467</v>
      </c>
      <c r="T354" s="33" t="s">
        <v>1364</v>
      </c>
      <c r="U354" s="28">
        <v>39</v>
      </c>
      <c r="V354" s="36" t="s">
        <v>1877</v>
      </c>
    </row>
    <row r="355" spans="1:22" ht="72" x14ac:dyDescent="0.3">
      <c r="A355" s="27">
        <v>352</v>
      </c>
      <c r="B355" s="28" t="s">
        <v>239</v>
      </c>
      <c r="C355" s="28" t="s">
        <v>372</v>
      </c>
      <c r="D355" s="28" t="s">
        <v>981</v>
      </c>
      <c r="E355" s="28" t="s">
        <v>1148</v>
      </c>
      <c r="F355" s="28" t="s">
        <v>1149</v>
      </c>
      <c r="G355" s="29"/>
      <c r="H355" s="30" t="s">
        <v>384</v>
      </c>
      <c r="I355" s="28" t="s">
        <v>974</v>
      </c>
      <c r="J355" s="28" t="s">
        <v>118</v>
      </c>
      <c r="K355" s="28" t="s">
        <v>1008</v>
      </c>
      <c r="L355" s="28"/>
      <c r="M355" s="31">
        <v>15000</v>
      </c>
      <c r="N355" s="31" t="str">
        <f t="shared" si="15"/>
        <v>10 000€ &lt;x&lt; 50 000€</v>
      </c>
      <c r="O355" s="32">
        <v>0.3</v>
      </c>
      <c r="P355" s="28"/>
      <c r="Q355" s="28"/>
      <c r="R355" s="28"/>
      <c r="S355" s="28" t="s">
        <v>1367</v>
      </c>
      <c r="T355" s="33" t="s">
        <v>1364</v>
      </c>
      <c r="U355" s="28">
        <v>41</v>
      </c>
      <c r="V355" s="36" t="s">
        <v>1878</v>
      </c>
    </row>
    <row r="356" spans="1:22" ht="72" x14ac:dyDescent="0.3">
      <c r="A356" s="27">
        <v>353</v>
      </c>
      <c r="B356" s="28" t="s">
        <v>239</v>
      </c>
      <c r="C356" s="28" t="s">
        <v>372</v>
      </c>
      <c r="D356" s="28" t="s">
        <v>981</v>
      </c>
      <c r="E356" s="28" t="s">
        <v>1148</v>
      </c>
      <c r="F356" s="28" t="s">
        <v>1042</v>
      </c>
      <c r="G356" s="29"/>
      <c r="H356" s="30" t="s">
        <v>385</v>
      </c>
      <c r="I356" s="28" t="s">
        <v>975</v>
      </c>
      <c r="J356" s="28"/>
      <c r="K356" s="28" t="s">
        <v>1007</v>
      </c>
      <c r="L356" s="28"/>
      <c r="M356" s="31">
        <v>8700</v>
      </c>
      <c r="N356" s="31" t="str">
        <f t="shared" si="15"/>
        <v>5 000€ &lt;x&lt; 10 000€</v>
      </c>
      <c r="O356" s="32">
        <v>0.27</v>
      </c>
      <c r="P356" s="28"/>
      <c r="Q356" s="28"/>
      <c r="R356" s="28"/>
      <c r="S356" s="28" t="s">
        <v>2467</v>
      </c>
      <c r="T356" s="33" t="s">
        <v>1364</v>
      </c>
      <c r="U356" s="28">
        <v>43</v>
      </c>
      <c r="V356" s="36" t="s">
        <v>1879</v>
      </c>
    </row>
    <row r="357" spans="1:22" ht="72" x14ac:dyDescent="0.3">
      <c r="A357" s="27">
        <v>354</v>
      </c>
      <c r="B357" s="28" t="s">
        <v>277</v>
      </c>
      <c r="C357" s="28" t="s">
        <v>387</v>
      </c>
      <c r="D357" s="28" t="s">
        <v>1098</v>
      </c>
      <c r="E357" s="28" t="s">
        <v>1170</v>
      </c>
      <c r="F357" s="28"/>
      <c r="G357" s="29"/>
      <c r="H357" s="30" t="s">
        <v>388</v>
      </c>
      <c r="I357" s="28" t="s">
        <v>4</v>
      </c>
      <c r="J357" s="28"/>
      <c r="K357" s="28" t="s">
        <v>221</v>
      </c>
      <c r="L357" s="28"/>
      <c r="M357" s="31">
        <v>9000</v>
      </c>
      <c r="N357" s="31" t="str">
        <f t="shared" si="15"/>
        <v>5 000€ &lt;x&lt; 10 000€</v>
      </c>
      <c r="O357" s="32"/>
      <c r="P357" s="28"/>
      <c r="Q357" s="28"/>
      <c r="R357" s="28"/>
      <c r="S357" s="28" t="s">
        <v>1367</v>
      </c>
      <c r="T357" s="33" t="s">
        <v>1364</v>
      </c>
      <c r="U357" s="28">
        <v>21</v>
      </c>
      <c r="V357" s="36" t="s">
        <v>1880</v>
      </c>
    </row>
    <row r="358" spans="1:22" ht="72" x14ac:dyDescent="0.3">
      <c r="A358" s="27">
        <v>355</v>
      </c>
      <c r="B358" s="28" t="s">
        <v>277</v>
      </c>
      <c r="C358" s="28" t="s">
        <v>387</v>
      </c>
      <c r="D358" s="28" t="s">
        <v>1101</v>
      </c>
      <c r="E358" s="28" t="s">
        <v>1102</v>
      </c>
      <c r="F358" s="28"/>
      <c r="G358" s="29"/>
      <c r="H358" s="30" t="s">
        <v>389</v>
      </c>
      <c r="I358" s="28" t="s">
        <v>4</v>
      </c>
      <c r="J358" s="28"/>
      <c r="K358" s="28"/>
      <c r="L358" s="28"/>
      <c r="M358" s="31">
        <v>450</v>
      </c>
      <c r="N358" s="31" t="str">
        <f t="shared" si="15"/>
        <v>&lt; 5 000€</v>
      </c>
      <c r="O358" s="32">
        <v>0.2</v>
      </c>
      <c r="P358" s="28"/>
      <c r="Q358" s="28"/>
      <c r="R358" s="28"/>
      <c r="S358" s="28" t="s">
        <v>2467</v>
      </c>
      <c r="T358" s="33" t="s">
        <v>1364</v>
      </c>
      <c r="U358" s="28">
        <v>22</v>
      </c>
      <c r="V358" s="36" t="s">
        <v>1881</v>
      </c>
    </row>
    <row r="359" spans="1:22" ht="72" x14ac:dyDescent="0.3">
      <c r="A359" s="27">
        <v>356</v>
      </c>
      <c r="B359" s="28" t="s">
        <v>277</v>
      </c>
      <c r="C359" s="28" t="s">
        <v>387</v>
      </c>
      <c r="D359" s="28"/>
      <c r="E359" s="28"/>
      <c r="F359" s="28"/>
      <c r="G359" s="29"/>
      <c r="H359" s="30" t="s">
        <v>390</v>
      </c>
      <c r="I359" s="28" t="s">
        <v>4</v>
      </c>
      <c r="J359" s="28" t="s">
        <v>29</v>
      </c>
      <c r="K359" s="28" t="s">
        <v>221</v>
      </c>
      <c r="L359" s="28"/>
      <c r="M359" s="31">
        <v>14000</v>
      </c>
      <c r="N359" s="31" t="str">
        <f t="shared" si="15"/>
        <v>10 000€ &lt;x&lt; 50 000€</v>
      </c>
      <c r="O359" s="32">
        <v>0.27</v>
      </c>
      <c r="P359" s="28"/>
      <c r="Q359" s="28"/>
      <c r="R359" s="28"/>
      <c r="S359" s="28" t="s">
        <v>1364</v>
      </c>
      <c r="T359" s="33" t="s">
        <v>1364</v>
      </c>
      <c r="U359" s="28">
        <v>23</v>
      </c>
      <c r="V359" s="36" t="s">
        <v>1882</v>
      </c>
    </row>
    <row r="360" spans="1:22" ht="72" x14ac:dyDescent="0.3">
      <c r="A360" s="27">
        <v>357</v>
      </c>
      <c r="B360" s="28" t="s">
        <v>277</v>
      </c>
      <c r="C360" s="28" t="s">
        <v>387</v>
      </c>
      <c r="D360" s="28" t="s">
        <v>1048</v>
      </c>
      <c r="E360" s="28" t="s">
        <v>1051</v>
      </c>
      <c r="F360" s="28"/>
      <c r="G360" s="29"/>
      <c r="H360" s="30" t="s">
        <v>391</v>
      </c>
      <c r="I360" s="28" t="s">
        <v>4</v>
      </c>
      <c r="J360" s="28"/>
      <c r="K360" s="28" t="s">
        <v>221</v>
      </c>
      <c r="L360" s="28" t="s">
        <v>1171</v>
      </c>
      <c r="M360" s="31">
        <v>7800</v>
      </c>
      <c r="N360" s="31" t="str">
        <f t="shared" si="15"/>
        <v>5 000€ &lt;x&lt; 10 000€</v>
      </c>
      <c r="O360" s="32">
        <v>0.16</v>
      </c>
      <c r="P360" s="28"/>
      <c r="Q360" s="28"/>
      <c r="R360" s="28"/>
      <c r="S360" s="28" t="s">
        <v>1367</v>
      </c>
      <c r="T360" s="33" t="s">
        <v>1364</v>
      </c>
      <c r="U360" s="28">
        <v>24</v>
      </c>
      <c r="V360" s="36" t="s">
        <v>1883</v>
      </c>
    </row>
    <row r="361" spans="1:22" ht="96.6" x14ac:dyDescent="0.3">
      <c r="A361" s="27">
        <v>358</v>
      </c>
      <c r="B361" s="28" t="s">
        <v>277</v>
      </c>
      <c r="C361" s="28" t="s">
        <v>387</v>
      </c>
      <c r="D361" s="28" t="s">
        <v>1085</v>
      </c>
      <c r="E361" s="28"/>
      <c r="F361" s="28"/>
      <c r="G361" s="29"/>
      <c r="H361" s="30" t="s">
        <v>392</v>
      </c>
      <c r="I361" s="28" t="s">
        <v>4</v>
      </c>
      <c r="J361" s="28"/>
      <c r="K361" s="28" t="s">
        <v>221</v>
      </c>
      <c r="L361" s="28"/>
      <c r="M361" s="31" t="s">
        <v>1430</v>
      </c>
      <c r="N361" s="31"/>
      <c r="O361" s="32"/>
      <c r="P361" s="28"/>
      <c r="Q361" s="28"/>
      <c r="R361" s="31">
        <v>1200000</v>
      </c>
      <c r="S361" s="28" t="s">
        <v>1364</v>
      </c>
      <c r="T361" s="33" t="s">
        <v>1364</v>
      </c>
      <c r="U361" s="28">
        <v>25</v>
      </c>
      <c r="V361" s="36" t="s">
        <v>1884</v>
      </c>
    </row>
    <row r="362" spans="1:22" ht="72" x14ac:dyDescent="0.3">
      <c r="A362" s="27">
        <v>359</v>
      </c>
      <c r="B362" s="28" t="s">
        <v>277</v>
      </c>
      <c r="C362" s="28" t="s">
        <v>387</v>
      </c>
      <c r="D362" s="28" t="s">
        <v>1048</v>
      </c>
      <c r="E362" s="28" t="s">
        <v>1051</v>
      </c>
      <c r="F362" s="28"/>
      <c r="G362" s="29"/>
      <c r="H362" s="30" t="s">
        <v>393</v>
      </c>
      <c r="I362" s="28" t="s">
        <v>4</v>
      </c>
      <c r="J362" s="28"/>
      <c r="K362" s="28" t="s">
        <v>221</v>
      </c>
      <c r="L362" s="28"/>
      <c r="M362" s="31" t="s">
        <v>1430</v>
      </c>
      <c r="N362" s="31"/>
      <c r="O362" s="32">
        <v>0.2</v>
      </c>
      <c r="P362" s="28"/>
      <c r="Q362" s="28"/>
      <c r="R362" s="28"/>
      <c r="S362" s="28" t="s">
        <v>1364</v>
      </c>
      <c r="T362" s="33" t="s">
        <v>1364</v>
      </c>
      <c r="U362" s="28">
        <v>26</v>
      </c>
      <c r="V362" s="36" t="s">
        <v>1885</v>
      </c>
    </row>
    <row r="363" spans="1:22" ht="72" x14ac:dyDescent="0.3">
      <c r="A363" s="27">
        <v>360</v>
      </c>
      <c r="B363" s="28" t="s">
        <v>277</v>
      </c>
      <c r="C363" s="28" t="s">
        <v>387</v>
      </c>
      <c r="D363" s="28"/>
      <c r="E363" s="28"/>
      <c r="F363" s="28"/>
      <c r="G363" s="29"/>
      <c r="H363" s="30" t="s">
        <v>394</v>
      </c>
      <c r="I363" s="28" t="s">
        <v>4</v>
      </c>
      <c r="J363" s="28"/>
      <c r="K363" s="28" t="s">
        <v>221</v>
      </c>
      <c r="L363" s="28" t="s">
        <v>1172</v>
      </c>
      <c r="M363" s="31">
        <v>1100</v>
      </c>
      <c r="N363" s="31" t="str">
        <f t="shared" si="15"/>
        <v>&lt; 5 000€</v>
      </c>
      <c r="O363" s="32"/>
      <c r="P363" s="28"/>
      <c r="Q363" s="28"/>
      <c r="R363" s="28"/>
      <c r="S363" s="28" t="s">
        <v>1367</v>
      </c>
      <c r="T363" s="33" t="s">
        <v>1364</v>
      </c>
      <c r="U363" s="28">
        <v>27</v>
      </c>
      <c r="V363" s="36" t="s">
        <v>1886</v>
      </c>
    </row>
    <row r="364" spans="1:22" ht="72" x14ac:dyDescent="0.3">
      <c r="A364" s="27">
        <v>361</v>
      </c>
      <c r="B364" s="28" t="s">
        <v>277</v>
      </c>
      <c r="C364" s="28" t="s">
        <v>387</v>
      </c>
      <c r="D364" s="28" t="s">
        <v>1063</v>
      </c>
      <c r="E364" s="28" t="s">
        <v>1067</v>
      </c>
      <c r="F364" s="28" t="s">
        <v>1173</v>
      </c>
      <c r="G364" s="29" t="s">
        <v>1174</v>
      </c>
      <c r="H364" s="30" t="s">
        <v>395</v>
      </c>
      <c r="I364" s="28" t="s">
        <v>4</v>
      </c>
      <c r="J364" s="28" t="s">
        <v>29</v>
      </c>
      <c r="K364" s="28" t="s">
        <v>221</v>
      </c>
      <c r="L364" s="28"/>
      <c r="M364" s="31">
        <v>100000</v>
      </c>
      <c r="N364" s="31" t="str">
        <f t="shared" si="15"/>
        <v>100 000€&lt;x&lt;200 000€</v>
      </c>
      <c r="O364" s="32"/>
      <c r="P364" s="28"/>
      <c r="Q364" s="28"/>
      <c r="R364" s="28"/>
      <c r="S364" s="28" t="s">
        <v>1367</v>
      </c>
      <c r="T364" s="33" t="s">
        <v>1364</v>
      </c>
      <c r="U364" s="28">
        <v>28</v>
      </c>
      <c r="V364" s="36" t="s">
        <v>1887</v>
      </c>
    </row>
    <row r="365" spans="1:22" ht="72" x14ac:dyDescent="0.3">
      <c r="A365" s="27">
        <v>362</v>
      </c>
      <c r="B365" s="28" t="s">
        <v>277</v>
      </c>
      <c r="C365" s="28" t="s">
        <v>387</v>
      </c>
      <c r="D365" s="28" t="s">
        <v>1101</v>
      </c>
      <c r="E365" s="28" t="s">
        <v>1102</v>
      </c>
      <c r="F365" s="28"/>
      <c r="G365" s="29"/>
      <c r="H365" s="30" t="s">
        <v>396</v>
      </c>
      <c r="I365" s="28" t="s">
        <v>4</v>
      </c>
      <c r="J365" s="28" t="s">
        <v>29</v>
      </c>
      <c r="K365" s="28" t="s">
        <v>221</v>
      </c>
      <c r="L365" s="28"/>
      <c r="M365" s="31">
        <v>1000</v>
      </c>
      <c r="N365" s="31" t="str">
        <f t="shared" si="15"/>
        <v>&lt; 5 000€</v>
      </c>
      <c r="O365" s="32">
        <v>0.2</v>
      </c>
      <c r="P365" s="28"/>
      <c r="Q365" s="28"/>
      <c r="R365" s="28"/>
      <c r="S365" s="28" t="s">
        <v>1364</v>
      </c>
      <c r="T365" s="33" t="s">
        <v>1364</v>
      </c>
      <c r="U365" s="28">
        <v>29</v>
      </c>
      <c r="V365" s="36" t="s">
        <v>1888</v>
      </c>
    </row>
    <row r="366" spans="1:22" ht="82.8" x14ac:dyDescent="0.3">
      <c r="A366" s="27">
        <v>363</v>
      </c>
      <c r="B366" s="28" t="s">
        <v>277</v>
      </c>
      <c r="C366" s="28" t="s">
        <v>387</v>
      </c>
      <c r="D366" s="28" t="s">
        <v>1082</v>
      </c>
      <c r="E366" s="28" t="s">
        <v>1130</v>
      </c>
      <c r="F366" s="28" t="s">
        <v>1131</v>
      </c>
      <c r="G366" s="29"/>
      <c r="H366" s="30" t="s">
        <v>397</v>
      </c>
      <c r="I366" s="28" t="s">
        <v>4</v>
      </c>
      <c r="J366" s="28" t="s">
        <v>29</v>
      </c>
      <c r="K366" s="28" t="s">
        <v>221</v>
      </c>
      <c r="L366" s="28"/>
      <c r="M366" s="31">
        <v>36000</v>
      </c>
      <c r="N366" s="31" t="str">
        <f t="shared" si="15"/>
        <v>10 000€ &lt;x&lt; 50 000€</v>
      </c>
      <c r="O366" s="32"/>
      <c r="P366" s="28"/>
      <c r="Q366" s="28"/>
      <c r="R366" s="28"/>
      <c r="S366" s="28" t="s">
        <v>1367</v>
      </c>
      <c r="T366" s="33" t="s">
        <v>1364</v>
      </c>
      <c r="U366" s="28">
        <v>30</v>
      </c>
      <c r="V366" s="36" t="s">
        <v>1889</v>
      </c>
    </row>
    <row r="367" spans="1:22" ht="72" x14ac:dyDescent="0.3">
      <c r="A367" s="27">
        <v>364</v>
      </c>
      <c r="B367" s="28" t="s">
        <v>277</v>
      </c>
      <c r="C367" s="28" t="s">
        <v>387</v>
      </c>
      <c r="D367" s="28" t="s">
        <v>1074</v>
      </c>
      <c r="E367" s="28"/>
      <c r="F367" s="28"/>
      <c r="G367" s="29"/>
      <c r="H367" s="30" t="s">
        <v>398</v>
      </c>
      <c r="I367" s="28" t="s">
        <v>4</v>
      </c>
      <c r="J367" s="28"/>
      <c r="K367" s="28" t="s">
        <v>221</v>
      </c>
      <c r="L367" s="28"/>
      <c r="M367" s="31">
        <v>100000</v>
      </c>
      <c r="N367" s="31" t="str">
        <f t="shared" si="15"/>
        <v>100 000€&lt;x&lt;200 000€</v>
      </c>
      <c r="O367" s="32"/>
      <c r="P367" s="28"/>
      <c r="Q367" s="28" t="s">
        <v>1890</v>
      </c>
      <c r="R367" s="31">
        <v>180000</v>
      </c>
      <c r="S367" s="28" t="s">
        <v>1367</v>
      </c>
      <c r="T367" s="33" t="s">
        <v>1364</v>
      </c>
      <c r="U367" s="28">
        <v>31</v>
      </c>
      <c r="V367" s="36" t="s">
        <v>1891</v>
      </c>
    </row>
    <row r="368" spans="1:22" ht="72" x14ac:dyDescent="0.3">
      <c r="A368" s="27">
        <v>365</v>
      </c>
      <c r="B368" s="28" t="s">
        <v>277</v>
      </c>
      <c r="C368" s="28" t="s">
        <v>387</v>
      </c>
      <c r="D368" s="28"/>
      <c r="E368" s="28"/>
      <c r="F368" s="28"/>
      <c r="G368" s="29"/>
      <c r="H368" s="30" t="s">
        <v>399</v>
      </c>
      <c r="I368" s="28" t="s">
        <v>4</v>
      </c>
      <c r="J368" s="28"/>
      <c r="K368" s="28" t="s">
        <v>221</v>
      </c>
      <c r="L368" s="28"/>
      <c r="M368" s="31" t="s">
        <v>1430</v>
      </c>
      <c r="N368" s="31"/>
      <c r="O368" s="32"/>
      <c r="P368" s="28"/>
      <c r="Q368" s="28"/>
      <c r="R368" s="28" t="s">
        <v>1892</v>
      </c>
      <c r="S368" s="28" t="s">
        <v>1367</v>
      </c>
      <c r="T368" s="33" t="s">
        <v>1364</v>
      </c>
      <c r="U368" s="28">
        <v>32</v>
      </c>
      <c r="V368" s="36" t="s">
        <v>1893</v>
      </c>
    </row>
    <row r="369" spans="1:22" ht="72" x14ac:dyDescent="0.3">
      <c r="A369" s="27">
        <v>366</v>
      </c>
      <c r="B369" s="28" t="s">
        <v>277</v>
      </c>
      <c r="C369" s="28" t="s">
        <v>402</v>
      </c>
      <c r="D369" s="28" t="s">
        <v>981</v>
      </c>
      <c r="E369" s="28" t="s">
        <v>1044</v>
      </c>
      <c r="F369" s="28" t="s">
        <v>1045</v>
      </c>
      <c r="G369" s="29"/>
      <c r="H369" s="30" t="s">
        <v>400</v>
      </c>
      <c r="I369" s="28" t="s">
        <v>4</v>
      </c>
      <c r="J369" s="28"/>
      <c r="K369" s="28" t="s">
        <v>996</v>
      </c>
      <c r="L369" s="28"/>
      <c r="M369" s="31">
        <v>2000</v>
      </c>
      <c r="N369" s="31" t="str">
        <f t="shared" si="15"/>
        <v>&lt; 5 000€</v>
      </c>
      <c r="O369" s="32">
        <v>0.01</v>
      </c>
      <c r="P369" s="28"/>
      <c r="Q369" s="28"/>
      <c r="R369" s="28"/>
      <c r="S369" s="28" t="s">
        <v>2467</v>
      </c>
      <c r="T369" s="33" t="s">
        <v>1364</v>
      </c>
      <c r="U369" s="28">
        <v>29</v>
      </c>
      <c r="V369" s="36" t="s">
        <v>1894</v>
      </c>
    </row>
    <row r="370" spans="1:22" ht="72" x14ac:dyDescent="0.3">
      <c r="A370" s="27">
        <v>367</v>
      </c>
      <c r="B370" s="28" t="s">
        <v>277</v>
      </c>
      <c r="C370" s="28" t="s">
        <v>402</v>
      </c>
      <c r="D370" s="28" t="s">
        <v>981</v>
      </c>
      <c r="E370" s="28" t="s">
        <v>1044</v>
      </c>
      <c r="F370" s="28"/>
      <c r="G370" s="29"/>
      <c r="H370" s="30" t="s">
        <v>401</v>
      </c>
      <c r="I370" s="28" t="s">
        <v>29</v>
      </c>
      <c r="J370" s="28" t="s">
        <v>8</v>
      </c>
      <c r="K370" s="28" t="s">
        <v>996</v>
      </c>
      <c r="L370" s="28"/>
      <c r="M370" s="31" t="s">
        <v>1430</v>
      </c>
      <c r="N370" s="31"/>
      <c r="O370" s="32">
        <v>0.5</v>
      </c>
      <c r="P370" s="28"/>
      <c r="Q370" s="28"/>
      <c r="R370" s="28"/>
      <c r="S370" s="28" t="s">
        <v>1367</v>
      </c>
      <c r="T370" s="33" t="s">
        <v>1364</v>
      </c>
      <c r="U370" s="28">
        <v>30</v>
      </c>
      <c r="V370" s="36" t="s">
        <v>1895</v>
      </c>
    </row>
    <row r="371" spans="1:22" ht="72" x14ac:dyDescent="0.3">
      <c r="A371" s="27">
        <v>368</v>
      </c>
      <c r="B371" s="28" t="s">
        <v>277</v>
      </c>
      <c r="C371" s="28" t="s">
        <v>402</v>
      </c>
      <c r="D371" s="28" t="s">
        <v>981</v>
      </c>
      <c r="E371" s="28" t="s">
        <v>1044</v>
      </c>
      <c r="F371" s="28" t="s">
        <v>1045</v>
      </c>
      <c r="G371" s="29"/>
      <c r="H371" s="30" t="s">
        <v>403</v>
      </c>
      <c r="I371" s="28" t="s">
        <v>118</v>
      </c>
      <c r="J371" s="28"/>
      <c r="K371" s="28" t="s">
        <v>34</v>
      </c>
      <c r="L371" s="28"/>
      <c r="M371" s="31">
        <v>750</v>
      </c>
      <c r="N371" s="31" t="str">
        <f t="shared" si="15"/>
        <v>&lt; 5 000€</v>
      </c>
      <c r="O371" s="32">
        <v>1E-4</v>
      </c>
      <c r="P371" s="28"/>
      <c r="Q371" s="28"/>
      <c r="R371" s="28"/>
      <c r="S371" s="28" t="s">
        <v>1367</v>
      </c>
      <c r="T371" s="33" t="s">
        <v>1364</v>
      </c>
      <c r="U371" s="28">
        <v>31</v>
      </c>
      <c r="V371" s="36" t="s">
        <v>1896</v>
      </c>
    </row>
    <row r="372" spans="1:22" ht="72" x14ac:dyDescent="0.3">
      <c r="A372" s="27">
        <v>369</v>
      </c>
      <c r="B372" s="28" t="s">
        <v>277</v>
      </c>
      <c r="C372" s="28" t="s">
        <v>402</v>
      </c>
      <c r="D372" s="28" t="s">
        <v>981</v>
      </c>
      <c r="E372" s="28" t="s">
        <v>1044</v>
      </c>
      <c r="F372" s="28"/>
      <c r="G372" s="29"/>
      <c r="H372" s="30" t="s">
        <v>404</v>
      </c>
      <c r="I372" s="28" t="s">
        <v>975</v>
      </c>
      <c r="J372" s="28"/>
      <c r="K372" s="28"/>
      <c r="L372" s="28"/>
      <c r="M372" s="31" t="s">
        <v>1430</v>
      </c>
      <c r="N372" s="31"/>
      <c r="O372" s="32">
        <v>0.11</v>
      </c>
      <c r="P372" s="28"/>
      <c r="Q372" s="28"/>
      <c r="R372" s="28"/>
      <c r="S372" s="28" t="s">
        <v>1367</v>
      </c>
      <c r="T372" s="33" t="s">
        <v>1364</v>
      </c>
      <c r="U372" s="28">
        <v>32</v>
      </c>
      <c r="V372" s="36" t="s">
        <v>1897</v>
      </c>
    </row>
    <row r="373" spans="1:22" ht="72" x14ac:dyDescent="0.3">
      <c r="A373" s="27">
        <v>370</v>
      </c>
      <c r="B373" s="28" t="s">
        <v>277</v>
      </c>
      <c r="C373" s="28" t="s">
        <v>402</v>
      </c>
      <c r="D373" s="28" t="s">
        <v>981</v>
      </c>
      <c r="E373" s="28" t="s">
        <v>1044</v>
      </c>
      <c r="F373" s="28" t="s">
        <v>1046</v>
      </c>
      <c r="G373" s="29"/>
      <c r="H373" s="30" t="s">
        <v>405</v>
      </c>
      <c r="I373" s="28" t="s">
        <v>8</v>
      </c>
      <c r="J373" s="28"/>
      <c r="K373" s="28"/>
      <c r="L373" s="28"/>
      <c r="M373" s="31">
        <v>5000</v>
      </c>
      <c r="N373" s="31" t="str">
        <f t="shared" si="15"/>
        <v>5 000€ &lt;x&lt; 10 000€</v>
      </c>
      <c r="O373" s="32">
        <v>5.0000000000000001E-3</v>
      </c>
      <c r="P373" s="28"/>
      <c r="Q373" s="28"/>
      <c r="R373" s="28"/>
      <c r="S373" s="28" t="s">
        <v>1367</v>
      </c>
      <c r="T373" s="33" t="s">
        <v>1364</v>
      </c>
      <c r="U373" s="28">
        <v>33</v>
      </c>
      <c r="V373" s="36" t="s">
        <v>1898</v>
      </c>
    </row>
    <row r="374" spans="1:22" ht="72" x14ac:dyDescent="0.3">
      <c r="A374" s="27">
        <v>371</v>
      </c>
      <c r="B374" s="28" t="s">
        <v>277</v>
      </c>
      <c r="C374" s="28" t="s">
        <v>402</v>
      </c>
      <c r="D374" s="28" t="s">
        <v>981</v>
      </c>
      <c r="E374" s="28" t="s">
        <v>1044</v>
      </c>
      <c r="F374" s="28" t="s">
        <v>1046</v>
      </c>
      <c r="G374" s="29"/>
      <c r="H374" s="30" t="s">
        <v>406</v>
      </c>
      <c r="I374" s="28" t="s">
        <v>4</v>
      </c>
      <c r="J374" s="28" t="s">
        <v>118</v>
      </c>
      <c r="K374" s="28" t="s">
        <v>34</v>
      </c>
      <c r="L374" s="28"/>
      <c r="M374" s="31" t="s">
        <v>1430</v>
      </c>
      <c r="N374" s="31"/>
      <c r="O374" s="32">
        <v>0.25</v>
      </c>
      <c r="P374" s="28"/>
      <c r="Q374" s="28"/>
      <c r="R374" s="28"/>
      <c r="S374" s="28" t="s">
        <v>1367</v>
      </c>
      <c r="T374" s="33" t="s">
        <v>1364</v>
      </c>
      <c r="U374" s="28">
        <v>34</v>
      </c>
      <c r="V374" s="36" t="s">
        <v>1899</v>
      </c>
    </row>
    <row r="375" spans="1:22" ht="72" x14ac:dyDescent="0.3">
      <c r="A375" s="27">
        <v>372</v>
      </c>
      <c r="B375" s="28" t="s">
        <v>277</v>
      </c>
      <c r="C375" s="28" t="s">
        <v>402</v>
      </c>
      <c r="D375" s="28" t="s">
        <v>981</v>
      </c>
      <c r="E375" s="28" t="s">
        <v>1044</v>
      </c>
      <c r="F375" s="28"/>
      <c r="G375" s="29"/>
      <c r="H375" s="30" t="s">
        <v>407</v>
      </c>
      <c r="I375" s="28" t="s">
        <v>4</v>
      </c>
      <c r="J375" s="28"/>
      <c r="K375" s="28" t="s">
        <v>991</v>
      </c>
      <c r="L375" s="28"/>
      <c r="M375" s="31" t="s">
        <v>1280</v>
      </c>
      <c r="N375" s="31"/>
      <c r="O375" s="32"/>
      <c r="P375" s="28"/>
      <c r="Q375" s="37">
        <v>0.01</v>
      </c>
      <c r="R375" s="28"/>
      <c r="S375" s="28" t="s">
        <v>1367</v>
      </c>
      <c r="T375" s="33" t="s">
        <v>1367</v>
      </c>
      <c r="U375" s="28">
        <v>35</v>
      </c>
      <c r="V375" s="36" t="s">
        <v>1900</v>
      </c>
    </row>
    <row r="376" spans="1:22" ht="72" x14ac:dyDescent="0.3">
      <c r="A376" s="27">
        <v>373</v>
      </c>
      <c r="B376" s="28" t="s">
        <v>277</v>
      </c>
      <c r="C376" s="28" t="s">
        <v>402</v>
      </c>
      <c r="D376" s="28" t="s">
        <v>981</v>
      </c>
      <c r="E376" s="28" t="s">
        <v>1044</v>
      </c>
      <c r="F376" s="28" t="s">
        <v>1045</v>
      </c>
      <c r="G376" s="29"/>
      <c r="H376" s="30" t="s">
        <v>408</v>
      </c>
      <c r="I376" s="28" t="s">
        <v>118</v>
      </c>
      <c r="J376" s="28"/>
      <c r="K376" s="28" t="s">
        <v>1008</v>
      </c>
      <c r="L376" s="28"/>
      <c r="M376" s="31" t="s">
        <v>1430</v>
      </c>
      <c r="N376" s="31"/>
      <c r="O376" s="32">
        <v>7.0000000000000007E-2</v>
      </c>
      <c r="P376" s="28"/>
      <c r="Q376" s="28"/>
      <c r="R376" s="28"/>
      <c r="S376" s="28" t="s">
        <v>2467</v>
      </c>
      <c r="T376" s="33" t="s">
        <v>1364</v>
      </c>
      <c r="U376" s="28">
        <v>36</v>
      </c>
      <c r="V376" s="36" t="s">
        <v>1901</v>
      </c>
    </row>
    <row r="377" spans="1:22" ht="72" x14ac:dyDescent="0.3">
      <c r="A377" s="27">
        <v>374</v>
      </c>
      <c r="B377" s="28" t="s">
        <v>277</v>
      </c>
      <c r="C377" s="28" t="s">
        <v>402</v>
      </c>
      <c r="D377" s="28" t="s">
        <v>981</v>
      </c>
      <c r="E377" s="28" t="s">
        <v>1044</v>
      </c>
      <c r="F377" s="28"/>
      <c r="G377" s="29"/>
      <c r="H377" s="30" t="s">
        <v>409</v>
      </c>
      <c r="I377" s="28" t="s">
        <v>972</v>
      </c>
      <c r="J377" s="28" t="s">
        <v>8</v>
      </c>
      <c r="K377" s="28"/>
      <c r="L377" s="28"/>
      <c r="M377" s="31" t="s">
        <v>1430</v>
      </c>
      <c r="N377" s="31"/>
      <c r="O377" s="32">
        <v>0.1</v>
      </c>
      <c r="P377" s="28"/>
      <c r="Q377" s="28"/>
      <c r="R377" s="28"/>
      <c r="S377" s="28" t="s">
        <v>1367</v>
      </c>
      <c r="T377" s="33" t="s">
        <v>1364</v>
      </c>
      <c r="U377" s="28">
        <v>37</v>
      </c>
      <c r="V377" s="36" t="s">
        <v>1902</v>
      </c>
    </row>
    <row r="378" spans="1:22" ht="72" x14ac:dyDescent="0.3">
      <c r="A378" s="27">
        <v>375</v>
      </c>
      <c r="B378" s="28" t="s">
        <v>277</v>
      </c>
      <c r="C378" s="28" t="s">
        <v>402</v>
      </c>
      <c r="D378" s="28" t="s">
        <v>981</v>
      </c>
      <c r="E378" s="28" t="s">
        <v>1044</v>
      </c>
      <c r="F378" s="28"/>
      <c r="G378" s="29"/>
      <c r="H378" s="30" t="s">
        <v>410</v>
      </c>
      <c r="I378" s="28" t="s">
        <v>4</v>
      </c>
      <c r="J378" s="28"/>
      <c r="K378" s="28" t="s">
        <v>89</v>
      </c>
      <c r="L378" s="28"/>
      <c r="M378" s="31">
        <v>25000</v>
      </c>
      <c r="N378" s="31" t="str">
        <f t="shared" si="15"/>
        <v>10 000€ &lt;x&lt; 50 000€</v>
      </c>
      <c r="O378" s="32">
        <v>0.15</v>
      </c>
      <c r="P378" s="28"/>
      <c r="Q378" s="28"/>
      <c r="R378" s="28"/>
      <c r="S378" s="28" t="s">
        <v>1367</v>
      </c>
      <c r="T378" s="33" t="s">
        <v>1364</v>
      </c>
      <c r="U378" s="28">
        <v>38</v>
      </c>
      <c r="V378" s="36" t="s">
        <v>1903</v>
      </c>
    </row>
    <row r="379" spans="1:22" ht="72" x14ac:dyDescent="0.3">
      <c r="A379" s="27">
        <v>376</v>
      </c>
      <c r="B379" s="28" t="s">
        <v>277</v>
      </c>
      <c r="C379" s="28" t="s">
        <v>402</v>
      </c>
      <c r="D379" s="28" t="s">
        <v>981</v>
      </c>
      <c r="E379" s="28" t="s">
        <v>1044</v>
      </c>
      <c r="F379" s="28" t="s">
        <v>1047</v>
      </c>
      <c r="G379" s="29"/>
      <c r="H379" s="30" t="s">
        <v>411</v>
      </c>
      <c r="I379" s="28" t="s">
        <v>4</v>
      </c>
      <c r="J379" s="28"/>
      <c r="K379" s="28" t="s">
        <v>89</v>
      </c>
      <c r="L379" s="28"/>
      <c r="M379" s="31">
        <v>9300</v>
      </c>
      <c r="N379" s="31" t="str">
        <f t="shared" si="15"/>
        <v>5 000€ &lt;x&lt; 10 000€</v>
      </c>
      <c r="O379" s="32">
        <v>0.01</v>
      </c>
      <c r="P379" s="28"/>
      <c r="Q379" s="28"/>
      <c r="R379" s="28"/>
      <c r="S379" s="28" t="s">
        <v>1367</v>
      </c>
      <c r="T379" s="33" t="s">
        <v>1364</v>
      </c>
      <c r="U379" s="28">
        <v>39</v>
      </c>
      <c r="V379" s="36" t="s">
        <v>1904</v>
      </c>
    </row>
    <row r="380" spans="1:22" ht="72" x14ac:dyDescent="0.3">
      <c r="A380" s="27">
        <v>377</v>
      </c>
      <c r="B380" s="28" t="s">
        <v>277</v>
      </c>
      <c r="C380" s="28" t="s">
        <v>402</v>
      </c>
      <c r="D380" s="28" t="s">
        <v>981</v>
      </c>
      <c r="E380" s="28" t="s">
        <v>1044</v>
      </c>
      <c r="F380" s="28"/>
      <c r="G380" s="29"/>
      <c r="H380" s="30" t="s">
        <v>412</v>
      </c>
      <c r="I380" s="28" t="s">
        <v>4</v>
      </c>
      <c r="J380" s="28"/>
      <c r="K380" s="28" t="s">
        <v>231</v>
      </c>
      <c r="L380" s="28"/>
      <c r="M380" s="31">
        <v>220000</v>
      </c>
      <c r="N380" s="31" t="str">
        <f t="shared" si="15"/>
        <v>200 000€ &lt;x&lt; 500 000€</v>
      </c>
      <c r="O380" s="32">
        <v>0.28000000000000003</v>
      </c>
      <c r="P380" s="28"/>
      <c r="Q380" s="28"/>
      <c r="R380" s="28"/>
      <c r="S380" s="28" t="s">
        <v>1367</v>
      </c>
      <c r="T380" s="33" t="s">
        <v>1364</v>
      </c>
      <c r="U380" s="28">
        <v>40</v>
      </c>
      <c r="V380" s="36" t="s">
        <v>1905</v>
      </c>
    </row>
    <row r="381" spans="1:22" ht="72" x14ac:dyDescent="0.3">
      <c r="A381" s="27">
        <v>378</v>
      </c>
      <c r="B381" s="28" t="s">
        <v>277</v>
      </c>
      <c r="C381" s="28" t="s">
        <v>402</v>
      </c>
      <c r="D381" s="28" t="s">
        <v>981</v>
      </c>
      <c r="E381" s="28" t="s">
        <v>1044</v>
      </c>
      <c r="F381" s="28"/>
      <c r="G381" s="29"/>
      <c r="H381" s="30" t="s">
        <v>413</v>
      </c>
      <c r="I381" s="28" t="s">
        <v>4</v>
      </c>
      <c r="J381" s="28"/>
      <c r="K381" s="28" t="s">
        <v>991</v>
      </c>
      <c r="L381" s="28"/>
      <c r="M381" s="31">
        <v>5000</v>
      </c>
      <c r="N381" s="31" t="str">
        <f t="shared" si="15"/>
        <v>5 000€ &lt;x&lt; 10 000€</v>
      </c>
      <c r="O381" s="32">
        <v>0.2</v>
      </c>
      <c r="P381" s="28"/>
      <c r="Q381" s="28" t="s">
        <v>1454</v>
      </c>
      <c r="R381" s="28"/>
      <c r="S381" s="28" t="s">
        <v>1367</v>
      </c>
      <c r="T381" s="33" t="s">
        <v>1364</v>
      </c>
      <c r="U381" s="28">
        <v>41</v>
      </c>
      <c r="V381" s="36" t="s">
        <v>1906</v>
      </c>
    </row>
    <row r="382" spans="1:22" ht="72" x14ac:dyDescent="0.3">
      <c r="A382" s="27">
        <v>379</v>
      </c>
      <c r="B382" s="28" t="s">
        <v>277</v>
      </c>
      <c r="C382" s="28" t="s">
        <v>402</v>
      </c>
      <c r="D382" s="28" t="s">
        <v>981</v>
      </c>
      <c r="E382" s="28" t="s">
        <v>1044</v>
      </c>
      <c r="F382" s="28"/>
      <c r="G382" s="29"/>
      <c r="H382" s="30" t="s">
        <v>414</v>
      </c>
      <c r="I382" s="28" t="s">
        <v>4</v>
      </c>
      <c r="J382" s="28"/>
      <c r="K382" s="28" t="s">
        <v>1000</v>
      </c>
      <c r="L382" s="28"/>
      <c r="M382" s="31" t="s">
        <v>1430</v>
      </c>
      <c r="N382" s="31"/>
      <c r="O382" s="32">
        <v>0.2</v>
      </c>
      <c r="P382" s="28"/>
      <c r="Q382" s="28"/>
      <c r="R382" s="28"/>
      <c r="S382" s="28" t="s">
        <v>1364</v>
      </c>
      <c r="T382" s="33" t="s">
        <v>1364</v>
      </c>
      <c r="U382" s="28">
        <v>42</v>
      </c>
      <c r="V382" s="36" t="s">
        <v>1907</v>
      </c>
    </row>
    <row r="383" spans="1:22" ht="72" x14ac:dyDescent="0.3">
      <c r="A383" s="27">
        <v>380</v>
      </c>
      <c r="B383" s="28" t="s">
        <v>277</v>
      </c>
      <c r="C383" s="28" t="s">
        <v>402</v>
      </c>
      <c r="D383" s="28" t="s">
        <v>981</v>
      </c>
      <c r="E383" s="28" t="s">
        <v>1044</v>
      </c>
      <c r="F383" s="28"/>
      <c r="G383" s="29"/>
      <c r="H383" s="30" t="s">
        <v>415</v>
      </c>
      <c r="I383" s="28" t="s">
        <v>4</v>
      </c>
      <c r="J383" s="28"/>
      <c r="K383" s="28" t="s">
        <v>325</v>
      </c>
      <c r="L383" s="28"/>
      <c r="M383" s="31" t="s">
        <v>1280</v>
      </c>
      <c r="N383" s="31" t="s">
        <v>1280</v>
      </c>
      <c r="O383" s="32"/>
      <c r="P383" s="28"/>
      <c r="Q383" s="28"/>
      <c r="R383" s="28"/>
      <c r="S383" s="28" t="s">
        <v>1367</v>
      </c>
      <c r="T383" s="33" t="s">
        <v>1367</v>
      </c>
      <c r="U383" s="28">
        <v>43</v>
      </c>
      <c r="V383" s="36" t="s">
        <v>1908</v>
      </c>
    </row>
    <row r="384" spans="1:22" ht="72" x14ac:dyDescent="0.3">
      <c r="A384" s="27">
        <v>381</v>
      </c>
      <c r="B384" s="28" t="s">
        <v>277</v>
      </c>
      <c r="C384" s="28" t="s">
        <v>418</v>
      </c>
      <c r="D384" s="28" t="s">
        <v>1063</v>
      </c>
      <c r="E384" s="28" t="s">
        <v>1064</v>
      </c>
      <c r="F384" s="28"/>
      <c r="G384" s="29"/>
      <c r="H384" s="30" t="s">
        <v>416</v>
      </c>
      <c r="I384" s="28" t="s">
        <v>4</v>
      </c>
      <c r="J384" s="28"/>
      <c r="K384" s="28" t="s">
        <v>325</v>
      </c>
      <c r="L384" s="28"/>
      <c r="M384" s="31">
        <v>30000</v>
      </c>
      <c r="N384" s="31" t="str">
        <f t="shared" si="15"/>
        <v>10 000€ &lt;x&lt; 50 000€</v>
      </c>
      <c r="O384" s="32">
        <v>0.40100000000000002</v>
      </c>
      <c r="P384" s="28"/>
      <c r="Q384" s="28"/>
      <c r="R384" s="28"/>
      <c r="S384" s="28" t="s">
        <v>1367</v>
      </c>
      <c r="T384" s="33" t="s">
        <v>1364</v>
      </c>
      <c r="U384" s="28">
        <v>15</v>
      </c>
      <c r="V384" s="36" t="s">
        <v>1909</v>
      </c>
    </row>
    <row r="385" spans="1:22" ht="72" x14ac:dyDescent="0.3">
      <c r="A385" s="27">
        <v>382</v>
      </c>
      <c r="B385" s="28" t="s">
        <v>277</v>
      </c>
      <c r="C385" s="28" t="s">
        <v>418</v>
      </c>
      <c r="D385" s="28" t="s">
        <v>1063</v>
      </c>
      <c r="E385" s="28" t="s">
        <v>1064</v>
      </c>
      <c r="F385" s="28"/>
      <c r="G385" s="29"/>
      <c r="H385" s="30" t="s">
        <v>417</v>
      </c>
      <c r="I385" s="28" t="s">
        <v>4</v>
      </c>
      <c r="J385" s="28" t="s">
        <v>10</v>
      </c>
      <c r="K385" s="28" t="s">
        <v>778</v>
      </c>
      <c r="L385" s="28"/>
      <c r="M385" s="31">
        <v>45000</v>
      </c>
      <c r="N385" s="31" t="str">
        <f t="shared" si="15"/>
        <v>10 000€ &lt;x&lt; 50 000€</v>
      </c>
      <c r="O385" s="32">
        <v>0.23699999999999999</v>
      </c>
      <c r="P385" s="28"/>
      <c r="Q385" s="28"/>
      <c r="R385" s="28"/>
      <c r="S385" s="28" t="s">
        <v>1367</v>
      </c>
      <c r="T385" s="33" t="s">
        <v>1364</v>
      </c>
      <c r="U385" s="28">
        <v>16</v>
      </c>
      <c r="V385" s="36" t="s">
        <v>1910</v>
      </c>
    </row>
    <row r="386" spans="1:22" ht="72" x14ac:dyDescent="0.3">
      <c r="A386" s="27">
        <v>383</v>
      </c>
      <c r="B386" s="28" t="s">
        <v>277</v>
      </c>
      <c r="C386" s="28" t="s">
        <v>418</v>
      </c>
      <c r="D386" s="28" t="s">
        <v>1063</v>
      </c>
      <c r="E386" s="28" t="s">
        <v>1064</v>
      </c>
      <c r="F386" s="28" t="s">
        <v>1072</v>
      </c>
      <c r="G386" s="29"/>
      <c r="H386" s="30" t="s">
        <v>419</v>
      </c>
      <c r="I386" s="28" t="s">
        <v>118</v>
      </c>
      <c r="J386" s="28" t="s">
        <v>974</v>
      </c>
      <c r="K386" s="28" t="s">
        <v>1002</v>
      </c>
      <c r="L386" s="28"/>
      <c r="M386" s="31">
        <v>26300</v>
      </c>
      <c r="N386" s="31" t="str">
        <f t="shared" si="15"/>
        <v>10 000€ &lt;x&lt; 50 000€</v>
      </c>
      <c r="O386" s="32">
        <v>0.13</v>
      </c>
      <c r="P386" s="28"/>
      <c r="Q386" s="28"/>
      <c r="R386" s="28"/>
      <c r="S386" s="28" t="s">
        <v>1364</v>
      </c>
      <c r="T386" s="33" t="s">
        <v>1364</v>
      </c>
      <c r="U386" s="28">
        <v>17</v>
      </c>
      <c r="V386" s="36" t="s">
        <v>1911</v>
      </c>
    </row>
    <row r="387" spans="1:22" ht="72" x14ac:dyDescent="0.3">
      <c r="A387" s="27">
        <v>384</v>
      </c>
      <c r="B387" s="28" t="s">
        <v>277</v>
      </c>
      <c r="C387" s="28" t="s">
        <v>418</v>
      </c>
      <c r="D387" s="28" t="s">
        <v>1063</v>
      </c>
      <c r="E387" s="28" t="s">
        <v>1064</v>
      </c>
      <c r="F387" s="28"/>
      <c r="G387" s="29"/>
      <c r="H387" s="30" t="s">
        <v>420</v>
      </c>
      <c r="I387" s="28" t="s">
        <v>118</v>
      </c>
      <c r="J387" s="28" t="s">
        <v>974</v>
      </c>
      <c r="K387" s="28" t="s">
        <v>1002</v>
      </c>
      <c r="L387" s="28"/>
      <c r="M387" s="31">
        <v>17000</v>
      </c>
      <c r="N387" s="31" t="str">
        <f t="shared" si="15"/>
        <v>10 000€ &lt;x&lt; 50 000€</v>
      </c>
      <c r="O387" s="32">
        <v>0.112</v>
      </c>
      <c r="P387" s="28"/>
      <c r="Q387" s="28"/>
      <c r="R387" s="28"/>
      <c r="S387" s="28" t="s">
        <v>1364</v>
      </c>
      <c r="T387" s="33" t="s">
        <v>1364</v>
      </c>
      <c r="U387" s="28">
        <v>18</v>
      </c>
      <c r="V387" s="36" t="s">
        <v>1912</v>
      </c>
    </row>
    <row r="388" spans="1:22" ht="72" x14ac:dyDescent="0.3">
      <c r="A388" s="27">
        <v>385</v>
      </c>
      <c r="B388" s="28" t="s">
        <v>277</v>
      </c>
      <c r="C388" s="28" t="s">
        <v>418</v>
      </c>
      <c r="D388" s="28" t="s">
        <v>1063</v>
      </c>
      <c r="E388" s="28" t="s">
        <v>1064</v>
      </c>
      <c r="F388" s="28"/>
      <c r="G388" s="29"/>
      <c r="H388" s="30" t="s">
        <v>421</v>
      </c>
      <c r="I388" s="28" t="s">
        <v>118</v>
      </c>
      <c r="J388" s="28" t="s">
        <v>974</v>
      </c>
      <c r="K388" s="28" t="s">
        <v>1002</v>
      </c>
      <c r="L388" s="28"/>
      <c r="M388" s="31">
        <v>12000</v>
      </c>
      <c r="N388" s="31" t="str">
        <f t="shared" si="15"/>
        <v>10 000€ &lt;x&lt; 50 000€</v>
      </c>
      <c r="O388" s="32">
        <v>0.04</v>
      </c>
      <c r="P388" s="28"/>
      <c r="Q388" s="28"/>
      <c r="R388" s="28"/>
      <c r="S388" s="28" t="s">
        <v>1364</v>
      </c>
      <c r="T388" s="33" t="s">
        <v>1364</v>
      </c>
      <c r="U388" s="28">
        <v>19</v>
      </c>
      <c r="V388" s="36" t="s">
        <v>1913</v>
      </c>
    </row>
    <row r="389" spans="1:22" ht="72" x14ac:dyDescent="0.3">
      <c r="A389" s="27">
        <v>386</v>
      </c>
      <c r="B389" s="28" t="s">
        <v>277</v>
      </c>
      <c r="C389" s="28" t="s">
        <v>418</v>
      </c>
      <c r="D389" s="28" t="s">
        <v>1063</v>
      </c>
      <c r="E389" s="28" t="s">
        <v>1064</v>
      </c>
      <c r="F389" s="28"/>
      <c r="G389" s="29"/>
      <c r="H389" s="30" t="s">
        <v>538</v>
      </c>
      <c r="I389" s="28" t="s">
        <v>4</v>
      </c>
      <c r="J389" s="28"/>
      <c r="K389" s="28"/>
      <c r="L389" s="28"/>
      <c r="M389" s="31">
        <v>70000</v>
      </c>
      <c r="N389" s="31" t="str">
        <f t="shared" si="15"/>
        <v>50 000€ &lt;x&lt; 100 000€</v>
      </c>
      <c r="O389" s="32">
        <v>0.35699999999999998</v>
      </c>
      <c r="P389" s="28"/>
      <c r="Q389" s="28"/>
      <c r="R389" s="28"/>
      <c r="S389" s="28" t="s">
        <v>1367</v>
      </c>
      <c r="T389" s="33" t="s">
        <v>1364</v>
      </c>
      <c r="U389" s="28">
        <v>20</v>
      </c>
      <c r="V389" s="36" t="s">
        <v>1914</v>
      </c>
    </row>
    <row r="390" spans="1:22" ht="72" x14ac:dyDescent="0.3">
      <c r="A390" s="27">
        <v>387</v>
      </c>
      <c r="B390" s="28" t="s">
        <v>277</v>
      </c>
      <c r="C390" s="28" t="s">
        <v>418</v>
      </c>
      <c r="D390" s="28" t="s">
        <v>1063</v>
      </c>
      <c r="E390" s="28" t="s">
        <v>1064</v>
      </c>
      <c r="F390" s="28" t="s">
        <v>1072</v>
      </c>
      <c r="G390" s="29"/>
      <c r="H390" s="30" t="s">
        <v>539</v>
      </c>
      <c r="I390" s="28" t="s">
        <v>118</v>
      </c>
      <c r="J390" s="28"/>
      <c r="K390" s="28"/>
      <c r="L390" s="28"/>
      <c r="M390" s="31">
        <v>600000</v>
      </c>
      <c r="N390" s="31" t="str">
        <f t="shared" si="15"/>
        <v>500 000€ &lt;x&lt; 1M€</v>
      </c>
      <c r="O390" s="32">
        <v>0.23</v>
      </c>
      <c r="P390" s="28"/>
      <c r="Q390" s="28"/>
      <c r="R390" s="28"/>
      <c r="S390" s="28" t="s">
        <v>1364</v>
      </c>
      <c r="T390" s="33" t="s">
        <v>1364</v>
      </c>
      <c r="U390" s="28">
        <v>21</v>
      </c>
      <c r="V390" s="36" t="s">
        <v>1915</v>
      </c>
    </row>
    <row r="391" spans="1:22" ht="72" x14ac:dyDescent="0.3">
      <c r="A391" s="27">
        <v>388</v>
      </c>
      <c r="B391" s="28" t="s">
        <v>277</v>
      </c>
      <c r="C391" s="28" t="s">
        <v>418</v>
      </c>
      <c r="D391" s="28" t="s">
        <v>1063</v>
      </c>
      <c r="E391" s="28" t="s">
        <v>1064</v>
      </c>
      <c r="F391" s="28"/>
      <c r="G391" s="29"/>
      <c r="H391" s="30" t="s">
        <v>540</v>
      </c>
      <c r="I391" s="28" t="s">
        <v>118</v>
      </c>
      <c r="J391" s="28"/>
      <c r="K391" s="28"/>
      <c r="L391" s="28"/>
      <c r="M391" s="31">
        <v>190000</v>
      </c>
      <c r="N391" s="31" t="str">
        <f t="shared" si="15"/>
        <v>100 000€&lt;x&lt;200 000€</v>
      </c>
      <c r="O391" s="32">
        <v>0.22</v>
      </c>
      <c r="P391" s="28"/>
      <c r="Q391" s="28"/>
      <c r="R391" s="28"/>
      <c r="S391" s="28" t="s">
        <v>1364</v>
      </c>
      <c r="T391" s="33" t="s">
        <v>1364</v>
      </c>
      <c r="U391" s="28">
        <v>22</v>
      </c>
      <c r="V391" s="36" t="s">
        <v>1916</v>
      </c>
    </row>
    <row r="392" spans="1:22" ht="72" x14ac:dyDescent="0.3">
      <c r="A392" s="27">
        <v>389</v>
      </c>
      <c r="B392" s="28" t="s">
        <v>277</v>
      </c>
      <c r="C392" s="28" t="s">
        <v>418</v>
      </c>
      <c r="D392" s="28" t="s">
        <v>1063</v>
      </c>
      <c r="E392" s="28" t="s">
        <v>1064</v>
      </c>
      <c r="F392" s="28"/>
      <c r="G392" s="29"/>
      <c r="H392" s="30" t="s">
        <v>541</v>
      </c>
      <c r="I392" s="28" t="s">
        <v>118</v>
      </c>
      <c r="J392" s="28"/>
      <c r="K392" s="28"/>
      <c r="L392" s="28"/>
      <c r="M392" s="31">
        <v>22218</v>
      </c>
      <c r="N392" s="31" t="str">
        <f t="shared" si="15"/>
        <v>10 000€ &lt;x&lt; 50 000€</v>
      </c>
      <c r="O392" s="32" t="s">
        <v>1455</v>
      </c>
      <c r="P392" s="28"/>
      <c r="Q392" s="28"/>
      <c r="R392" s="28"/>
      <c r="S392" s="28" t="s">
        <v>1364</v>
      </c>
      <c r="T392" s="33" t="s">
        <v>1364</v>
      </c>
      <c r="U392" s="28">
        <v>23</v>
      </c>
      <c r="V392" s="36" t="s">
        <v>1917</v>
      </c>
    </row>
    <row r="393" spans="1:22" ht="72" x14ac:dyDescent="0.3">
      <c r="A393" s="27">
        <v>390</v>
      </c>
      <c r="B393" s="28" t="s">
        <v>277</v>
      </c>
      <c r="C393" s="28" t="s">
        <v>418</v>
      </c>
      <c r="D393" s="28" t="s">
        <v>1063</v>
      </c>
      <c r="E393" s="28" t="s">
        <v>1064</v>
      </c>
      <c r="F393" s="28" t="s">
        <v>1072</v>
      </c>
      <c r="G393" s="29"/>
      <c r="H393" s="30" t="s">
        <v>542</v>
      </c>
      <c r="I393" s="28" t="s">
        <v>973</v>
      </c>
      <c r="J393" s="28"/>
      <c r="K393" s="28" t="s">
        <v>989</v>
      </c>
      <c r="L393" s="28"/>
      <c r="M393" s="31">
        <v>32000</v>
      </c>
      <c r="N393" s="31" t="str">
        <f t="shared" si="15"/>
        <v>10 000€ &lt;x&lt; 50 000€</v>
      </c>
      <c r="O393" s="32"/>
      <c r="P393" s="28"/>
      <c r="Q393" s="28"/>
      <c r="R393" s="28"/>
      <c r="S393" s="28" t="s">
        <v>1367</v>
      </c>
      <c r="T393" s="33" t="s">
        <v>1364</v>
      </c>
      <c r="U393" s="28">
        <v>24</v>
      </c>
      <c r="V393" s="36" t="s">
        <v>1918</v>
      </c>
    </row>
    <row r="394" spans="1:22" ht="72" x14ac:dyDescent="0.3">
      <c r="A394" s="27">
        <v>391</v>
      </c>
      <c r="B394" s="28" t="s">
        <v>277</v>
      </c>
      <c r="C394" s="28" t="s">
        <v>418</v>
      </c>
      <c r="D394" s="28" t="s">
        <v>1063</v>
      </c>
      <c r="E394" s="28" t="s">
        <v>1064</v>
      </c>
      <c r="F394" s="28"/>
      <c r="G394" s="29"/>
      <c r="H394" s="30" t="s">
        <v>543</v>
      </c>
      <c r="I394" s="28" t="s">
        <v>4</v>
      </c>
      <c r="J394" s="28"/>
      <c r="K394" s="28"/>
      <c r="L394" s="28"/>
      <c r="M394" s="31">
        <v>20500</v>
      </c>
      <c r="N394" s="31" t="str">
        <f t="shared" si="15"/>
        <v>10 000€ &lt;x&lt; 50 000€</v>
      </c>
      <c r="O394" s="32">
        <v>0.25</v>
      </c>
      <c r="P394" s="28"/>
      <c r="Q394" s="28"/>
      <c r="R394" s="28"/>
      <c r="S394" s="28" t="s">
        <v>1367</v>
      </c>
      <c r="T394" s="33" t="s">
        <v>1364</v>
      </c>
      <c r="U394" s="28">
        <v>25</v>
      </c>
      <c r="V394" s="36" t="s">
        <v>1919</v>
      </c>
    </row>
    <row r="395" spans="1:22" ht="72" x14ac:dyDescent="0.3">
      <c r="A395" s="27">
        <v>392</v>
      </c>
      <c r="B395" s="28" t="s">
        <v>277</v>
      </c>
      <c r="C395" s="28" t="s">
        <v>418</v>
      </c>
      <c r="D395" s="28" t="s">
        <v>1063</v>
      </c>
      <c r="E395" s="28" t="s">
        <v>1064</v>
      </c>
      <c r="F395" s="28"/>
      <c r="G395" s="29"/>
      <c r="H395" s="30" t="s">
        <v>544</v>
      </c>
      <c r="I395" s="28" t="s">
        <v>4</v>
      </c>
      <c r="J395" s="28"/>
      <c r="K395" s="28"/>
      <c r="L395" s="28"/>
      <c r="M395" s="31">
        <v>8600</v>
      </c>
      <c r="N395" s="31" t="str">
        <f t="shared" si="15"/>
        <v>5 000€ &lt;x&lt; 10 000€</v>
      </c>
      <c r="O395" s="32">
        <v>0.59399999999999997</v>
      </c>
      <c r="P395" s="28"/>
      <c r="Q395" s="28"/>
      <c r="R395" s="28"/>
      <c r="S395" s="28" t="s">
        <v>2467</v>
      </c>
      <c r="T395" s="33" t="s">
        <v>1364</v>
      </c>
      <c r="U395" s="28">
        <v>26</v>
      </c>
      <c r="V395" s="36" t="s">
        <v>1920</v>
      </c>
    </row>
    <row r="396" spans="1:22" ht="72" x14ac:dyDescent="0.3">
      <c r="A396" s="27">
        <v>393</v>
      </c>
      <c r="B396" s="28" t="s">
        <v>277</v>
      </c>
      <c r="C396" s="28" t="s">
        <v>418</v>
      </c>
      <c r="D396" s="28" t="s">
        <v>1063</v>
      </c>
      <c r="E396" s="28" t="s">
        <v>1064</v>
      </c>
      <c r="F396" s="28"/>
      <c r="G396" s="29"/>
      <c r="H396" s="30" t="s">
        <v>545</v>
      </c>
      <c r="I396" s="28" t="s">
        <v>4</v>
      </c>
      <c r="J396" s="28"/>
      <c r="K396" s="28"/>
      <c r="L396" s="28"/>
      <c r="M396" s="31">
        <v>16000</v>
      </c>
      <c r="N396" s="31" t="str">
        <f t="shared" si="15"/>
        <v>10 000€ &lt;x&lt; 50 000€</v>
      </c>
      <c r="O396" s="32">
        <v>0.55000000000000004</v>
      </c>
      <c r="P396" s="28"/>
      <c r="Q396" s="28"/>
      <c r="R396" s="28"/>
      <c r="S396" s="28" t="s">
        <v>2467</v>
      </c>
      <c r="T396" s="33" t="s">
        <v>1364</v>
      </c>
      <c r="U396" s="28">
        <v>27</v>
      </c>
      <c r="V396" s="36" t="s">
        <v>1921</v>
      </c>
    </row>
    <row r="397" spans="1:22" ht="72" x14ac:dyDescent="0.3">
      <c r="A397" s="27">
        <v>394</v>
      </c>
      <c r="B397" s="28" t="s">
        <v>277</v>
      </c>
      <c r="C397" s="28" t="s">
        <v>418</v>
      </c>
      <c r="D397" s="28" t="s">
        <v>1063</v>
      </c>
      <c r="E397" s="28" t="s">
        <v>1064</v>
      </c>
      <c r="F397" s="28"/>
      <c r="G397" s="29"/>
      <c r="H397" s="30" t="s">
        <v>546</v>
      </c>
      <c r="I397" s="28" t="s">
        <v>4</v>
      </c>
      <c r="J397" s="28"/>
      <c r="K397" s="28" t="s">
        <v>994</v>
      </c>
      <c r="L397" s="28"/>
      <c r="M397" s="31">
        <v>151000</v>
      </c>
      <c r="N397" s="31" t="str">
        <f t="shared" si="15"/>
        <v>100 000€&lt;x&lt;200 000€</v>
      </c>
      <c r="O397" s="32">
        <v>0.18</v>
      </c>
      <c r="P397" s="28"/>
      <c r="Q397" s="28"/>
      <c r="R397" s="28"/>
      <c r="S397" s="28" t="s">
        <v>1367</v>
      </c>
      <c r="T397" s="33" t="s">
        <v>1364</v>
      </c>
      <c r="U397" s="28">
        <v>28</v>
      </c>
      <c r="V397" s="36" t="s">
        <v>1922</v>
      </c>
    </row>
    <row r="398" spans="1:22" ht="72" x14ac:dyDescent="0.3">
      <c r="A398" s="27">
        <v>395</v>
      </c>
      <c r="B398" s="28" t="s">
        <v>277</v>
      </c>
      <c r="C398" s="28" t="s">
        <v>418</v>
      </c>
      <c r="D398" s="28" t="s">
        <v>1063</v>
      </c>
      <c r="E398" s="28" t="s">
        <v>1064</v>
      </c>
      <c r="F398" s="28"/>
      <c r="G398" s="29"/>
      <c r="H398" s="30" t="s">
        <v>547</v>
      </c>
      <c r="I398" s="28" t="s">
        <v>118</v>
      </c>
      <c r="J398" s="28"/>
      <c r="K398" s="28" t="s">
        <v>34</v>
      </c>
      <c r="L398" s="28"/>
      <c r="M398" s="31">
        <v>49000</v>
      </c>
      <c r="N398" s="31" t="str">
        <f t="shared" si="15"/>
        <v>10 000€ &lt;x&lt; 50 000€</v>
      </c>
      <c r="O398" s="32"/>
      <c r="P398" s="31">
        <v>151000</v>
      </c>
      <c r="Q398" s="28"/>
      <c r="R398" s="28"/>
      <c r="S398" s="28" t="s">
        <v>1367</v>
      </c>
      <c r="T398" s="33" t="s">
        <v>1364</v>
      </c>
      <c r="U398" s="28">
        <v>29</v>
      </c>
      <c r="V398" s="36" t="s">
        <v>1923</v>
      </c>
    </row>
    <row r="399" spans="1:22" ht="72" x14ac:dyDescent="0.3">
      <c r="A399" s="27">
        <v>396</v>
      </c>
      <c r="B399" s="28" t="s">
        <v>277</v>
      </c>
      <c r="C399" s="28" t="s">
        <v>418</v>
      </c>
      <c r="D399" s="28" t="s">
        <v>1063</v>
      </c>
      <c r="E399" s="28" t="s">
        <v>1067</v>
      </c>
      <c r="F399" s="28"/>
      <c r="G399" s="29"/>
      <c r="H399" s="30" t="s">
        <v>548</v>
      </c>
      <c r="I399" s="28" t="s">
        <v>4</v>
      </c>
      <c r="J399" s="28"/>
      <c r="K399" s="28" t="s">
        <v>994</v>
      </c>
      <c r="L399" s="28" t="s">
        <v>1259</v>
      </c>
      <c r="M399" s="31" t="s">
        <v>1430</v>
      </c>
      <c r="N399" s="31"/>
      <c r="O399" s="32" t="s">
        <v>1456</v>
      </c>
      <c r="P399" s="28"/>
      <c r="Q399" s="28"/>
      <c r="R399" s="28"/>
      <c r="S399" s="28" t="s">
        <v>1367</v>
      </c>
      <c r="T399" s="33" t="s">
        <v>1364</v>
      </c>
      <c r="U399" s="28">
        <v>30</v>
      </c>
      <c r="V399" s="36" t="s">
        <v>1924</v>
      </c>
    </row>
    <row r="400" spans="1:22" ht="72" x14ac:dyDescent="0.3">
      <c r="A400" s="27">
        <v>397</v>
      </c>
      <c r="B400" s="28" t="s">
        <v>277</v>
      </c>
      <c r="C400" s="28" t="s">
        <v>418</v>
      </c>
      <c r="D400" s="28" t="s">
        <v>1063</v>
      </c>
      <c r="E400" s="28" t="s">
        <v>1064</v>
      </c>
      <c r="F400" s="28"/>
      <c r="G400" s="29"/>
      <c r="H400" s="30" t="s">
        <v>549</v>
      </c>
      <c r="I400" s="28" t="s">
        <v>118</v>
      </c>
      <c r="J400" s="28"/>
      <c r="K400" s="28" t="s">
        <v>1009</v>
      </c>
      <c r="L400" s="28"/>
      <c r="M400" s="31">
        <v>2000</v>
      </c>
      <c r="N400" s="31" t="str">
        <f t="shared" si="15"/>
        <v>&lt; 5 000€</v>
      </c>
      <c r="O400" s="32" t="s">
        <v>1457</v>
      </c>
      <c r="P400" s="28"/>
      <c r="Q400" s="28"/>
      <c r="R400" s="28"/>
      <c r="S400" s="28" t="s">
        <v>1364</v>
      </c>
      <c r="T400" s="33" t="s">
        <v>1364</v>
      </c>
      <c r="U400" s="28">
        <v>31</v>
      </c>
      <c r="V400" s="36" t="s">
        <v>1925</v>
      </c>
    </row>
    <row r="401" spans="1:22" ht="72" x14ac:dyDescent="0.3">
      <c r="A401" s="27">
        <v>398</v>
      </c>
      <c r="B401" s="28" t="s">
        <v>277</v>
      </c>
      <c r="C401" s="28" t="s">
        <v>418</v>
      </c>
      <c r="D401" s="28" t="s">
        <v>1063</v>
      </c>
      <c r="E401" s="28" t="s">
        <v>1067</v>
      </c>
      <c r="F401" s="28"/>
      <c r="G401" s="29"/>
      <c r="H401" s="30" t="s">
        <v>550</v>
      </c>
      <c r="I401" s="28" t="s">
        <v>29</v>
      </c>
      <c r="J401" s="28" t="s">
        <v>8</v>
      </c>
      <c r="K401" s="28" t="s">
        <v>1009</v>
      </c>
      <c r="L401" s="28"/>
      <c r="M401" s="31">
        <v>6000</v>
      </c>
      <c r="N401" s="31" t="str">
        <f t="shared" si="15"/>
        <v>5 000€ &lt;x&lt; 10 000€</v>
      </c>
      <c r="O401" s="32"/>
      <c r="P401" s="28"/>
      <c r="Q401" s="28"/>
      <c r="R401" s="28"/>
      <c r="S401" s="28" t="s">
        <v>1367</v>
      </c>
      <c r="T401" s="33" t="s">
        <v>1364</v>
      </c>
      <c r="U401" s="28">
        <v>32</v>
      </c>
      <c r="V401" s="36" t="s">
        <v>1926</v>
      </c>
    </row>
    <row r="402" spans="1:22" ht="82.8" x14ac:dyDescent="0.3">
      <c r="A402" s="27">
        <v>399</v>
      </c>
      <c r="B402" s="28" t="s">
        <v>277</v>
      </c>
      <c r="C402" s="28" t="s">
        <v>418</v>
      </c>
      <c r="D402" s="28" t="s">
        <v>1063</v>
      </c>
      <c r="E402" s="28" t="s">
        <v>1067</v>
      </c>
      <c r="F402" s="28"/>
      <c r="G402" s="29"/>
      <c r="H402" s="30" t="s">
        <v>551</v>
      </c>
      <c r="I402" s="28" t="s">
        <v>118</v>
      </c>
      <c r="J402" s="28"/>
      <c r="K402" s="28" t="s">
        <v>34</v>
      </c>
      <c r="L402" s="28"/>
      <c r="M402" s="31">
        <v>20610</v>
      </c>
      <c r="N402" s="31" t="str">
        <f t="shared" si="15"/>
        <v>10 000€ &lt;x&lt; 50 000€</v>
      </c>
      <c r="O402" s="32">
        <v>0.17</v>
      </c>
      <c r="P402" s="28"/>
      <c r="Q402" s="28"/>
      <c r="R402" s="28"/>
      <c r="S402" s="28" t="s">
        <v>1367</v>
      </c>
      <c r="T402" s="33" t="s">
        <v>1364</v>
      </c>
      <c r="U402" s="28">
        <v>33</v>
      </c>
      <c r="V402" s="36" t="s">
        <v>1927</v>
      </c>
    </row>
    <row r="403" spans="1:22" ht="72" x14ac:dyDescent="0.3">
      <c r="A403" s="27">
        <v>400</v>
      </c>
      <c r="B403" s="28" t="s">
        <v>277</v>
      </c>
      <c r="C403" s="28" t="s">
        <v>552</v>
      </c>
      <c r="D403" s="28" t="s">
        <v>1074</v>
      </c>
      <c r="E403" s="28" t="s">
        <v>1154</v>
      </c>
      <c r="F403" s="28" t="s">
        <v>1155</v>
      </c>
      <c r="G403" s="29"/>
      <c r="H403" s="30" t="s">
        <v>553</v>
      </c>
      <c r="I403" s="28" t="s">
        <v>4</v>
      </c>
      <c r="J403" s="28"/>
      <c r="K403" s="28" t="s">
        <v>1009</v>
      </c>
      <c r="L403" s="28" t="s">
        <v>89</v>
      </c>
      <c r="M403" s="31">
        <v>23700</v>
      </c>
      <c r="N403" s="31" t="str">
        <f t="shared" si="15"/>
        <v>10 000€ &lt;x&lt; 50 000€</v>
      </c>
      <c r="O403" s="32">
        <v>0.15</v>
      </c>
      <c r="P403" s="28"/>
      <c r="Q403" s="28"/>
      <c r="R403" s="28"/>
      <c r="S403" s="28" t="s">
        <v>1364</v>
      </c>
      <c r="T403" s="33" t="s">
        <v>1364</v>
      </c>
      <c r="U403" s="28">
        <v>17</v>
      </c>
      <c r="V403" s="36" t="s">
        <v>1928</v>
      </c>
    </row>
    <row r="404" spans="1:22" ht="72" x14ac:dyDescent="0.3">
      <c r="A404" s="27">
        <v>401</v>
      </c>
      <c r="B404" s="28" t="s">
        <v>277</v>
      </c>
      <c r="C404" s="28" t="s">
        <v>552</v>
      </c>
      <c r="D404" s="28" t="s">
        <v>981</v>
      </c>
      <c r="E404" s="28" t="s">
        <v>1156</v>
      </c>
      <c r="F404" s="28" t="s">
        <v>1157</v>
      </c>
      <c r="G404" s="29"/>
      <c r="H404" s="30" t="s">
        <v>554</v>
      </c>
      <c r="I404" s="28" t="s">
        <v>4</v>
      </c>
      <c r="J404" s="28"/>
      <c r="K404" s="28" t="s">
        <v>221</v>
      </c>
      <c r="L404" s="28" t="s">
        <v>1033</v>
      </c>
      <c r="M404" s="31">
        <v>1950</v>
      </c>
      <c r="N404" s="31" t="str">
        <f t="shared" si="15"/>
        <v>&lt; 5 000€</v>
      </c>
      <c r="O404" s="32">
        <v>0.44</v>
      </c>
      <c r="P404" s="28"/>
      <c r="Q404" s="28"/>
      <c r="R404" s="28"/>
      <c r="S404" s="28" t="s">
        <v>1367</v>
      </c>
      <c r="T404" s="33" t="s">
        <v>1364</v>
      </c>
      <c r="U404" s="28">
        <v>18</v>
      </c>
      <c r="V404" s="36" t="s">
        <v>1929</v>
      </c>
    </row>
    <row r="405" spans="1:22" ht="72" x14ac:dyDescent="0.3">
      <c r="A405" s="27">
        <v>402</v>
      </c>
      <c r="B405" s="28" t="s">
        <v>277</v>
      </c>
      <c r="C405" s="28" t="s">
        <v>552</v>
      </c>
      <c r="D405" s="28"/>
      <c r="E405" s="28"/>
      <c r="F405" s="28"/>
      <c r="G405" s="29"/>
      <c r="H405" s="30" t="s">
        <v>555</v>
      </c>
      <c r="I405" s="28" t="s">
        <v>973</v>
      </c>
      <c r="J405" s="28" t="s">
        <v>4</v>
      </c>
      <c r="K405" s="28" t="s">
        <v>1025</v>
      </c>
      <c r="L405" s="28"/>
      <c r="M405" s="31">
        <v>300</v>
      </c>
      <c r="N405" s="31" t="str">
        <f t="shared" si="15"/>
        <v>&lt; 5 000€</v>
      </c>
      <c r="O405" s="32">
        <v>0.09</v>
      </c>
      <c r="P405" s="28"/>
      <c r="Q405" s="28"/>
      <c r="R405" s="28"/>
      <c r="S405" s="28" t="s">
        <v>2467</v>
      </c>
      <c r="T405" s="33" t="s">
        <v>1364</v>
      </c>
      <c r="U405" s="28">
        <v>19</v>
      </c>
      <c r="V405" s="36" t="s">
        <v>1930</v>
      </c>
    </row>
    <row r="406" spans="1:22" ht="72" x14ac:dyDescent="0.3">
      <c r="A406" s="27">
        <v>403</v>
      </c>
      <c r="B406" s="28" t="s">
        <v>277</v>
      </c>
      <c r="C406" s="28" t="s">
        <v>552</v>
      </c>
      <c r="D406" s="28" t="s">
        <v>1074</v>
      </c>
      <c r="E406" s="28"/>
      <c r="F406" s="28"/>
      <c r="G406" s="29"/>
      <c r="H406" s="30" t="s">
        <v>556</v>
      </c>
      <c r="I406" s="28" t="s">
        <v>4</v>
      </c>
      <c r="J406" s="28"/>
      <c r="K406" s="28" t="s">
        <v>999</v>
      </c>
      <c r="L406" s="28"/>
      <c r="M406" s="31">
        <v>20000</v>
      </c>
      <c r="N406" s="31" t="str">
        <f t="shared" si="15"/>
        <v>10 000€ &lt;x&lt; 50 000€</v>
      </c>
      <c r="O406" s="32">
        <v>0.45</v>
      </c>
      <c r="P406" s="28"/>
      <c r="Q406" s="28"/>
      <c r="R406" s="28"/>
      <c r="S406" s="28" t="s">
        <v>2467</v>
      </c>
      <c r="T406" s="33" t="s">
        <v>1364</v>
      </c>
      <c r="U406" s="28">
        <v>20</v>
      </c>
      <c r="V406" s="36" t="s">
        <v>1931</v>
      </c>
    </row>
    <row r="407" spans="1:22" ht="72" x14ac:dyDescent="0.3">
      <c r="A407" s="27">
        <v>404</v>
      </c>
      <c r="B407" s="28" t="s">
        <v>277</v>
      </c>
      <c r="C407" s="28" t="s">
        <v>552</v>
      </c>
      <c r="D407" s="28" t="s">
        <v>1074</v>
      </c>
      <c r="E407" s="28"/>
      <c r="F407" s="28"/>
      <c r="G407" s="29"/>
      <c r="H407" s="30" t="s">
        <v>557</v>
      </c>
      <c r="I407" s="28" t="s">
        <v>4</v>
      </c>
      <c r="J407" s="28"/>
      <c r="K407" s="28" t="s">
        <v>999</v>
      </c>
      <c r="L407" s="28"/>
      <c r="M407" s="31">
        <v>10000</v>
      </c>
      <c r="N407" s="31" t="str">
        <f t="shared" si="15"/>
        <v>10 000€ &lt;x&lt; 50 000€</v>
      </c>
      <c r="O407" s="32">
        <v>0.4</v>
      </c>
      <c r="P407" s="28"/>
      <c r="Q407" s="28"/>
      <c r="R407" s="28"/>
      <c r="S407" s="28" t="s">
        <v>2467</v>
      </c>
      <c r="T407" s="33" t="s">
        <v>1364</v>
      </c>
      <c r="U407" s="28">
        <v>21</v>
      </c>
      <c r="V407" s="36" t="s">
        <v>1932</v>
      </c>
    </row>
    <row r="408" spans="1:22" ht="72" x14ac:dyDescent="0.3">
      <c r="A408" s="27">
        <v>405</v>
      </c>
      <c r="B408" s="28" t="s">
        <v>277</v>
      </c>
      <c r="C408" s="28" t="s">
        <v>552</v>
      </c>
      <c r="D408" s="28"/>
      <c r="E408" s="28"/>
      <c r="F408" s="28"/>
      <c r="G408" s="29"/>
      <c r="H408" s="30" t="s">
        <v>558</v>
      </c>
      <c r="I408" s="28" t="s">
        <v>973</v>
      </c>
      <c r="J408" s="28" t="s">
        <v>4</v>
      </c>
      <c r="K408" s="28" t="s">
        <v>1007</v>
      </c>
      <c r="L408" s="28" t="s">
        <v>1158</v>
      </c>
      <c r="M408" s="31">
        <v>167</v>
      </c>
      <c r="N408" s="31" t="str">
        <f t="shared" si="15"/>
        <v>&lt; 5 000€</v>
      </c>
      <c r="O408" s="32">
        <v>7.0000000000000007E-2</v>
      </c>
      <c r="P408" s="28"/>
      <c r="Q408" s="28"/>
      <c r="R408" s="28"/>
      <c r="S408" s="28" t="s">
        <v>1367</v>
      </c>
      <c r="T408" s="33" t="s">
        <v>1364</v>
      </c>
      <c r="U408" s="28">
        <v>22</v>
      </c>
      <c r="V408" s="36" t="s">
        <v>1933</v>
      </c>
    </row>
    <row r="409" spans="1:22" ht="72" x14ac:dyDescent="0.3">
      <c r="A409" s="27">
        <v>406</v>
      </c>
      <c r="B409" s="28" t="s">
        <v>277</v>
      </c>
      <c r="C409" s="28" t="s">
        <v>552</v>
      </c>
      <c r="D409" s="28" t="s">
        <v>1074</v>
      </c>
      <c r="E409" s="28"/>
      <c r="F409" s="28"/>
      <c r="G409" s="29"/>
      <c r="H409" s="30" t="s">
        <v>559</v>
      </c>
      <c r="I409" s="28" t="s">
        <v>973</v>
      </c>
      <c r="J409" s="28"/>
      <c r="K409" s="28" t="s">
        <v>1005</v>
      </c>
      <c r="L409" s="28"/>
      <c r="M409" s="31">
        <v>42500</v>
      </c>
      <c r="N409" s="31" t="str">
        <f t="shared" si="15"/>
        <v>10 000€ &lt;x&lt; 50 000€</v>
      </c>
      <c r="O409" s="32">
        <v>0.19</v>
      </c>
      <c r="P409" s="28"/>
      <c r="Q409" s="28"/>
      <c r="R409" s="28"/>
      <c r="S409" s="28" t="s">
        <v>1367</v>
      </c>
      <c r="T409" s="33" t="s">
        <v>1364</v>
      </c>
      <c r="U409" s="28">
        <v>23</v>
      </c>
      <c r="V409" s="36" t="s">
        <v>1934</v>
      </c>
    </row>
    <row r="410" spans="1:22" ht="72" x14ac:dyDescent="0.3">
      <c r="A410" s="27">
        <v>407</v>
      </c>
      <c r="B410" s="28" t="s">
        <v>277</v>
      </c>
      <c r="C410" s="28" t="s">
        <v>552</v>
      </c>
      <c r="D410" s="28" t="s">
        <v>1074</v>
      </c>
      <c r="E410" s="28"/>
      <c r="F410" s="28"/>
      <c r="G410" s="29"/>
      <c r="H410" s="30" t="s">
        <v>560</v>
      </c>
      <c r="I410" s="28" t="s">
        <v>4</v>
      </c>
      <c r="J410" s="28"/>
      <c r="K410" s="28" t="s">
        <v>1005</v>
      </c>
      <c r="L410" s="28" t="s">
        <v>1034</v>
      </c>
      <c r="M410" s="31">
        <v>1100000</v>
      </c>
      <c r="N410" s="31" t="str">
        <f t="shared" si="15"/>
        <v>&gt;1M€</v>
      </c>
      <c r="O410" s="32">
        <v>0.25</v>
      </c>
      <c r="P410" s="28"/>
      <c r="Q410" s="28"/>
      <c r="R410" s="28"/>
      <c r="S410" s="28" t="s">
        <v>1364</v>
      </c>
      <c r="T410" s="33" t="s">
        <v>1364</v>
      </c>
      <c r="U410" s="28">
        <v>24</v>
      </c>
      <c r="V410" s="36" t="s">
        <v>1935</v>
      </c>
    </row>
    <row r="411" spans="1:22" ht="72" x14ac:dyDescent="0.3">
      <c r="A411" s="27">
        <v>408</v>
      </c>
      <c r="B411" s="28" t="s">
        <v>277</v>
      </c>
      <c r="C411" s="28" t="s">
        <v>552</v>
      </c>
      <c r="D411" s="28" t="s">
        <v>1074</v>
      </c>
      <c r="E411" s="28"/>
      <c r="F411" s="28"/>
      <c r="G411" s="29"/>
      <c r="H411" s="30" t="s">
        <v>561</v>
      </c>
      <c r="I411" s="28" t="s">
        <v>4</v>
      </c>
      <c r="J411" s="28"/>
      <c r="K411" s="28" t="s">
        <v>1004</v>
      </c>
      <c r="L411" s="28" t="s">
        <v>1000</v>
      </c>
      <c r="M411" s="31" t="s">
        <v>1280</v>
      </c>
      <c r="N411" s="31" t="s">
        <v>1280</v>
      </c>
      <c r="O411" s="32"/>
      <c r="P411" s="28"/>
      <c r="Q411" s="28"/>
      <c r="R411" s="28"/>
      <c r="S411" s="28" t="s">
        <v>1364</v>
      </c>
      <c r="T411" s="33" t="s">
        <v>1364</v>
      </c>
      <c r="U411" s="28">
        <v>26</v>
      </c>
      <c r="V411" s="36" t="s">
        <v>1936</v>
      </c>
    </row>
    <row r="412" spans="1:22" ht="72" x14ac:dyDescent="0.3">
      <c r="A412" s="27">
        <v>409</v>
      </c>
      <c r="B412" s="28" t="s">
        <v>277</v>
      </c>
      <c r="C412" s="28" t="s">
        <v>552</v>
      </c>
      <c r="D412" s="28"/>
      <c r="E412" s="28"/>
      <c r="F412" s="28"/>
      <c r="G412" s="29"/>
      <c r="H412" s="30" t="s">
        <v>562</v>
      </c>
      <c r="I412" s="28" t="s">
        <v>4</v>
      </c>
      <c r="J412" s="28" t="s">
        <v>10</v>
      </c>
      <c r="K412" s="28" t="s">
        <v>1006</v>
      </c>
      <c r="L412" s="28"/>
      <c r="M412" s="31" t="s">
        <v>1265</v>
      </c>
      <c r="N412" s="31" t="s">
        <v>1265</v>
      </c>
      <c r="O412" s="32"/>
      <c r="P412" s="28"/>
      <c r="Q412" s="28"/>
      <c r="R412" s="28"/>
      <c r="S412" s="28" t="s">
        <v>1367</v>
      </c>
      <c r="T412" s="33" t="s">
        <v>1364</v>
      </c>
      <c r="U412" s="28">
        <v>27</v>
      </c>
      <c r="V412" s="36" t="s">
        <v>1937</v>
      </c>
    </row>
    <row r="413" spans="1:22" ht="72" x14ac:dyDescent="0.3">
      <c r="A413" s="27">
        <v>410</v>
      </c>
      <c r="B413" s="28" t="s">
        <v>277</v>
      </c>
      <c r="C413" s="28" t="s">
        <v>552</v>
      </c>
      <c r="D413" s="28" t="s">
        <v>1074</v>
      </c>
      <c r="E413" s="28"/>
      <c r="F413" s="28"/>
      <c r="G413" s="29"/>
      <c r="H413" s="30" t="s">
        <v>563</v>
      </c>
      <c r="I413" s="28" t="s">
        <v>4</v>
      </c>
      <c r="J413" s="28"/>
      <c r="K413" s="28" t="s">
        <v>231</v>
      </c>
      <c r="L413" s="28"/>
      <c r="M413" s="31" t="s">
        <v>1280</v>
      </c>
      <c r="N413" s="31" t="s">
        <v>1280</v>
      </c>
      <c r="O413" s="32"/>
      <c r="P413" s="28"/>
      <c r="Q413" s="28"/>
      <c r="R413" s="28"/>
      <c r="S413" s="28" t="s">
        <v>1367</v>
      </c>
      <c r="T413" s="33" t="s">
        <v>1364</v>
      </c>
      <c r="U413" s="28">
        <v>28</v>
      </c>
      <c r="V413" s="36" t="s">
        <v>1938</v>
      </c>
    </row>
    <row r="414" spans="1:22" ht="72" x14ac:dyDescent="0.3">
      <c r="A414" s="27">
        <v>411</v>
      </c>
      <c r="B414" s="28" t="s">
        <v>277</v>
      </c>
      <c r="C414" s="28" t="s">
        <v>552</v>
      </c>
      <c r="D414" s="28" t="s">
        <v>1074</v>
      </c>
      <c r="E414" s="28"/>
      <c r="F414" s="28"/>
      <c r="G414" s="29"/>
      <c r="H414" s="30" t="s">
        <v>564</v>
      </c>
      <c r="I414" s="28" t="s">
        <v>4</v>
      </c>
      <c r="J414" s="28"/>
      <c r="K414" s="28" t="s">
        <v>1010</v>
      </c>
      <c r="L414" s="28"/>
      <c r="M414" s="31" t="s">
        <v>1265</v>
      </c>
      <c r="N414" s="31" t="s">
        <v>1265</v>
      </c>
      <c r="O414" s="32"/>
      <c r="P414" s="28"/>
      <c r="Q414" s="28"/>
      <c r="R414" s="28"/>
      <c r="S414" s="28" t="s">
        <v>1367</v>
      </c>
      <c r="T414" s="33" t="s">
        <v>1364</v>
      </c>
      <c r="U414" s="28">
        <v>29</v>
      </c>
      <c r="V414" s="36" t="s">
        <v>1939</v>
      </c>
    </row>
    <row r="415" spans="1:22" ht="72" x14ac:dyDescent="0.3">
      <c r="A415" s="27">
        <v>412</v>
      </c>
      <c r="B415" s="28" t="s">
        <v>277</v>
      </c>
      <c r="C415" s="28" t="s">
        <v>566</v>
      </c>
      <c r="D415" s="28" t="s">
        <v>1082</v>
      </c>
      <c r="E415" s="28" t="s">
        <v>1083</v>
      </c>
      <c r="F415" s="28"/>
      <c r="G415" s="29"/>
      <c r="H415" s="30" t="s">
        <v>1011</v>
      </c>
      <c r="I415" s="28" t="s">
        <v>4</v>
      </c>
      <c r="J415" s="28"/>
      <c r="K415" s="28" t="s">
        <v>1004</v>
      </c>
      <c r="L415" s="28" t="s">
        <v>1165</v>
      </c>
      <c r="M415" s="31">
        <v>2270000</v>
      </c>
      <c r="N415" s="31" t="str">
        <f t="shared" ref="N415:N422" si="16">IF(M415="","",IF(M415&lt;5000,"&lt; 5 000€",IF(M415&lt;10000,"5 000€ &lt;x&lt; 10 000€",IF(M415&lt;50000,"10 000€ &lt;x&lt; 50 000€",IF(M415&lt;100000,"50 000€ &lt;x&lt; 100 000€",IF(M415&lt;200000,"100 000€&lt;x&lt;200 000€",IF(M415&lt;500000,"200 000€ &lt;x&lt; 500 000€",IF(M415&lt;1000000,"500 000€ &lt;x&lt; 1M€",IF(M415&gt;1000000,"&gt;1M€","")))))))))</f>
        <v>&gt;1M€</v>
      </c>
      <c r="O415" s="32">
        <v>0.08</v>
      </c>
      <c r="P415" s="28"/>
      <c r="Q415" s="28"/>
      <c r="R415" s="28"/>
      <c r="S415" s="28" t="s">
        <v>1364</v>
      </c>
      <c r="T415" s="33" t="s">
        <v>1364</v>
      </c>
      <c r="U415" s="28">
        <v>17</v>
      </c>
      <c r="V415" s="36" t="s">
        <v>1940</v>
      </c>
    </row>
    <row r="416" spans="1:22" ht="72" x14ac:dyDescent="0.3">
      <c r="A416" s="27">
        <v>413</v>
      </c>
      <c r="B416" s="28" t="s">
        <v>277</v>
      </c>
      <c r="C416" s="28" t="s">
        <v>566</v>
      </c>
      <c r="D416" s="28" t="s">
        <v>1082</v>
      </c>
      <c r="E416" s="28" t="s">
        <v>1083</v>
      </c>
      <c r="F416" s="28"/>
      <c r="G416" s="29"/>
      <c r="H416" s="30" t="s">
        <v>565</v>
      </c>
      <c r="I416" s="28" t="s">
        <v>4</v>
      </c>
      <c r="J416" s="28"/>
      <c r="K416" s="28" t="s">
        <v>991</v>
      </c>
      <c r="L416" s="28"/>
      <c r="M416" s="31" t="s">
        <v>1430</v>
      </c>
      <c r="N416" s="31"/>
      <c r="O416" s="32">
        <v>0.18</v>
      </c>
      <c r="P416" s="28"/>
      <c r="Q416" s="28"/>
      <c r="R416" s="28"/>
      <c r="S416" s="28" t="s">
        <v>1364</v>
      </c>
      <c r="T416" s="33" t="s">
        <v>1364</v>
      </c>
      <c r="U416" s="28">
        <v>18</v>
      </c>
      <c r="V416" s="36" t="s">
        <v>1941</v>
      </c>
    </row>
    <row r="417" spans="1:22" ht="72" x14ac:dyDescent="0.3">
      <c r="A417" s="27">
        <v>414</v>
      </c>
      <c r="B417" s="28" t="s">
        <v>277</v>
      </c>
      <c r="C417" s="28" t="s">
        <v>566</v>
      </c>
      <c r="D417" s="28" t="s">
        <v>1082</v>
      </c>
      <c r="E417" s="28" t="s">
        <v>1083</v>
      </c>
      <c r="F417" s="28"/>
      <c r="G417" s="29"/>
      <c r="H417" s="30" t="s">
        <v>567</v>
      </c>
      <c r="I417" s="28" t="s">
        <v>4</v>
      </c>
      <c r="J417" s="28"/>
      <c r="K417" s="28" t="s">
        <v>991</v>
      </c>
      <c r="L417" s="28"/>
      <c r="M417" s="31">
        <v>900000</v>
      </c>
      <c r="N417" s="31" t="str">
        <f t="shared" si="16"/>
        <v>500 000€ &lt;x&lt; 1M€</v>
      </c>
      <c r="O417" s="32">
        <v>0.12</v>
      </c>
      <c r="P417" s="28"/>
      <c r="Q417" s="28"/>
      <c r="R417" s="28"/>
      <c r="S417" s="28" t="s">
        <v>1364</v>
      </c>
      <c r="T417" s="33" t="s">
        <v>1364</v>
      </c>
      <c r="U417" s="28">
        <v>19</v>
      </c>
      <c r="V417" s="36" t="s">
        <v>1942</v>
      </c>
    </row>
    <row r="418" spans="1:22" ht="72" x14ac:dyDescent="0.3">
      <c r="A418" s="27">
        <v>415</v>
      </c>
      <c r="B418" s="28" t="s">
        <v>277</v>
      </c>
      <c r="C418" s="28" t="s">
        <v>566</v>
      </c>
      <c r="D418" s="28" t="s">
        <v>1082</v>
      </c>
      <c r="E418" s="28" t="s">
        <v>1083</v>
      </c>
      <c r="F418" s="28"/>
      <c r="G418" s="29"/>
      <c r="H418" s="30" t="s">
        <v>568</v>
      </c>
      <c r="I418" s="28" t="s">
        <v>4</v>
      </c>
      <c r="J418" s="28"/>
      <c r="K418" s="28" t="s">
        <v>991</v>
      </c>
      <c r="L418" s="28"/>
      <c r="M418" s="31" t="s">
        <v>1430</v>
      </c>
      <c r="N418" s="31"/>
      <c r="O418" s="32">
        <v>0.1</v>
      </c>
      <c r="P418" s="28"/>
      <c r="Q418" s="28"/>
      <c r="R418" s="28"/>
      <c r="S418" s="28" t="s">
        <v>1367</v>
      </c>
      <c r="T418" s="33" t="s">
        <v>1364</v>
      </c>
      <c r="U418" s="28">
        <v>20</v>
      </c>
      <c r="V418" s="36" t="s">
        <v>1943</v>
      </c>
    </row>
    <row r="419" spans="1:22" ht="72" x14ac:dyDescent="0.3">
      <c r="A419" s="27">
        <v>416</v>
      </c>
      <c r="B419" s="28" t="s">
        <v>277</v>
      </c>
      <c r="C419" s="28" t="s">
        <v>566</v>
      </c>
      <c r="D419" s="28" t="s">
        <v>1082</v>
      </c>
      <c r="E419" s="28" t="s">
        <v>1083</v>
      </c>
      <c r="F419" s="28"/>
      <c r="G419" s="29"/>
      <c r="H419" s="30" t="s">
        <v>569</v>
      </c>
      <c r="I419" s="28" t="s">
        <v>118</v>
      </c>
      <c r="J419" s="28"/>
      <c r="K419" s="28" t="s">
        <v>34</v>
      </c>
      <c r="L419" s="28"/>
      <c r="M419" s="31">
        <v>204471</v>
      </c>
      <c r="N419" s="31" t="str">
        <f t="shared" si="16"/>
        <v>200 000€ &lt;x&lt; 500 000€</v>
      </c>
      <c r="O419" s="32">
        <v>0.17</v>
      </c>
      <c r="P419" s="28"/>
      <c r="Q419" s="28"/>
      <c r="R419" s="28"/>
      <c r="S419" s="28" t="s">
        <v>1364</v>
      </c>
      <c r="T419" s="33" t="s">
        <v>1364</v>
      </c>
      <c r="U419" s="28">
        <v>21</v>
      </c>
      <c r="V419" s="36" t="s">
        <v>1944</v>
      </c>
    </row>
    <row r="420" spans="1:22" ht="72" x14ac:dyDescent="0.3">
      <c r="A420" s="27">
        <v>417</v>
      </c>
      <c r="B420" s="28" t="s">
        <v>277</v>
      </c>
      <c r="C420" s="28" t="s">
        <v>566</v>
      </c>
      <c r="D420" s="28" t="s">
        <v>1082</v>
      </c>
      <c r="E420" s="28" t="s">
        <v>116</v>
      </c>
      <c r="F420" s="28" t="s">
        <v>1166</v>
      </c>
      <c r="G420" s="29"/>
      <c r="H420" s="30" t="s">
        <v>570</v>
      </c>
      <c r="I420" s="28" t="s">
        <v>974</v>
      </c>
      <c r="J420" s="28"/>
      <c r="K420" s="28"/>
      <c r="L420" s="28"/>
      <c r="M420" s="31" t="s">
        <v>1430</v>
      </c>
      <c r="N420" s="31"/>
      <c r="O420" s="32" t="s">
        <v>1458</v>
      </c>
      <c r="P420" s="28"/>
      <c r="Q420" s="28"/>
      <c r="R420" s="28"/>
      <c r="S420" s="28" t="s">
        <v>1367</v>
      </c>
      <c r="T420" s="33" t="s">
        <v>1364</v>
      </c>
      <c r="U420" s="28">
        <v>22</v>
      </c>
      <c r="V420" s="36" t="s">
        <v>1945</v>
      </c>
    </row>
    <row r="421" spans="1:22" ht="72" x14ac:dyDescent="0.3">
      <c r="A421" s="27">
        <v>418</v>
      </c>
      <c r="B421" s="28" t="s">
        <v>277</v>
      </c>
      <c r="C421" s="28" t="s">
        <v>566</v>
      </c>
      <c r="D421" s="28" t="s">
        <v>1082</v>
      </c>
      <c r="E421" s="28" t="s">
        <v>1083</v>
      </c>
      <c r="F421" s="28"/>
      <c r="G421" s="29"/>
      <c r="H421" s="30" t="s">
        <v>571</v>
      </c>
      <c r="I421" s="28" t="s">
        <v>4</v>
      </c>
      <c r="J421" s="28"/>
      <c r="K421" s="28" t="s">
        <v>1004</v>
      </c>
      <c r="L421" s="28"/>
      <c r="M421" s="31">
        <v>7480</v>
      </c>
      <c r="N421" s="31" t="str">
        <f t="shared" si="16"/>
        <v>5 000€ &lt;x&lt; 10 000€</v>
      </c>
      <c r="O421" s="32">
        <v>1.4999999999999999E-2</v>
      </c>
      <c r="P421" s="28"/>
      <c r="Q421" s="28"/>
      <c r="R421" s="28"/>
      <c r="S421" s="28" t="s">
        <v>2467</v>
      </c>
      <c r="T421" s="33" t="s">
        <v>1364</v>
      </c>
      <c r="U421" s="28">
        <v>23</v>
      </c>
      <c r="V421" s="36" t="s">
        <v>1946</v>
      </c>
    </row>
    <row r="422" spans="1:22" ht="72" x14ac:dyDescent="0.3">
      <c r="A422" s="27">
        <v>419</v>
      </c>
      <c r="B422" s="28" t="s">
        <v>277</v>
      </c>
      <c r="C422" s="28" t="s">
        <v>566</v>
      </c>
      <c r="D422" s="28" t="s">
        <v>1082</v>
      </c>
      <c r="E422" s="28" t="s">
        <v>1130</v>
      </c>
      <c r="F422" s="28"/>
      <c r="G422" s="29"/>
      <c r="H422" s="30" t="s">
        <v>572</v>
      </c>
      <c r="I422" s="28" t="s">
        <v>972</v>
      </c>
      <c r="J422" s="28" t="s">
        <v>8</v>
      </c>
      <c r="K422" s="28"/>
      <c r="L422" s="28"/>
      <c r="M422" s="31">
        <v>500000</v>
      </c>
      <c r="N422" s="31" t="str">
        <f t="shared" si="16"/>
        <v>500 000€ &lt;x&lt; 1M€</v>
      </c>
      <c r="O422" s="32">
        <v>0.2</v>
      </c>
      <c r="P422" s="28"/>
      <c r="Q422" s="28"/>
      <c r="R422" s="28"/>
      <c r="S422" s="28" t="s">
        <v>2467</v>
      </c>
      <c r="T422" s="33" t="s">
        <v>1364</v>
      </c>
      <c r="U422" s="28">
        <v>24</v>
      </c>
      <c r="V422" s="36" t="s">
        <v>1947</v>
      </c>
    </row>
    <row r="423" spans="1:22" ht="82.8" x14ac:dyDescent="0.3">
      <c r="A423" s="27">
        <v>420</v>
      </c>
      <c r="B423" s="28" t="s">
        <v>277</v>
      </c>
      <c r="C423" s="28" t="s">
        <v>574</v>
      </c>
      <c r="D423" s="28" t="s">
        <v>1111</v>
      </c>
      <c r="E423" s="28"/>
      <c r="F423" s="28"/>
      <c r="G423" s="29"/>
      <c r="H423" s="30" t="s">
        <v>573</v>
      </c>
      <c r="I423" s="28" t="s">
        <v>29</v>
      </c>
      <c r="J423" s="28" t="s">
        <v>8</v>
      </c>
      <c r="K423" s="28" t="s">
        <v>1012</v>
      </c>
      <c r="L423" s="28"/>
      <c r="M423" s="31" t="s">
        <v>1280</v>
      </c>
      <c r="N423" s="31" t="s">
        <v>1280</v>
      </c>
      <c r="O423" s="32"/>
      <c r="P423" s="28"/>
      <c r="Q423" s="28"/>
      <c r="R423" s="28"/>
      <c r="S423" s="28" t="s">
        <v>2467</v>
      </c>
      <c r="T423" s="33" t="s">
        <v>1364</v>
      </c>
      <c r="U423" s="28">
        <v>32</v>
      </c>
      <c r="V423" s="36" t="s">
        <v>1948</v>
      </c>
    </row>
    <row r="424" spans="1:22" ht="82.8" x14ac:dyDescent="0.3">
      <c r="A424" s="27">
        <v>421</v>
      </c>
      <c r="B424" s="28" t="s">
        <v>277</v>
      </c>
      <c r="C424" s="28" t="s">
        <v>574</v>
      </c>
      <c r="D424" s="28" t="s">
        <v>1111</v>
      </c>
      <c r="E424" s="28"/>
      <c r="F424" s="28"/>
      <c r="G424" s="29"/>
      <c r="H424" s="30" t="s">
        <v>575</v>
      </c>
      <c r="I424" s="28" t="s">
        <v>8</v>
      </c>
      <c r="J424" s="28" t="s">
        <v>10</v>
      </c>
      <c r="K424" s="28"/>
      <c r="L424" s="28"/>
      <c r="M424" s="31" t="s">
        <v>1265</v>
      </c>
      <c r="N424" s="31" t="s">
        <v>1265</v>
      </c>
      <c r="O424" s="32"/>
      <c r="P424" s="28"/>
      <c r="Q424" s="28"/>
      <c r="R424" s="28"/>
      <c r="S424" s="28" t="s">
        <v>1364</v>
      </c>
      <c r="T424" s="33" t="s">
        <v>1364</v>
      </c>
      <c r="U424" s="28">
        <v>34</v>
      </c>
      <c r="V424" s="36" t="s">
        <v>1949</v>
      </c>
    </row>
    <row r="425" spans="1:22" ht="72" x14ac:dyDescent="0.3">
      <c r="A425" s="27">
        <v>422</v>
      </c>
      <c r="B425" s="28" t="s">
        <v>277</v>
      </c>
      <c r="C425" s="28" t="s">
        <v>574</v>
      </c>
      <c r="D425" s="28" t="s">
        <v>1111</v>
      </c>
      <c r="E425" s="28"/>
      <c r="F425" s="28"/>
      <c r="G425" s="29"/>
      <c r="H425" s="30" t="s">
        <v>1384</v>
      </c>
      <c r="I425" s="28" t="s">
        <v>29</v>
      </c>
      <c r="J425" s="28" t="s">
        <v>8</v>
      </c>
      <c r="K425" s="28" t="s">
        <v>1013</v>
      </c>
      <c r="L425" s="28"/>
      <c r="M425" s="31" t="s">
        <v>1265</v>
      </c>
      <c r="N425" s="31" t="s">
        <v>1265</v>
      </c>
      <c r="O425" s="32"/>
      <c r="P425" s="28"/>
      <c r="Q425" s="28"/>
      <c r="R425" s="28"/>
      <c r="S425" s="28" t="s">
        <v>1364</v>
      </c>
      <c r="T425" s="33" t="s">
        <v>1364</v>
      </c>
      <c r="U425" s="28">
        <v>35</v>
      </c>
      <c r="V425" s="36" t="s">
        <v>1950</v>
      </c>
    </row>
    <row r="426" spans="1:22" ht="72" x14ac:dyDescent="0.3">
      <c r="A426" s="27">
        <v>423</v>
      </c>
      <c r="B426" s="28" t="s">
        <v>277</v>
      </c>
      <c r="C426" s="28" t="s">
        <v>574</v>
      </c>
      <c r="D426" s="28" t="s">
        <v>1111</v>
      </c>
      <c r="E426" s="28"/>
      <c r="F426" s="28"/>
      <c r="G426" s="29"/>
      <c r="H426" s="30" t="s">
        <v>576</v>
      </c>
      <c r="I426" s="28" t="s">
        <v>4</v>
      </c>
      <c r="J426" s="28"/>
      <c r="K426" s="28" t="s">
        <v>996</v>
      </c>
      <c r="L426" s="28" t="s">
        <v>1019</v>
      </c>
      <c r="M426" s="31" t="s">
        <v>1280</v>
      </c>
      <c r="N426" s="31" t="s">
        <v>1280</v>
      </c>
      <c r="O426" s="32"/>
      <c r="P426" s="28"/>
      <c r="Q426" s="28"/>
      <c r="R426" s="28"/>
      <c r="S426" s="28" t="s">
        <v>1367</v>
      </c>
      <c r="T426" s="33" t="s">
        <v>1364</v>
      </c>
      <c r="U426" s="28"/>
      <c r="V426" s="36" t="s">
        <v>1951</v>
      </c>
    </row>
    <row r="427" spans="1:22" ht="72" x14ac:dyDescent="0.3">
      <c r="A427" s="27">
        <v>424</v>
      </c>
      <c r="B427" s="28" t="s">
        <v>277</v>
      </c>
      <c r="C427" s="28" t="s">
        <v>574</v>
      </c>
      <c r="D427" s="28" t="s">
        <v>1111</v>
      </c>
      <c r="E427" s="28"/>
      <c r="F427" s="28"/>
      <c r="G427" s="29"/>
      <c r="H427" s="30" t="s">
        <v>1385</v>
      </c>
      <c r="I427" s="28" t="s">
        <v>4</v>
      </c>
      <c r="J427" s="28"/>
      <c r="K427" s="28" t="s">
        <v>231</v>
      </c>
      <c r="L427" s="28" t="s">
        <v>1014</v>
      </c>
      <c r="M427" s="31" t="s">
        <v>1280</v>
      </c>
      <c r="N427" s="31" t="s">
        <v>1280</v>
      </c>
      <c r="O427" s="32"/>
      <c r="P427" s="28"/>
      <c r="Q427" s="28"/>
      <c r="R427" s="28"/>
      <c r="S427" s="28" t="s">
        <v>1367</v>
      </c>
      <c r="T427" s="33" t="s">
        <v>1367</v>
      </c>
      <c r="U427" s="28"/>
      <c r="V427" s="36" t="s">
        <v>1952</v>
      </c>
    </row>
    <row r="428" spans="1:22" ht="72" x14ac:dyDescent="0.3">
      <c r="A428" s="27">
        <v>425</v>
      </c>
      <c r="B428" s="28" t="s">
        <v>277</v>
      </c>
      <c r="C428" s="28" t="s">
        <v>574</v>
      </c>
      <c r="D428" s="28" t="s">
        <v>1111</v>
      </c>
      <c r="E428" s="28"/>
      <c r="F428" s="28"/>
      <c r="G428" s="29"/>
      <c r="H428" s="30" t="s">
        <v>1386</v>
      </c>
      <c r="I428" s="28" t="s">
        <v>972</v>
      </c>
      <c r="J428" s="28"/>
      <c r="K428" s="28" t="s">
        <v>1009</v>
      </c>
      <c r="L428" s="28"/>
      <c r="M428" s="31" t="s">
        <v>1430</v>
      </c>
      <c r="N428" s="31"/>
      <c r="O428" s="32"/>
      <c r="P428" s="28"/>
      <c r="Q428" s="28"/>
      <c r="R428" s="28" t="s">
        <v>1459</v>
      </c>
      <c r="S428" s="28" t="s">
        <v>1367</v>
      </c>
      <c r="T428" s="33" t="s">
        <v>1364</v>
      </c>
      <c r="U428" s="28">
        <v>47</v>
      </c>
      <c r="V428" s="36" t="s">
        <v>1953</v>
      </c>
    </row>
    <row r="429" spans="1:22" ht="72" x14ac:dyDescent="0.3">
      <c r="A429" s="27">
        <v>426</v>
      </c>
      <c r="B429" s="28" t="s">
        <v>277</v>
      </c>
      <c r="C429" s="28" t="s">
        <v>574</v>
      </c>
      <c r="D429" s="28" t="s">
        <v>1111</v>
      </c>
      <c r="E429" s="28"/>
      <c r="F429" s="28"/>
      <c r="G429" s="29"/>
      <c r="H429" s="30" t="s">
        <v>1387</v>
      </c>
      <c r="I429" s="28" t="s">
        <v>4</v>
      </c>
      <c r="J429" s="28"/>
      <c r="K429" s="28" t="s">
        <v>996</v>
      </c>
      <c r="L429" s="28" t="s">
        <v>1014</v>
      </c>
      <c r="M429" s="31" t="s">
        <v>1280</v>
      </c>
      <c r="N429" s="31" t="s">
        <v>1280</v>
      </c>
      <c r="O429" s="32"/>
      <c r="P429" s="28"/>
      <c r="Q429" s="28"/>
      <c r="R429" s="28"/>
      <c r="S429" s="28" t="s">
        <v>1367</v>
      </c>
      <c r="T429" s="33" t="s">
        <v>1367</v>
      </c>
      <c r="U429" s="28"/>
      <c r="V429" s="36" t="s">
        <v>1954</v>
      </c>
    </row>
    <row r="430" spans="1:22" ht="82.8" x14ac:dyDescent="0.3">
      <c r="A430" s="27">
        <v>427</v>
      </c>
      <c r="B430" s="28" t="s">
        <v>277</v>
      </c>
      <c r="C430" s="28" t="s">
        <v>574</v>
      </c>
      <c r="D430" s="28" t="s">
        <v>1111</v>
      </c>
      <c r="E430" s="28"/>
      <c r="F430" s="28"/>
      <c r="G430" s="29"/>
      <c r="H430" s="30" t="s">
        <v>1388</v>
      </c>
      <c r="I430" s="28" t="s">
        <v>4</v>
      </c>
      <c r="J430" s="28"/>
      <c r="K430" s="28" t="s">
        <v>996</v>
      </c>
      <c r="L430" s="28" t="s">
        <v>1014</v>
      </c>
      <c r="M430" s="31" t="s">
        <v>1280</v>
      </c>
      <c r="N430" s="31" t="s">
        <v>1280</v>
      </c>
      <c r="O430" s="32"/>
      <c r="P430" s="28"/>
      <c r="Q430" s="28"/>
      <c r="R430" s="28"/>
      <c r="S430" s="28" t="s">
        <v>1367</v>
      </c>
      <c r="T430" s="33" t="s">
        <v>1367</v>
      </c>
      <c r="U430" s="28"/>
      <c r="V430" s="36" t="s">
        <v>1955</v>
      </c>
    </row>
    <row r="431" spans="1:22" ht="72" x14ac:dyDescent="0.3">
      <c r="A431" s="27">
        <v>428</v>
      </c>
      <c r="B431" s="28" t="s">
        <v>277</v>
      </c>
      <c r="C431" s="28" t="s">
        <v>574</v>
      </c>
      <c r="D431" s="28" t="s">
        <v>1111</v>
      </c>
      <c r="E431" s="28"/>
      <c r="F431" s="28"/>
      <c r="G431" s="29"/>
      <c r="H431" s="30" t="s">
        <v>1389</v>
      </c>
      <c r="I431" s="28" t="s">
        <v>29</v>
      </c>
      <c r="J431" s="28" t="s">
        <v>8</v>
      </c>
      <c r="K431" s="28"/>
      <c r="L431" s="28" t="s">
        <v>1175</v>
      </c>
      <c r="M431" s="31" t="s">
        <v>1280</v>
      </c>
      <c r="N431" s="31" t="s">
        <v>1280</v>
      </c>
      <c r="O431" s="32"/>
      <c r="P431" s="28"/>
      <c r="Q431" s="28"/>
      <c r="R431" s="28"/>
      <c r="S431" s="28" t="s">
        <v>1367</v>
      </c>
      <c r="T431" s="33" t="s">
        <v>1364</v>
      </c>
      <c r="U431" s="28"/>
      <c r="V431" s="36" t="s">
        <v>1956</v>
      </c>
    </row>
    <row r="432" spans="1:22" ht="72" x14ac:dyDescent="0.3">
      <c r="A432" s="27">
        <v>429</v>
      </c>
      <c r="B432" s="28" t="s">
        <v>277</v>
      </c>
      <c r="C432" s="28" t="s">
        <v>574</v>
      </c>
      <c r="D432" s="28" t="s">
        <v>1111</v>
      </c>
      <c r="E432" s="28"/>
      <c r="F432" s="28"/>
      <c r="G432" s="29"/>
      <c r="H432" s="30" t="s">
        <v>1390</v>
      </c>
      <c r="I432" s="28" t="s">
        <v>4</v>
      </c>
      <c r="J432" s="28"/>
      <c r="K432" s="28"/>
      <c r="L432" s="28"/>
      <c r="M432" s="31" t="s">
        <v>1265</v>
      </c>
      <c r="N432" s="31" t="s">
        <v>1265</v>
      </c>
      <c r="O432" s="32"/>
      <c r="P432" s="28"/>
      <c r="Q432" s="28"/>
      <c r="R432" s="28"/>
      <c r="S432" s="28" t="s">
        <v>1367</v>
      </c>
      <c r="T432" s="33" t="s">
        <v>1364</v>
      </c>
      <c r="U432" s="28"/>
      <c r="V432" s="36" t="s">
        <v>1957</v>
      </c>
    </row>
    <row r="433" spans="1:22" ht="110.4" x14ac:dyDescent="0.3">
      <c r="A433" s="27">
        <v>430</v>
      </c>
      <c r="B433" s="28" t="s">
        <v>277</v>
      </c>
      <c r="C433" s="28" t="s">
        <v>574</v>
      </c>
      <c r="D433" s="28" t="s">
        <v>1111</v>
      </c>
      <c r="E433" s="28"/>
      <c r="F433" s="28"/>
      <c r="G433" s="29"/>
      <c r="H433" s="30" t="s">
        <v>577</v>
      </c>
      <c r="I433" s="28" t="s">
        <v>4</v>
      </c>
      <c r="J433" s="28"/>
      <c r="K433" s="28" t="s">
        <v>996</v>
      </c>
      <c r="L433" s="28" t="s">
        <v>1014</v>
      </c>
      <c r="M433" s="31" t="s">
        <v>1430</v>
      </c>
      <c r="N433" s="31"/>
      <c r="O433" s="32"/>
      <c r="P433" s="37">
        <v>0.4</v>
      </c>
      <c r="Q433" s="28"/>
      <c r="R433" s="28"/>
      <c r="S433" s="28" t="s">
        <v>1367</v>
      </c>
      <c r="T433" s="33" t="s">
        <v>1364</v>
      </c>
      <c r="U433" s="28"/>
      <c r="V433" s="36" t="s">
        <v>1958</v>
      </c>
    </row>
    <row r="434" spans="1:22" ht="72" x14ac:dyDescent="0.3">
      <c r="A434" s="27">
        <v>431</v>
      </c>
      <c r="B434" s="28" t="s">
        <v>277</v>
      </c>
      <c r="C434" s="28" t="s">
        <v>579</v>
      </c>
      <c r="D434" s="28" t="s">
        <v>1048</v>
      </c>
      <c r="E434" s="28" t="s">
        <v>1177</v>
      </c>
      <c r="F434" s="28" t="s">
        <v>1176</v>
      </c>
      <c r="G434" s="29"/>
      <c r="H434" s="30" t="s">
        <v>578</v>
      </c>
      <c r="I434" s="28" t="s">
        <v>975</v>
      </c>
      <c r="J434" s="28"/>
      <c r="K434" s="28"/>
      <c r="L434" s="28"/>
      <c r="M434" s="31" t="s">
        <v>1430</v>
      </c>
      <c r="N434" s="31"/>
      <c r="O434" s="32" t="s">
        <v>1460</v>
      </c>
      <c r="P434" s="28"/>
      <c r="Q434" s="28"/>
      <c r="R434" s="28"/>
      <c r="S434" s="28" t="s">
        <v>1364</v>
      </c>
      <c r="T434" s="33" t="s">
        <v>1364</v>
      </c>
      <c r="U434" s="28">
        <v>14</v>
      </c>
      <c r="V434" s="36" t="s">
        <v>1959</v>
      </c>
    </row>
    <row r="435" spans="1:22" ht="72" x14ac:dyDescent="0.3">
      <c r="A435" s="27">
        <v>432</v>
      </c>
      <c r="B435" s="28" t="s">
        <v>277</v>
      </c>
      <c r="C435" s="28" t="s">
        <v>579</v>
      </c>
      <c r="D435" s="28" t="s">
        <v>1048</v>
      </c>
      <c r="E435" s="28" t="s">
        <v>1049</v>
      </c>
      <c r="F435" s="28" t="s">
        <v>1178</v>
      </c>
      <c r="G435" s="29"/>
      <c r="H435" s="30" t="s">
        <v>1461</v>
      </c>
      <c r="I435" s="28" t="s">
        <v>4</v>
      </c>
      <c r="J435" s="28" t="s">
        <v>10</v>
      </c>
      <c r="K435" s="28" t="s">
        <v>1006</v>
      </c>
      <c r="L435" s="28"/>
      <c r="M435" s="31" t="s">
        <v>1430</v>
      </c>
      <c r="N435" s="31"/>
      <c r="O435" s="32">
        <v>0.22</v>
      </c>
      <c r="P435" s="28"/>
      <c r="Q435" s="28"/>
      <c r="R435" s="28"/>
      <c r="S435" s="28" t="s">
        <v>2467</v>
      </c>
      <c r="T435" s="33" t="s">
        <v>1364</v>
      </c>
      <c r="U435" s="28">
        <v>16</v>
      </c>
      <c r="V435" s="36" t="s">
        <v>1960</v>
      </c>
    </row>
    <row r="436" spans="1:22" ht="72" x14ac:dyDescent="0.3">
      <c r="A436" s="27">
        <v>433</v>
      </c>
      <c r="B436" s="28" t="s">
        <v>277</v>
      </c>
      <c r="C436" s="28" t="s">
        <v>579</v>
      </c>
      <c r="D436" s="28" t="s">
        <v>1048</v>
      </c>
      <c r="E436" s="28" t="s">
        <v>1177</v>
      </c>
      <c r="F436" s="28" t="s">
        <v>1176</v>
      </c>
      <c r="G436" s="29"/>
      <c r="H436" s="30" t="s">
        <v>580</v>
      </c>
      <c r="I436" s="28" t="s">
        <v>4</v>
      </c>
      <c r="J436" s="28" t="s">
        <v>10</v>
      </c>
      <c r="K436" s="28" t="s">
        <v>1006</v>
      </c>
      <c r="L436" s="28"/>
      <c r="M436" s="31" t="s">
        <v>1430</v>
      </c>
      <c r="N436" s="31"/>
      <c r="O436" s="32">
        <v>0.05</v>
      </c>
      <c r="P436" s="28"/>
      <c r="Q436" s="28"/>
      <c r="R436" s="28"/>
      <c r="S436" s="28" t="s">
        <v>1364</v>
      </c>
      <c r="T436" s="33" t="s">
        <v>1364</v>
      </c>
      <c r="U436" s="28">
        <v>17</v>
      </c>
      <c r="V436" s="36" t="s">
        <v>1961</v>
      </c>
    </row>
    <row r="437" spans="1:22" ht="72" x14ac:dyDescent="0.3">
      <c r="A437" s="27">
        <v>434</v>
      </c>
      <c r="B437" s="28" t="s">
        <v>277</v>
      </c>
      <c r="C437" s="28" t="s">
        <v>579</v>
      </c>
      <c r="D437" s="28" t="s">
        <v>1048</v>
      </c>
      <c r="E437" s="28" t="s">
        <v>1177</v>
      </c>
      <c r="F437" s="28" t="s">
        <v>1176</v>
      </c>
      <c r="G437" s="29"/>
      <c r="H437" s="30" t="s">
        <v>581</v>
      </c>
      <c r="I437" s="28" t="s">
        <v>8</v>
      </c>
      <c r="J437" s="28" t="s">
        <v>29</v>
      </c>
      <c r="K437" s="28"/>
      <c r="L437" s="28"/>
      <c r="M437" s="31" t="s">
        <v>1430</v>
      </c>
      <c r="N437" s="31"/>
      <c r="O437" s="32">
        <v>0.05</v>
      </c>
      <c r="P437" s="28"/>
      <c r="Q437" s="28"/>
      <c r="R437" s="28"/>
      <c r="S437" s="28" t="s">
        <v>1367</v>
      </c>
      <c r="T437" s="33" t="s">
        <v>1364</v>
      </c>
      <c r="U437" s="28">
        <v>18</v>
      </c>
      <c r="V437" s="36" t="s">
        <v>1962</v>
      </c>
    </row>
    <row r="438" spans="1:22" ht="72" x14ac:dyDescent="0.3">
      <c r="A438" s="27">
        <v>435</v>
      </c>
      <c r="B438" s="28" t="s">
        <v>277</v>
      </c>
      <c r="C438" s="28" t="s">
        <v>579</v>
      </c>
      <c r="D438" s="28" t="s">
        <v>1048</v>
      </c>
      <c r="E438" s="28" t="s">
        <v>1177</v>
      </c>
      <c r="F438" s="28" t="s">
        <v>1176</v>
      </c>
      <c r="G438" s="29"/>
      <c r="H438" s="30" t="s">
        <v>582</v>
      </c>
      <c r="I438" s="28" t="s">
        <v>4</v>
      </c>
      <c r="J438" s="28" t="s">
        <v>10</v>
      </c>
      <c r="K438" s="28" t="s">
        <v>1006</v>
      </c>
      <c r="L438" s="28"/>
      <c r="M438" s="31" t="s">
        <v>1265</v>
      </c>
      <c r="N438" s="31" t="s">
        <v>1265</v>
      </c>
      <c r="O438" s="32"/>
      <c r="P438" s="28"/>
      <c r="Q438" s="28"/>
      <c r="R438" s="28"/>
      <c r="S438" s="28" t="s">
        <v>1367</v>
      </c>
      <c r="T438" s="33" t="s">
        <v>1364</v>
      </c>
      <c r="U438" s="28">
        <v>19</v>
      </c>
      <c r="V438" s="36" t="s">
        <v>1963</v>
      </c>
    </row>
    <row r="439" spans="1:22" ht="72" x14ac:dyDescent="0.3">
      <c r="A439" s="27">
        <v>436</v>
      </c>
      <c r="B439" s="28" t="s">
        <v>277</v>
      </c>
      <c r="C439" s="28" t="s">
        <v>579</v>
      </c>
      <c r="D439" s="28" t="s">
        <v>1048</v>
      </c>
      <c r="E439" s="28" t="s">
        <v>1177</v>
      </c>
      <c r="F439" s="28" t="s">
        <v>1176</v>
      </c>
      <c r="G439" s="29"/>
      <c r="H439" s="30" t="s">
        <v>583</v>
      </c>
      <c r="I439" s="28" t="s">
        <v>973</v>
      </c>
      <c r="J439" s="28"/>
      <c r="K439" s="28" t="s">
        <v>990</v>
      </c>
      <c r="L439" s="28" t="s">
        <v>1179</v>
      </c>
      <c r="M439" s="31" t="s">
        <v>1430</v>
      </c>
      <c r="N439" s="31"/>
      <c r="O439" s="32">
        <v>0.1</v>
      </c>
      <c r="P439" s="28"/>
      <c r="Q439" s="28"/>
      <c r="R439" s="28"/>
      <c r="S439" s="28" t="s">
        <v>1364</v>
      </c>
      <c r="T439" s="33" t="s">
        <v>1364</v>
      </c>
      <c r="U439" s="28">
        <v>20</v>
      </c>
      <c r="V439" s="36" t="s">
        <v>1964</v>
      </c>
    </row>
    <row r="440" spans="1:22" ht="72" x14ac:dyDescent="0.3">
      <c r="A440" s="27">
        <v>437</v>
      </c>
      <c r="B440" s="28" t="s">
        <v>277</v>
      </c>
      <c r="C440" s="28" t="s">
        <v>579</v>
      </c>
      <c r="D440" s="28" t="s">
        <v>1048</v>
      </c>
      <c r="E440" s="28" t="s">
        <v>1177</v>
      </c>
      <c r="F440" s="28" t="s">
        <v>1176</v>
      </c>
      <c r="G440" s="29"/>
      <c r="H440" s="30" t="s">
        <v>584</v>
      </c>
      <c r="I440" s="28" t="s">
        <v>8</v>
      </c>
      <c r="J440" s="28"/>
      <c r="K440" s="28" t="s">
        <v>1015</v>
      </c>
      <c r="L440" s="28"/>
      <c r="M440" s="31" t="s">
        <v>1265</v>
      </c>
      <c r="N440" s="31" t="s">
        <v>1265</v>
      </c>
      <c r="O440" s="32"/>
      <c r="P440" s="28"/>
      <c r="Q440" s="28"/>
      <c r="R440" s="28"/>
      <c r="S440" s="28" t="s">
        <v>1367</v>
      </c>
      <c r="T440" s="33" t="s">
        <v>1364</v>
      </c>
      <c r="U440" s="28">
        <v>21</v>
      </c>
      <c r="V440" s="36" t="s">
        <v>1965</v>
      </c>
    </row>
    <row r="441" spans="1:22" ht="72" x14ac:dyDescent="0.3">
      <c r="A441" s="27">
        <v>438</v>
      </c>
      <c r="B441" s="28" t="s">
        <v>277</v>
      </c>
      <c r="C441" s="28" t="s">
        <v>579</v>
      </c>
      <c r="D441" s="28" t="s">
        <v>1048</v>
      </c>
      <c r="E441" s="28" t="s">
        <v>1177</v>
      </c>
      <c r="F441" s="28" t="s">
        <v>1176</v>
      </c>
      <c r="G441" s="29"/>
      <c r="H441" s="30" t="s">
        <v>585</v>
      </c>
      <c r="I441" s="28" t="s">
        <v>4</v>
      </c>
      <c r="J441" s="28" t="s">
        <v>10</v>
      </c>
      <c r="K441" s="28" t="s">
        <v>1004</v>
      </c>
      <c r="L441" s="28"/>
      <c r="M441" s="31" t="s">
        <v>1430</v>
      </c>
      <c r="N441" s="31"/>
      <c r="O441" s="32">
        <v>0.05</v>
      </c>
      <c r="P441" s="28"/>
      <c r="Q441" s="28"/>
      <c r="R441" s="28"/>
      <c r="S441" s="28" t="s">
        <v>1367</v>
      </c>
      <c r="T441" s="33" t="s">
        <v>1364</v>
      </c>
      <c r="U441" s="28">
        <v>22</v>
      </c>
      <c r="V441" s="36" t="s">
        <v>1966</v>
      </c>
    </row>
    <row r="442" spans="1:22" ht="72" x14ac:dyDescent="0.3">
      <c r="A442" s="27">
        <v>439</v>
      </c>
      <c r="B442" s="28" t="s">
        <v>277</v>
      </c>
      <c r="C442" s="28" t="s">
        <v>579</v>
      </c>
      <c r="D442" s="28" t="s">
        <v>1048</v>
      </c>
      <c r="E442" s="28" t="s">
        <v>1177</v>
      </c>
      <c r="F442" s="28" t="s">
        <v>1176</v>
      </c>
      <c r="G442" s="29"/>
      <c r="H442" s="30" t="s">
        <v>586</v>
      </c>
      <c r="I442" s="28" t="s">
        <v>4</v>
      </c>
      <c r="J442" s="28" t="s">
        <v>975</v>
      </c>
      <c r="K442" s="28" t="s">
        <v>991</v>
      </c>
      <c r="L442" s="28"/>
      <c r="M442" s="31" t="s">
        <v>1272</v>
      </c>
      <c r="N442" s="31" t="s">
        <v>1272</v>
      </c>
      <c r="O442" s="32"/>
      <c r="P442" s="28"/>
      <c r="Q442" s="28"/>
      <c r="R442" s="28"/>
      <c r="S442" s="28" t="s">
        <v>2467</v>
      </c>
      <c r="T442" s="33" t="s">
        <v>1367</v>
      </c>
      <c r="U442" s="28">
        <v>24</v>
      </c>
      <c r="V442" s="36" t="s">
        <v>1967</v>
      </c>
    </row>
    <row r="443" spans="1:22" ht="72" x14ac:dyDescent="0.3">
      <c r="A443" s="27">
        <v>440</v>
      </c>
      <c r="B443" s="28" t="s">
        <v>277</v>
      </c>
      <c r="C443" s="28" t="s">
        <v>579</v>
      </c>
      <c r="D443" s="28" t="s">
        <v>1048</v>
      </c>
      <c r="E443" s="28" t="s">
        <v>1177</v>
      </c>
      <c r="F443" s="28" t="s">
        <v>1176</v>
      </c>
      <c r="G443" s="29"/>
      <c r="H443" s="30" t="s">
        <v>587</v>
      </c>
      <c r="I443" s="28" t="s">
        <v>973</v>
      </c>
      <c r="J443" s="28"/>
      <c r="K443" s="28" t="s">
        <v>1016</v>
      </c>
      <c r="L443" s="28"/>
      <c r="M443" s="31" t="s">
        <v>1266</v>
      </c>
      <c r="N443" s="31" t="s">
        <v>1266</v>
      </c>
      <c r="O443" s="32"/>
      <c r="P443" s="28"/>
      <c r="Q443" s="28"/>
      <c r="R443" s="28"/>
      <c r="S443" s="28" t="s">
        <v>1367</v>
      </c>
      <c r="T443" s="33" t="s">
        <v>1364</v>
      </c>
      <c r="U443" s="28">
        <v>25</v>
      </c>
      <c r="V443" s="36" t="s">
        <v>1968</v>
      </c>
    </row>
    <row r="444" spans="1:22" ht="72" x14ac:dyDescent="0.3">
      <c r="A444" s="27">
        <v>441</v>
      </c>
      <c r="B444" s="28" t="s">
        <v>277</v>
      </c>
      <c r="C444" s="28" t="s">
        <v>579</v>
      </c>
      <c r="D444" s="28" t="s">
        <v>1048</v>
      </c>
      <c r="E444" s="28" t="s">
        <v>1177</v>
      </c>
      <c r="F444" s="28" t="s">
        <v>1176</v>
      </c>
      <c r="G444" s="29"/>
      <c r="H444" s="30" t="s">
        <v>588</v>
      </c>
      <c r="I444" s="28" t="s">
        <v>4</v>
      </c>
      <c r="J444" s="28" t="s">
        <v>8</v>
      </c>
      <c r="K444" s="28" t="s">
        <v>1009</v>
      </c>
      <c r="L444" s="28"/>
      <c r="M444" s="31" t="s">
        <v>1280</v>
      </c>
      <c r="N444" s="31" t="s">
        <v>1280</v>
      </c>
      <c r="O444" s="32"/>
      <c r="P444" s="28"/>
      <c r="Q444" s="28"/>
      <c r="R444" s="28"/>
      <c r="S444" s="28" t="s">
        <v>1364</v>
      </c>
      <c r="T444" s="33" t="s">
        <v>1364</v>
      </c>
      <c r="U444" s="28">
        <v>26</v>
      </c>
      <c r="V444" s="36" t="s">
        <v>1969</v>
      </c>
    </row>
    <row r="445" spans="1:22" ht="96.6" x14ac:dyDescent="0.3">
      <c r="A445" s="27">
        <v>442</v>
      </c>
      <c r="B445" s="28" t="s">
        <v>277</v>
      </c>
      <c r="C445" s="28" t="s">
        <v>597</v>
      </c>
      <c r="D445" s="28" t="s">
        <v>1111</v>
      </c>
      <c r="E445" s="28"/>
      <c r="F445" s="28"/>
      <c r="G445" s="29"/>
      <c r="H445" s="30" t="s">
        <v>596</v>
      </c>
      <c r="I445" s="28" t="s">
        <v>973</v>
      </c>
      <c r="J445" s="28" t="s">
        <v>4</v>
      </c>
      <c r="K445" s="28" t="s">
        <v>1017</v>
      </c>
      <c r="L445" s="28"/>
      <c r="M445" s="31">
        <v>98000</v>
      </c>
      <c r="N445" s="31" t="str">
        <f t="shared" ref="N445:N447" si="17">IF(M445="","",IF(M445&lt;5000,"&lt; 5 000€",IF(M445&lt;10000,"5 000€ &lt;x&lt; 10 000€",IF(M445&lt;50000,"10 000€ &lt;x&lt; 50 000€",IF(M445&lt;100000,"50 000€ &lt;x&lt; 100 000€",IF(M445&lt;200000,"100 000€&lt;x&lt;200 000€",IF(M445&lt;500000,"200 000€ &lt;x&lt; 500 000€",IF(M445&lt;1000000,"500 000€ &lt;x&lt; 1M€",IF(M445&gt;1000000,"&gt;1M€","")))))))))</f>
        <v>50 000€ &lt;x&lt; 100 000€</v>
      </c>
      <c r="O445" s="32">
        <v>0.14000000000000001</v>
      </c>
      <c r="P445" s="28"/>
      <c r="Q445" s="28"/>
      <c r="R445" s="28"/>
      <c r="S445" s="28" t="s">
        <v>1367</v>
      </c>
      <c r="T445" s="33" t="s">
        <v>1364</v>
      </c>
      <c r="U445" s="28">
        <v>23</v>
      </c>
      <c r="V445" s="36" t="s">
        <v>1970</v>
      </c>
    </row>
    <row r="446" spans="1:22" ht="124.2" x14ac:dyDescent="0.3">
      <c r="A446" s="27">
        <v>443</v>
      </c>
      <c r="B446" s="28" t="s">
        <v>277</v>
      </c>
      <c r="C446" s="28" t="s">
        <v>597</v>
      </c>
      <c r="D446" s="28" t="s">
        <v>1048</v>
      </c>
      <c r="E446" s="28" t="s">
        <v>1049</v>
      </c>
      <c r="F446" s="28" t="s">
        <v>1178</v>
      </c>
      <c r="G446" s="29"/>
      <c r="H446" s="30" t="s">
        <v>598</v>
      </c>
      <c r="I446" s="28" t="s">
        <v>4</v>
      </c>
      <c r="J446" s="28"/>
      <c r="K446" s="28" t="s">
        <v>1005</v>
      </c>
      <c r="L446" s="28"/>
      <c r="M446" s="31">
        <v>400000</v>
      </c>
      <c r="N446" s="31" t="str">
        <f t="shared" si="17"/>
        <v>200 000€ &lt;x&lt; 500 000€</v>
      </c>
      <c r="O446" s="32"/>
      <c r="P446" s="28"/>
      <c r="Q446" s="28" t="s">
        <v>1462</v>
      </c>
      <c r="R446" s="28"/>
      <c r="S446" s="28" t="s">
        <v>1367</v>
      </c>
      <c r="T446" s="33" t="s">
        <v>1364</v>
      </c>
      <c r="U446" s="28">
        <v>24</v>
      </c>
      <c r="V446" s="36" t="s">
        <v>1971</v>
      </c>
    </row>
    <row r="447" spans="1:22" ht="72" x14ac:dyDescent="0.3">
      <c r="A447" s="27">
        <v>444</v>
      </c>
      <c r="B447" s="28" t="s">
        <v>277</v>
      </c>
      <c r="C447" s="28" t="s">
        <v>597</v>
      </c>
      <c r="D447" s="28" t="s">
        <v>1085</v>
      </c>
      <c r="E447" s="28"/>
      <c r="F447" s="28"/>
      <c r="G447" s="29"/>
      <c r="H447" s="30" t="s">
        <v>599</v>
      </c>
      <c r="I447" s="28" t="s">
        <v>973</v>
      </c>
      <c r="J447" s="28"/>
      <c r="K447" s="28" t="s">
        <v>990</v>
      </c>
      <c r="L447" s="28"/>
      <c r="M447" s="31">
        <v>100000</v>
      </c>
      <c r="N447" s="31" t="str">
        <f t="shared" si="17"/>
        <v>100 000€&lt;x&lt;200 000€</v>
      </c>
      <c r="O447" s="32"/>
      <c r="P447" s="28"/>
      <c r="Q447" s="28"/>
      <c r="R447" s="28"/>
      <c r="S447" s="28" t="s">
        <v>1364</v>
      </c>
      <c r="T447" s="33" t="s">
        <v>1364</v>
      </c>
      <c r="U447" s="28">
        <v>25</v>
      </c>
      <c r="V447" s="36" t="s">
        <v>1972</v>
      </c>
    </row>
    <row r="448" spans="1:22" ht="82.8" x14ac:dyDescent="0.3">
      <c r="A448" s="27">
        <v>445</v>
      </c>
      <c r="B448" s="28" t="s">
        <v>277</v>
      </c>
      <c r="C448" s="28" t="s">
        <v>597</v>
      </c>
      <c r="D448" s="28" t="s">
        <v>1111</v>
      </c>
      <c r="E448" s="28"/>
      <c r="F448" s="28"/>
      <c r="G448" s="29"/>
      <c r="H448" s="30" t="s">
        <v>600</v>
      </c>
      <c r="I448" s="28" t="s">
        <v>973</v>
      </c>
      <c r="J448" s="28"/>
      <c r="K448" s="28" t="s">
        <v>990</v>
      </c>
      <c r="L448" s="28"/>
      <c r="M448" s="31" t="s">
        <v>1430</v>
      </c>
      <c r="N448" s="31"/>
      <c r="O448" s="32">
        <v>0.04</v>
      </c>
      <c r="P448" s="28"/>
      <c r="Q448" s="28"/>
      <c r="R448" s="28"/>
      <c r="S448" s="28" t="s">
        <v>1364</v>
      </c>
      <c r="T448" s="33" t="s">
        <v>1364</v>
      </c>
      <c r="U448" s="28">
        <v>26</v>
      </c>
      <c r="V448" s="36" t="s">
        <v>1973</v>
      </c>
    </row>
    <row r="449" spans="1:22" ht="72" x14ac:dyDescent="0.3">
      <c r="A449" s="27">
        <v>446</v>
      </c>
      <c r="B449" s="28" t="s">
        <v>277</v>
      </c>
      <c r="C449" s="28" t="s">
        <v>597</v>
      </c>
      <c r="D449" s="28" t="s">
        <v>1085</v>
      </c>
      <c r="E449" s="28"/>
      <c r="F449" s="28"/>
      <c r="G449" s="29"/>
      <c r="H449" s="30" t="s">
        <v>601</v>
      </c>
      <c r="I449" s="28" t="s">
        <v>4</v>
      </c>
      <c r="J449" s="28" t="s">
        <v>8</v>
      </c>
      <c r="K449" s="28" t="s">
        <v>1009</v>
      </c>
      <c r="L449" s="28"/>
      <c r="M449" s="31" t="s">
        <v>1280</v>
      </c>
      <c r="N449" s="31" t="s">
        <v>1280</v>
      </c>
      <c r="O449" s="32"/>
      <c r="P449" s="28"/>
      <c r="Q449" s="28"/>
      <c r="R449" s="28"/>
      <c r="S449" s="28" t="s">
        <v>1364</v>
      </c>
      <c r="T449" s="33" t="s">
        <v>1364</v>
      </c>
      <c r="U449" s="28">
        <v>27</v>
      </c>
      <c r="V449" s="36" t="s">
        <v>1974</v>
      </c>
    </row>
    <row r="450" spans="1:22" ht="82.8" x14ac:dyDescent="0.3">
      <c r="A450" s="27">
        <v>447</v>
      </c>
      <c r="B450" s="28" t="s">
        <v>277</v>
      </c>
      <c r="C450" s="28" t="s">
        <v>597</v>
      </c>
      <c r="D450" s="28" t="s">
        <v>1048</v>
      </c>
      <c r="E450" s="28" t="s">
        <v>1177</v>
      </c>
      <c r="F450" s="28" t="s">
        <v>1180</v>
      </c>
      <c r="G450" s="29"/>
      <c r="H450" s="30" t="s">
        <v>602</v>
      </c>
      <c r="I450" s="28" t="s">
        <v>4</v>
      </c>
      <c r="J450" s="28" t="s">
        <v>10</v>
      </c>
      <c r="K450" s="28" t="s">
        <v>996</v>
      </c>
      <c r="L450" s="28" t="s">
        <v>1018</v>
      </c>
      <c r="M450" s="31">
        <v>200000</v>
      </c>
      <c r="N450" s="31" t="str">
        <f t="shared" ref="N450" si="18">IF(M450="","",IF(M450&lt;5000,"&lt; 5 000€",IF(M450&lt;10000,"5 000€ &lt;x&lt; 10 000€",IF(M450&lt;50000,"10 000€ &lt;x&lt; 50 000€",IF(M450&lt;100000,"50 000€ &lt;x&lt; 100 000€",IF(M450&lt;200000,"100 000€&lt;x&lt;200 000€",IF(M450&lt;500000,"200 000€ &lt;x&lt; 500 000€",IF(M450&lt;1000000,"500 000€ &lt;x&lt; 1M€",IF(M450&gt;1000000,"&gt;1M€","")))))))))</f>
        <v>200 000€ &lt;x&lt; 500 000€</v>
      </c>
      <c r="O450" s="32">
        <v>0.27</v>
      </c>
      <c r="P450" s="28"/>
      <c r="Q450" s="28"/>
      <c r="R450" s="28"/>
      <c r="S450" s="28" t="s">
        <v>1364</v>
      </c>
      <c r="T450" s="33" t="s">
        <v>1364</v>
      </c>
      <c r="U450" s="28">
        <v>28</v>
      </c>
      <c r="V450" s="36" t="s">
        <v>1975</v>
      </c>
    </row>
    <row r="451" spans="1:22" ht="72" x14ac:dyDescent="0.3">
      <c r="A451" s="27">
        <v>448</v>
      </c>
      <c r="B451" s="28" t="s">
        <v>277</v>
      </c>
      <c r="C451" s="28" t="s">
        <v>597</v>
      </c>
      <c r="D451" s="28"/>
      <c r="E451" s="28"/>
      <c r="F451" s="28"/>
      <c r="G451" s="29"/>
      <c r="H451" s="30" t="s">
        <v>603</v>
      </c>
      <c r="I451" s="28" t="s">
        <v>4</v>
      </c>
      <c r="J451" s="28"/>
      <c r="K451" s="28" t="s">
        <v>1018</v>
      </c>
      <c r="L451" s="28"/>
      <c r="M451" s="31" t="s">
        <v>1280</v>
      </c>
      <c r="N451" s="31" t="s">
        <v>1280</v>
      </c>
      <c r="O451" s="32"/>
      <c r="P451" s="28"/>
      <c r="Q451" s="28"/>
      <c r="R451" s="28"/>
      <c r="S451" s="28" t="s">
        <v>1367</v>
      </c>
      <c r="T451" s="33" t="s">
        <v>1364</v>
      </c>
      <c r="U451" s="28">
        <v>29</v>
      </c>
      <c r="V451" s="36" t="s">
        <v>1976</v>
      </c>
    </row>
    <row r="452" spans="1:22" ht="82.8" x14ac:dyDescent="0.3">
      <c r="A452" s="27">
        <v>449</v>
      </c>
      <c r="B452" s="28" t="s">
        <v>277</v>
      </c>
      <c r="C452" s="28" t="s">
        <v>597</v>
      </c>
      <c r="D452" s="28"/>
      <c r="E452" s="28"/>
      <c r="F452" s="28"/>
      <c r="G452" s="29"/>
      <c r="H452" s="30" t="s">
        <v>604</v>
      </c>
      <c r="I452" s="28" t="s">
        <v>973</v>
      </c>
      <c r="J452" s="28"/>
      <c r="K452" s="28" t="s">
        <v>990</v>
      </c>
      <c r="L452" s="28" t="s">
        <v>1019</v>
      </c>
      <c r="M452" s="31" t="s">
        <v>1265</v>
      </c>
      <c r="N452" s="31"/>
      <c r="O452" s="32"/>
      <c r="P452" s="28"/>
      <c r="Q452" s="37">
        <v>0.1</v>
      </c>
      <c r="R452" s="28"/>
      <c r="S452" s="28" t="s">
        <v>1367</v>
      </c>
      <c r="T452" s="33" t="s">
        <v>1367</v>
      </c>
      <c r="U452" s="28">
        <v>30</v>
      </c>
      <c r="V452" s="36" t="s">
        <v>1977</v>
      </c>
    </row>
    <row r="453" spans="1:22" ht="72" x14ac:dyDescent="0.3">
      <c r="A453" s="27">
        <v>450</v>
      </c>
      <c r="B453" s="28" t="s">
        <v>277</v>
      </c>
      <c r="C453" s="28" t="s">
        <v>597</v>
      </c>
      <c r="D453" s="28"/>
      <c r="E453" s="28"/>
      <c r="F453" s="28"/>
      <c r="G453" s="29"/>
      <c r="H453" s="30" t="s">
        <v>605</v>
      </c>
      <c r="I453" s="28" t="s">
        <v>973</v>
      </c>
      <c r="J453" s="28"/>
      <c r="K453" s="28" t="s">
        <v>990</v>
      </c>
      <c r="L453" s="28" t="s">
        <v>1020</v>
      </c>
      <c r="M453" s="31" t="s">
        <v>1265</v>
      </c>
      <c r="N453" s="31"/>
      <c r="O453" s="32"/>
      <c r="P453" s="28"/>
      <c r="Q453" s="28" t="s">
        <v>1463</v>
      </c>
      <c r="R453" s="28"/>
      <c r="S453" s="28" t="s">
        <v>1367</v>
      </c>
      <c r="T453" s="33" t="s">
        <v>1367</v>
      </c>
      <c r="U453" s="28">
        <v>31</v>
      </c>
      <c r="V453" s="36" t="s">
        <v>1978</v>
      </c>
    </row>
    <row r="454" spans="1:22" ht="72" x14ac:dyDescent="0.3">
      <c r="A454" s="27">
        <v>451</v>
      </c>
      <c r="B454" s="28" t="s">
        <v>277</v>
      </c>
      <c r="C454" s="28" t="s">
        <v>597</v>
      </c>
      <c r="D454" s="28"/>
      <c r="E454" s="28"/>
      <c r="F454" s="28"/>
      <c r="G454" s="29"/>
      <c r="H454" s="30" t="s">
        <v>606</v>
      </c>
      <c r="I454" s="28" t="s">
        <v>973</v>
      </c>
      <c r="J454" s="28"/>
      <c r="K454" s="28" t="s">
        <v>231</v>
      </c>
      <c r="L454" s="28" t="s">
        <v>990</v>
      </c>
      <c r="M454" s="31" t="s">
        <v>1265</v>
      </c>
      <c r="N454" s="31"/>
      <c r="O454" s="32"/>
      <c r="P454" s="28"/>
      <c r="Q454" s="28" t="s">
        <v>1464</v>
      </c>
      <c r="R454" s="28"/>
      <c r="S454" s="28" t="s">
        <v>1367</v>
      </c>
      <c r="T454" s="33" t="s">
        <v>1367</v>
      </c>
      <c r="U454" s="28">
        <v>32</v>
      </c>
      <c r="V454" s="36" t="s">
        <v>1979</v>
      </c>
    </row>
    <row r="455" spans="1:22" ht="82.8" x14ac:dyDescent="0.3">
      <c r="A455" s="27">
        <v>452</v>
      </c>
      <c r="B455" s="28" t="s">
        <v>277</v>
      </c>
      <c r="C455" s="28" t="s">
        <v>597</v>
      </c>
      <c r="D455" s="28"/>
      <c r="E455" s="28"/>
      <c r="F455" s="28"/>
      <c r="G455" s="29"/>
      <c r="H455" s="30" t="s">
        <v>607</v>
      </c>
      <c r="I455" s="28" t="s">
        <v>973</v>
      </c>
      <c r="J455" s="28" t="s">
        <v>975</v>
      </c>
      <c r="K455" s="28" t="s">
        <v>231</v>
      </c>
      <c r="L455" s="28" t="s">
        <v>990</v>
      </c>
      <c r="M455" s="31" t="s">
        <v>1265</v>
      </c>
      <c r="N455" s="31"/>
      <c r="O455" s="32"/>
      <c r="P455" s="31">
        <v>94404</v>
      </c>
      <c r="Q455" s="28"/>
      <c r="R455" s="28"/>
      <c r="S455" s="28" t="s">
        <v>1367</v>
      </c>
      <c r="T455" s="33" t="s">
        <v>1367</v>
      </c>
      <c r="U455" s="28">
        <v>33</v>
      </c>
      <c r="V455" s="36" t="s">
        <v>1980</v>
      </c>
    </row>
    <row r="456" spans="1:22" ht="72" x14ac:dyDescent="0.3">
      <c r="A456" s="27">
        <v>453</v>
      </c>
      <c r="B456" s="28" t="s">
        <v>277</v>
      </c>
      <c r="C456" s="28" t="s">
        <v>597</v>
      </c>
      <c r="D456" s="28"/>
      <c r="E456" s="28"/>
      <c r="F456" s="28"/>
      <c r="G456" s="29"/>
      <c r="H456" s="30" t="s">
        <v>608</v>
      </c>
      <c r="I456" s="28" t="s">
        <v>973</v>
      </c>
      <c r="J456" s="28"/>
      <c r="K456" s="28" t="s">
        <v>231</v>
      </c>
      <c r="L456" s="28" t="s">
        <v>990</v>
      </c>
      <c r="M456" s="31" t="s">
        <v>1265</v>
      </c>
      <c r="N456" s="31"/>
      <c r="O456" s="32"/>
      <c r="P456" s="28"/>
      <c r="Q456" s="28" t="s">
        <v>1465</v>
      </c>
      <c r="R456" s="28"/>
      <c r="S456" s="28" t="s">
        <v>1367</v>
      </c>
      <c r="T456" s="33" t="s">
        <v>1367</v>
      </c>
      <c r="U456" s="28">
        <v>34</v>
      </c>
      <c r="V456" s="36" t="s">
        <v>1981</v>
      </c>
    </row>
    <row r="457" spans="1:22" ht="96.6" x14ac:dyDescent="0.3">
      <c r="A457" s="27">
        <v>454</v>
      </c>
      <c r="B457" s="28" t="s">
        <v>277</v>
      </c>
      <c r="C457" s="28" t="s">
        <v>597</v>
      </c>
      <c r="D457" s="28" t="s">
        <v>1074</v>
      </c>
      <c r="E457" s="28"/>
      <c r="F457" s="28"/>
      <c r="G457" s="29"/>
      <c r="H457" s="30" t="s">
        <v>609</v>
      </c>
      <c r="I457" s="28" t="s">
        <v>4</v>
      </c>
      <c r="J457" s="28" t="s">
        <v>974</v>
      </c>
      <c r="K457" s="28" t="s">
        <v>1018</v>
      </c>
      <c r="L457" s="28"/>
      <c r="M457" s="31" t="s">
        <v>1430</v>
      </c>
      <c r="N457" s="31"/>
      <c r="O457" s="32"/>
      <c r="P457" s="31">
        <v>20000</v>
      </c>
      <c r="Q457" s="28"/>
      <c r="R457" s="28"/>
      <c r="S457" s="28" t="s">
        <v>1364</v>
      </c>
      <c r="T457" s="33" t="s">
        <v>1364</v>
      </c>
      <c r="U457" s="28">
        <v>35</v>
      </c>
      <c r="V457" s="36" t="s">
        <v>1982</v>
      </c>
    </row>
    <row r="458" spans="1:22" ht="72" x14ac:dyDescent="0.3">
      <c r="A458" s="27">
        <v>455</v>
      </c>
      <c r="B458" s="28" t="s">
        <v>277</v>
      </c>
      <c r="C458" s="28" t="s">
        <v>597</v>
      </c>
      <c r="D458" s="28"/>
      <c r="E458" s="28"/>
      <c r="F458" s="28"/>
      <c r="G458" s="29"/>
      <c r="H458" s="30" t="s">
        <v>610</v>
      </c>
      <c r="I458" s="28" t="s">
        <v>4</v>
      </c>
      <c r="J458" s="28"/>
      <c r="K458" s="28" t="s">
        <v>1018</v>
      </c>
      <c r="L458" s="28" t="s">
        <v>1021</v>
      </c>
      <c r="M458" s="31" t="s">
        <v>1265</v>
      </c>
      <c r="N458" s="31" t="s">
        <v>1265</v>
      </c>
      <c r="O458" s="32"/>
      <c r="P458" s="28"/>
      <c r="Q458" s="28"/>
      <c r="R458" s="28"/>
      <c r="S458" s="28" t="s">
        <v>1364</v>
      </c>
      <c r="T458" s="33" t="s">
        <v>1364</v>
      </c>
      <c r="U458" s="28">
        <v>36</v>
      </c>
      <c r="V458" s="36" t="s">
        <v>1983</v>
      </c>
    </row>
    <row r="459" spans="1:22" ht="72" x14ac:dyDescent="0.3">
      <c r="A459" s="27">
        <v>456</v>
      </c>
      <c r="B459" s="28" t="s">
        <v>277</v>
      </c>
      <c r="C459" s="28" t="s">
        <v>597</v>
      </c>
      <c r="D459" s="28"/>
      <c r="E459" s="28"/>
      <c r="F459" s="28"/>
      <c r="G459" s="29"/>
      <c r="H459" s="30" t="s">
        <v>611</v>
      </c>
      <c r="I459" s="28" t="s">
        <v>975</v>
      </c>
      <c r="J459" s="28" t="s">
        <v>4</v>
      </c>
      <c r="K459" s="28" t="s">
        <v>1018</v>
      </c>
      <c r="L459" s="28"/>
      <c r="M459" s="31" t="s">
        <v>1265</v>
      </c>
      <c r="N459" s="31" t="s">
        <v>1265</v>
      </c>
      <c r="O459" s="32"/>
      <c r="P459" s="28"/>
      <c r="Q459" s="28"/>
      <c r="R459" s="28"/>
      <c r="S459" s="28" t="s">
        <v>1367</v>
      </c>
      <c r="T459" s="33" t="s">
        <v>1367</v>
      </c>
      <c r="U459" s="28">
        <v>37</v>
      </c>
      <c r="V459" s="36" t="s">
        <v>1984</v>
      </c>
    </row>
    <row r="460" spans="1:22" ht="72" x14ac:dyDescent="0.3">
      <c r="A460" s="27">
        <v>457</v>
      </c>
      <c r="B460" s="28" t="s">
        <v>277</v>
      </c>
      <c r="C460" s="28" t="s">
        <v>597</v>
      </c>
      <c r="D460" s="28" t="s">
        <v>1085</v>
      </c>
      <c r="E460" s="28"/>
      <c r="F460" s="28"/>
      <c r="G460" s="29"/>
      <c r="H460" s="30" t="s">
        <v>612</v>
      </c>
      <c r="I460" s="28" t="s">
        <v>4</v>
      </c>
      <c r="J460" s="28" t="s">
        <v>10</v>
      </c>
      <c r="K460" s="28" t="s">
        <v>1018</v>
      </c>
      <c r="L460" s="28"/>
      <c r="M460" s="31" t="s">
        <v>1265</v>
      </c>
      <c r="N460" s="31" t="s">
        <v>1265</v>
      </c>
      <c r="O460" s="32"/>
      <c r="P460" s="28"/>
      <c r="Q460" s="28"/>
      <c r="R460" s="28"/>
      <c r="S460" s="28" t="s">
        <v>1364</v>
      </c>
      <c r="T460" s="33" t="s">
        <v>1364</v>
      </c>
      <c r="U460" s="28">
        <v>38</v>
      </c>
      <c r="V460" s="36" t="s">
        <v>1985</v>
      </c>
    </row>
    <row r="461" spans="1:22" ht="72" x14ac:dyDescent="0.3">
      <c r="A461" s="27">
        <v>458</v>
      </c>
      <c r="B461" s="28" t="s">
        <v>277</v>
      </c>
      <c r="C461" s="28" t="s">
        <v>597</v>
      </c>
      <c r="D461" s="28" t="s">
        <v>981</v>
      </c>
      <c r="E461" s="28" t="s">
        <v>1038</v>
      </c>
      <c r="F461" s="28" t="s">
        <v>1039</v>
      </c>
      <c r="G461" s="29"/>
      <c r="H461" s="30" t="s">
        <v>613</v>
      </c>
      <c r="I461" s="28" t="s">
        <v>29</v>
      </c>
      <c r="J461" s="28" t="s">
        <v>8</v>
      </c>
      <c r="K461" s="28" t="s">
        <v>221</v>
      </c>
      <c r="L461" s="28" t="s">
        <v>1022</v>
      </c>
      <c r="M461" s="31" t="s">
        <v>1430</v>
      </c>
      <c r="N461" s="31"/>
      <c r="O461" s="32">
        <v>0.66</v>
      </c>
      <c r="P461" s="28"/>
      <c r="Q461" s="28"/>
      <c r="R461" s="28"/>
      <c r="S461" s="28" t="s">
        <v>1367</v>
      </c>
      <c r="T461" s="33" t="s">
        <v>1364</v>
      </c>
      <c r="U461" s="28">
        <v>39</v>
      </c>
      <c r="V461" s="36" t="s">
        <v>1986</v>
      </c>
    </row>
    <row r="462" spans="1:22" ht="72" x14ac:dyDescent="0.3">
      <c r="A462" s="27">
        <v>459</v>
      </c>
      <c r="B462" s="28" t="s">
        <v>277</v>
      </c>
      <c r="C462" s="28" t="s">
        <v>597</v>
      </c>
      <c r="D462" s="28" t="s">
        <v>1101</v>
      </c>
      <c r="E462" s="28" t="s">
        <v>1102</v>
      </c>
      <c r="F462" s="28"/>
      <c r="G462" s="29"/>
      <c r="H462" s="30" t="s">
        <v>614</v>
      </c>
      <c r="I462" s="28" t="s">
        <v>4</v>
      </c>
      <c r="J462" s="28" t="s">
        <v>10</v>
      </c>
      <c r="K462" s="28" t="s">
        <v>994</v>
      </c>
      <c r="L462" s="28"/>
      <c r="M462" s="31">
        <v>1200000</v>
      </c>
      <c r="N462" s="31" t="str">
        <f t="shared" ref="N462" si="19">IF(M462="","",IF(M462&lt;5000,"&lt; 5 000€",IF(M462&lt;10000,"5 000€ &lt;x&lt; 10 000€",IF(M462&lt;50000,"10 000€ &lt;x&lt; 50 000€",IF(M462&lt;100000,"50 000€ &lt;x&lt; 100 000€",IF(M462&lt;200000,"100 000€&lt;x&lt;200 000€",IF(M462&lt;500000,"200 000€ &lt;x&lt; 500 000€",IF(M462&lt;1000000,"500 000€ &lt;x&lt; 1M€",IF(M462&gt;1000000,"&gt;1M€","")))))))))</f>
        <v>&gt;1M€</v>
      </c>
      <c r="O462" s="32"/>
      <c r="P462" s="28"/>
      <c r="Q462" s="28"/>
      <c r="R462" s="28"/>
      <c r="S462" s="28" t="s">
        <v>1367</v>
      </c>
      <c r="T462" s="33" t="s">
        <v>1364</v>
      </c>
      <c r="U462" s="28">
        <v>40</v>
      </c>
      <c r="V462" s="36" t="s">
        <v>1987</v>
      </c>
    </row>
    <row r="463" spans="1:22" ht="72" x14ac:dyDescent="0.3">
      <c r="A463" s="27">
        <v>460</v>
      </c>
      <c r="B463" s="28" t="s">
        <v>277</v>
      </c>
      <c r="C463" s="28" t="s">
        <v>597</v>
      </c>
      <c r="D463" s="28"/>
      <c r="E463" s="28"/>
      <c r="F463" s="28"/>
      <c r="G463" s="29"/>
      <c r="H463" s="30" t="s">
        <v>615</v>
      </c>
      <c r="I463" s="28" t="s">
        <v>4</v>
      </c>
      <c r="J463" s="28"/>
      <c r="K463" s="28" t="s">
        <v>1004</v>
      </c>
      <c r="L463" s="28" t="s">
        <v>1181</v>
      </c>
      <c r="M463" s="31" t="s">
        <v>1265</v>
      </c>
      <c r="N463" s="31" t="s">
        <v>1265</v>
      </c>
      <c r="O463" s="32"/>
      <c r="P463" s="28"/>
      <c r="Q463" s="28"/>
      <c r="R463" s="28"/>
      <c r="S463" s="28" t="s">
        <v>1367</v>
      </c>
      <c r="T463" s="33" t="s">
        <v>1367</v>
      </c>
      <c r="U463" s="28">
        <v>41</v>
      </c>
      <c r="V463" s="36" t="s">
        <v>1988</v>
      </c>
    </row>
    <row r="464" spans="1:22" ht="82.8" x14ac:dyDescent="0.3">
      <c r="A464" s="27">
        <v>461</v>
      </c>
      <c r="B464" s="28" t="s">
        <v>277</v>
      </c>
      <c r="C464" s="28" t="s">
        <v>597</v>
      </c>
      <c r="D464" s="28" t="s">
        <v>1085</v>
      </c>
      <c r="E464" s="28"/>
      <c r="F464" s="28"/>
      <c r="G464" s="29"/>
      <c r="H464" s="30" t="s">
        <v>616</v>
      </c>
      <c r="I464" s="28" t="s">
        <v>4</v>
      </c>
      <c r="J464" s="28"/>
      <c r="K464" s="28" t="s">
        <v>1004</v>
      </c>
      <c r="L464" s="28" t="s">
        <v>1022</v>
      </c>
      <c r="M464" s="31">
        <v>171000</v>
      </c>
      <c r="N464" s="31" t="str">
        <f t="shared" ref="N464:N470" si="20">IF(M464="","",IF(M464&lt;5000,"&lt; 5 000€",IF(M464&lt;10000,"5 000€ &lt;x&lt; 10 000€",IF(M464&lt;50000,"10 000€ &lt;x&lt; 50 000€",IF(M464&lt;100000,"50 000€ &lt;x&lt; 100 000€",IF(M464&lt;200000,"100 000€&lt;x&lt;200 000€",IF(M464&lt;500000,"200 000€ &lt;x&lt; 500 000€",IF(M464&lt;1000000,"500 000€ &lt;x&lt; 1M€",IF(M464&gt;1000000,"&gt;1M€","")))))))))</f>
        <v>100 000€&lt;x&lt;200 000€</v>
      </c>
      <c r="O464" s="32">
        <v>0.1</v>
      </c>
      <c r="P464" s="28"/>
      <c r="Q464" s="28"/>
      <c r="R464" s="28"/>
      <c r="S464" s="28" t="s">
        <v>1367</v>
      </c>
      <c r="T464" s="33" t="s">
        <v>1364</v>
      </c>
      <c r="U464" s="28">
        <v>42</v>
      </c>
      <c r="V464" s="36" t="s">
        <v>1989</v>
      </c>
    </row>
    <row r="465" spans="1:22" ht="72" x14ac:dyDescent="0.3">
      <c r="A465" s="27">
        <v>462</v>
      </c>
      <c r="B465" s="28" t="s">
        <v>277</v>
      </c>
      <c r="C465" s="28" t="s">
        <v>597</v>
      </c>
      <c r="D465" s="28" t="s">
        <v>1063</v>
      </c>
      <c r="E465" s="28" t="s">
        <v>1067</v>
      </c>
      <c r="F465" s="28" t="s">
        <v>1182</v>
      </c>
      <c r="G465" s="29"/>
      <c r="H465" s="30" t="s">
        <v>617</v>
      </c>
      <c r="I465" s="28" t="s">
        <v>974</v>
      </c>
      <c r="J465" s="28" t="s">
        <v>4</v>
      </c>
      <c r="K465" s="28" t="s">
        <v>1008</v>
      </c>
      <c r="L465" s="28"/>
      <c r="M465" s="31" t="s">
        <v>1430</v>
      </c>
      <c r="N465" s="31"/>
      <c r="O465" s="32"/>
      <c r="P465" s="28"/>
      <c r="Q465" s="28"/>
      <c r="R465" s="31">
        <v>83000</v>
      </c>
      <c r="S465" s="28" t="s">
        <v>1367</v>
      </c>
      <c r="T465" s="33" t="s">
        <v>1364</v>
      </c>
      <c r="U465" s="28">
        <v>43</v>
      </c>
      <c r="V465" s="36" t="s">
        <v>1990</v>
      </c>
    </row>
    <row r="466" spans="1:22" ht="72" x14ac:dyDescent="0.3">
      <c r="A466" s="27">
        <v>463</v>
      </c>
      <c r="B466" s="28" t="s">
        <v>277</v>
      </c>
      <c r="C466" s="28" t="s">
        <v>597</v>
      </c>
      <c r="D466" s="28" t="s">
        <v>1085</v>
      </c>
      <c r="E466" s="28"/>
      <c r="F466" s="28"/>
      <c r="G466" s="29"/>
      <c r="H466" s="30" t="s">
        <v>618</v>
      </c>
      <c r="I466" s="28" t="s">
        <v>4</v>
      </c>
      <c r="J466" s="28" t="s">
        <v>10</v>
      </c>
      <c r="K466" s="28" t="s">
        <v>778</v>
      </c>
      <c r="L466" s="28"/>
      <c r="M466" s="31">
        <v>90000</v>
      </c>
      <c r="N466" s="31" t="str">
        <f t="shared" si="20"/>
        <v>50 000€ &lt;x&lt; 100 000€</v>
      </c>
      <c r="O466" s="32" t="s">
        <v>1466</v>
      </c>
      <c r="P466" s="28"/>
      <c r="Q466" s="28"/>
      <c r="R466" s="28"/>
      <c r="S466" s="28" t="s">
        <v>1367</v>
      </c>
      <c r="T466" s="33" t="s">
        <v>1364</v>
      </c>
      <c r="U466" s="28">
        <v>44</v>
      </c>
      <c r="V466" s="36" t="s">
        <v>1991</v>
      </c>
    </row>
    <row r="467" spans="1:22" ht="72" x14ac:dyDescent="0.3">
      <c r="A467" s="27">
        <v>464</v>
      </c>
      <c r="B467" s="28" t="s">
        <v>277</v>
      </c>
      <c r="C467" s="28" t="s">
        <v>1467</v>
      </c>
      <c r="D467" s="28" t="s">
        <v>1111</v>
      </c>
      <c r="E467" s="28" t="s">
        <v>1123</v>
      </c>
      <c r="F467" s="28" t="s">
        <v>1183</v>
      </c>
      <c r="G467" s="29"/>
      <c r="H467" s="30" t="s">
        <v>619</v>
      </c>
      <c r="I467" s="28" t="s">
        <v>4</v>
      </c>
      <c r="J467" s="28"/>
      <c r="K467" s="28" t="s">
        <v>1006</v>
      </c>
      <c r="L467" s="28" t="s">
        <v>1004</v>
      </c>
      <c r="M467" s="31">
        <v>225000</v>
      </c>
      <c r="N467" s="31" t="str">
        <f t="shared" si="20"/>
        <v>200 000€ &lt;x&lt; 500 000€</v>
      </c>
      <c r="O467" s="32" t="s">
        <v>1468</v>
      </c>
      <c r="P467" s="28"/>
      <c r="Q467" s="28"/>
      <c r="R467" s="28"/>
      <c r="S467" s="28" t="s">
        <v>2467</v>
      </c>
      <c r="T467" s="33" t="s">
        <v>1364</v>
      </c>
      <c r="U467" s="28">
        <v>32</v>
      </c>
      <c r="V467" s="36" t="s">
        <v>1992</v>
      </c>
    </row>
    <row r="468" spans="1:22" ht="72" x14ac:dyDescent="0.3">
      <c r="A468" s="27">
        <v>465</v>
      </c>
      <c r="B468" s="28" t="s">
        <v>277</v>
      </c>
      <c r="C468" s="28" t="s">
        <v>1467</v>
      </c>
      <c r="D468" s="28" t="s">
        <v>1074</v>
      </c>
      <c r="E468" s="28"/>
      <c r="F468" s="28"/>
      <c r="G468" s="29"/>
      <c r="H468" s="30" t="s">
        <v>620</v>
      </c>
      <c r="I468" s="28" t="s">
        <v>974</v>
      </c>
      <c r="J468" s="28" t="s">
        <v>4</v>
      </c>
      <c r="K468" s="28" t="s">
        <v>1008</v>
      </c>
      <c r="L468" s="28"/>
      <c r="M468" s="31">
        <v>220000</v>
      </c>
      <c r="N468" s="31" t="str">
        <f t="shared" si="20"/>
        <v>200 000€ &lt;x&lt; 500 000€</v>
      </c>
      <c r="O468" s="32">
        <v>0.28000000000000003</v>
      </c>
      <c r="P468" s="28"/>
      <c r="Q468" s="28"/>
      <c r="R468" s="28"/>
      <c r="S468" s="28" t="s">
        <v>1364</v>
      </c>
      <c r="T468" s="33" t="s">
        <v>1364</v>
      </c>
      <c r="U468" s="28">
        <v>34</v>
      </c>
      <c r="V468" s="36" t="s">
        <v>1993</v>
      </c>
    </row>
    <row r="469" spans="1:22" ht="72" x14ac:dyDescent="0.3">
      <c r="A469" s="27">
        <v>466</v>
      </c>
      <c r="B469" s="28" t="s">
        <v>277</v>
      </c>
      <c r="C469" s="28" t="s">
        <v>1467</v>
      </c>
      <c r="D469" s="28"/>
      <c r="E469" s="28"/>
      <c r="F469" s="28"/>
      <c r="G469" s="29"/>
      <c r="H469" s="30" t="s">
        <v>621</v>
      </c>
      <c r="I469" s="28" t="s">
        <v>974</v>
      </c>
      <c r="J469" s="28" t="s">
        <v>4</v>
      </c>
      <c r="K469" s="28" t="s">
        <v>1008</v>
      </c>
      <c r="L469" s="28"/>
      <c r="M469" s="31">
        <v>1000000</v>
      </c>
      <c r="N469" s="31" t="str">
        <f t="shared" si="20"/>
        <v/>
      </c>
      <c r="O469" s="32">
        <v>0.1</v>
      </c>
      <c r="P469" s="28"/>
      <c r="Q469" s="28"/>
      <c r="R469" s="28"/>
      <c r="S469" s="28" t="s">
        <v>1367</v>
      </c>
      <c r="T469" s="33" t="s">
        <v>1364</v>
      </c>
      <c r="U469" s="28">
        <v>36</v>
      </c>
      <c r="V469" s="36" t="s">
        <v>1994</v>
      </c>
    </row>
    <row r="470" spans="1:22" ht="72" x14ac:dyDescent="0.3">
      <c r="A470" s="27">
        <v>467</v>
      </c>
      <c r="B470" s="28" t="s">
        <v>277</v>
      </c>
      <c r="C470" s="28" t="s">
        <v>1467</v>
      </c>
      <c r="D470" s="28"/>
      <c r="E470" s="28"/>
      <c r="F470" s="28"/>
      <c r="G470" s="29"/>
      <c r="H470" s="30" t="s">
        <v>622</v>
      </c>
      <c r="I470" s="28" t="s">
        <v>975</v>
      </c>
      <c r="J470" s="28"/>
      <c r="K470" s="28" t="s">
        <v>1005</v>
      </c>
      <c r="L470" s="28"/>
      <c r="M470" s="31">
        <v>240000</v>
      </c>
      <c r="N470" s="31" t="str">
        <f t="shared" si="20"/>
        <v>200 000€ &lt;x&lt; 500 000€</v>
      </c>
      <c r="O470" s="32">
        <v>0.13</v>
      </c>
      <c r="P470" s="28"/>
      <c r="Q470" s="28"/>
      <c r="R470" s="28"/>
      <c r="S470" s="28" t="s">
        <v>1367</v>
      </c>
      <c r="T470" s="33" t="s">
        <v>1364</v>
      </c>
      <c r="U470" s="28">
        <v>38</v>
      </c>
      <c r="V470" s="36" t="s">
        <v>1995</v>
      </c>
    </row>
    <row r="471" spans="1:22" ht="72" x14ac:dyDescent="0.3">
      <c r="A471" s="27">
        <v>468</v>
      </c>
      <c r="B471" s="28" t="s">
        <v>277</v>
      </c>
      <c r="C471" s="28" t="s">
        <v>1467</v>
      </c>
      <c r="D471" s="28"/>
      <c r="E471" s="28"/>
      <c r="F471" s="28"/>
      <c r="G471" s="29"/>
      <c r="H471" s="30" t="s">
        <v>623</v>
      </c>
      <c r="I471" s="28" t="s">
        <v>4</v>
      </c>
      <c r="J471" s="28"/>
      <c r="K471" s="28" t="s">
        <v>1004</v>
      </c>
      <c r="L471" s="28" t="s">
        <v>1023</v>
      </c>
      <c r="M471" s="31" t="s">
        <v>1265</v>
      </c>
      <c r="N471" s="31" t="s">
        <v>1265</v>
      </c>
      <c r="O471" s="32"/>
      <c r="P471" s="28"/>
      <c r="Q471" s="28"/>
      <c r="R471" s="28"/>
      <c r="S471" s="28" t="s">
        <v>1367</v>
      </c>
      <c r="T471" s="33" t="s">
        <v>1367</v>
      </c>
      <c r="U471" s="28">
        <v>41</v>
      </c>
      <c r="V471" s="36" t="s">
        <v>1996</v>
      </c>
    </row>
    <row r="472" spans="1:22" ht="72" x14ac:dyDescent="0.3">
      <c r="A472" s="27">
        <v>469</v>
      </c>
      <c r="B472" s="28" t="s">
        <v>277</v>
      </c>
      <c r="C472" s="28" t="s">
        <v>1467</v>
      </c>
      <c r="D472" s="28"/>
      <c r="E472" s="28"/>
      <c r="F472" s="28"/>
      <c r="G472" s="29"/>
      <c r="H472" s="30" t="s">
        <v>624</v>
      </c>
      <c r="I472" s="28" t="s">
        <v>4</v>
      </c>
      <c r="J472" s="28"/>
      <c r="K472" s="28" t="s">
        <v>221</v>
      </c>
      <c r="L472" s="28" t="s">
        <v>1024</v>
      </c>
      <c r="M472" s="31">
        <v>1000000</v>
      </c>
      <c r="N472" s="31" t="str">
        <f t="shared" ref="N472" si="21">IF(M472="","",IF(M472&lt;5000,"&lt;5000",IF(M472&lt;10000,"5000&lt;x&lt;10000",IF(M472&lt;50000,"10000&lt;x&lt;50000",IF(M472&lt;100000,"50000&lt;x&lt;100000",IF(M472&lt;200000,"100000&lt;x&lt;200000",IF(M472&lt;500000,"200000&lt;x&lt;500000",IF(M472&lt;1000000,"500000&lt;x&lt;1M",IF(M472&gt;1000000,"&gt;1M","")))))))))</f>
        <v/>
      </c>
      <c r="O472" s="32"/>
      <c r="P472" s="28"/>
      <c r="Q472" s="28"/>
      <c r="R472" s="28"/>
      <c r="S472" s="28" t="s">
        <v>1367</v>
      </c>
      <c r="T472" s="33" t="s">
        <v>1364</v>
      </c>
      <c r="U472" s="28">
        <v>42</v>
      </c>
      <c r="V472" s="36" t="s">
        <v>1997</v>
      </c>
    </row>
    <row r="473" spans="1:22" ht="72" x14ac:dyDescent="0.3">
      <c r="A473" s="27">
        <v>470</v>
      </c>
      <c r="B473" s="28" t="s">
        <v>277</v>
      </c>
      <c r="C473" s="28" t="s">
        <v>1467</v>
      </c>
      <c r="D473" s="28" t="s">
        <v>1082</v>
      </c>
      <c r="E473" s="28" t="s">
        <v>116</v>
      </c>
      <c r="F473" s="28" t="s">
        <v>1103</v>
      </c>
      <c r="G473" s="29" t="s">
        <v>1104</v>
      </c>
      <c r="H473" s="30" t="s">
        <v>625</v>
      </c>
      <c r="I473" s="28" t="s">
        <v>975</v>
      </c>
      <c r="J473" s="28"/>
      <c r="K473" s="28"/>
      <c r="L473" s="28"/>
      <c r="M473" s="31">
        <v>178000</v>
      </c>
      <c r="N473" s="31" t="str">
        <f t="shared" ref="N473" si="22">IF(M473="","",IF(M473&lt;5000,"&lt; 5 000€",IF(M473&lt;10000,"5 000€ &lt;x&lt; 10 000€",IF(M473&lt;50000,"10 000€ &lt;x&lt; 50 000€",IF(M473&lt;100000,"50 000€ &lt;x&lt; 100 000€",IF(M473&lt;200000,"100 000€&lt;x&lt;200 000€",IF(M473&lt;500000,"200 000€ &lt;x&lt; 500 000€",IF(M473&lt;1000000,"500 000€ &lt;x&lt; 1M€",IF(M473&gt;1000000,"&gt;1M€","")))))))))</f>
        <v>100 000€&lt;x&lt;200 000€</v>
      </c>
      <c r="O473" s="32">
        <v>0.11</v>
      </c>
      <c r="P473" s="28"/>
      <c r="Q473" s="28"/>
      <c r="R473" s="28"/>
      <c r="S473" s="28" t="s">
        <v>1367</v>
      </c>
      <c r="T473" s="33" t="s">
        <v>1364</v>
      </c>
      <c r="U473" s="28">
        <v>47</v>
      </c>
      <c r="V473" s="36" t="s">
        <v>1998</v>
      </c>
    </row>
    <row r="474" spans="1:22" ht="72" x14ac:dyDescent="0.3">
      <c r="A474" s="27">
        <v>471</v>
      </c>
      <c r="B474" s="28" t="s">
        <v>277</v>
      </c>
      <c r="C474" s="28" t="s">
        <v>1467</v>
      </c>
      <c r="D474" s="28" t="s">
        <v>1082</v>
      </c>
      <c r="E474" s="28" t="s">
        <v>116</v>
      </c>
      <c r="F474" s="28" t="s">
        <v>1103</v>
      </c>
      <c r="G474" s="29" t="s">
        <v>1104</v>
      </c>
      <c r="H474" s="30" t="s">
        <v>626</v>
      </c>
      <c r="I474" s="28" t="s">
        <v>975</v>
      </c>
      <c r="J474" s="28"/>
      <c r="K474" s="28"/>
      <c r="L474" s="28"/>
      <c r="M474" s="31" t="s">
        <v>1430</v>
      </c>
      <c r="N474" s="31" t="s">
        <v>1272</v>
      </c>
      <c r="O474" s="32"/>
      <c r="P474" s="28"/>
      <c r="Q474" s="28"/>
      <c r="R474" s="28"/>
      <c r="S474" s="28" t="s">
        <v>1367</v>
      </c>
      <c r="T474" s="33" t="s">
        <v>1364</v>
      </c>
      <c r="U474" s="28">
        <v>48</v>
      </c>
      <c r="V474" s="36" t="s">
        <v>1999</v>
      </c>
    </row>
    <row r="475" spans="1:22" ht="72" x14ac:dyDescent="0.3">
      <c r="A475" s="27">
        <v>472</v>
      </c>
      <c r="B475" s="28" t="s">
        <v>277</v>
      </c>
      <c r="C475" s="28" t="s">
        <v>1467</v>
      </c>
      <c r="D475" s="28"/>
      <c r="E475" s="28"/>
      <c r="F475" s="28"/>
      <c r="G475" s="29"/>
      <c r="H475" s="30" t="s">
        <v>627</v>
      </c>
      <c r="I475" s="28" t="s">
        <v>973</v>
      </c>
      <c r="J475" s="28"/>
      <c r="K475" s="28" t="s">
        <v>1025</v>
      </c>
      <c r="L475" s="28" t="s">
        <v>1020</v>
      </c>
      <c r="M475" s="31">
        <v>60000</v>
      </c>
      <c r="N475" s="31" t="str">
        <f t="shared" ref="N475:N480" si="23">IF(M475="","",IF(M475&lt;5000,"&lt; 5 000€",IF(M475&lt;10000,"5 000€ &lt;x&lt; 10 000€",IF(M475&lt;50000,"10 000€ &lt;x&lt; 50 000€",IF(M475&lt;100000,"50 000€ &lt;x&lt; 100 000€",IF(M475&lt;200000,"100 000€&lt;x&lt;200 000€",IF(M475&lt;500000,"200 000€ &lt;x&lt; 500 000€",IF(M475&lt;1000000,"500 000€ &lt;x&lt; 1M€",IF(M475&gt;1000000,"&gt;1M€","")))))))))</f>
        <v>50 000€ &lt;x&lt; 100 000€</v>
      </c>
      <c r="O475" s="32">
        <v>0.13</v>
      </c>
      <c r="P475" s="28"/>
      <c r="Q475" s="28" t="s">
        <v>2000</v>
      </c>
      <c r="R475" s="28"/>
      <c r="S475" s="28" t="s">
        <v>1367</v>
      </c>
      <c r="T475" s="33" t="s">
        <v>1364</v>
      </c>
      <c r="U475" s="28">
        <v>50</v>
      </c>
      <c r="V475" s="36" t="s">
        <v>2001</v>
      </c>
    </row>
    <row r="476" spans="1:22" ht="72" x14ac:dyDescent="0.3">
      <c r="A476" s="27">
        <v>473</v>
      </c>
      <c r="B476" s="28" t="s">
        <v>277</v>
      </c>
      <c r="C476" s="28" t="s">
        <v>1467</v>
      </c>
      <c r="D476" s="28" t="s">
        <v>1111</v>
      </c>
      <c r="E476" s="28" t="s">
        <v>1123</v>
      </c>
      <c r="F476" s="28" t="s">
        <v>1183</v>
      </c>
      <c r="G476" s="29"/>
      <c r="H476" s="30" t="s">
        <v>628</v>
      </c>
      <c r="I476" s="28" t="s">
        <v>4</v>
      </c>
      <c r="J476" s="28" t="s">
        <v>10</v>
      </c>
      <c r="K476" s="28"/>
      <c r="L476" s="28"/>
      <c r="M476" s="31">
        <v>29000</v>
      </c>
      <c r="N476" s="31" t="str">
        <f t="shared" si="23"/>
        <v>10 000€ &lt;x&lt; 50 000€</v>
      </c>
      <c r="O476" s="32">
        <v>0.05</v>
      </c>
      <c r="P476" s="28"/>
      <c r="Q476" s="28"/>
      <c r="R476" s="28"/>
      <c r="S476" s="28" t="s">
        <v>1364</v>
      </c>
      <c r="T476" s="33" t="s">
        <v>1364</v>
      </c>
      <c r="U476" s="28">
        <v>52</v>
      </c>
      <c r="V476" s="36" t="s">
        <v>2002</v>
      </c>
    </row>
    <row r="477" spans="1:22" ht="72" x14ac:dyDescent="0.3">
      <c r="A477" s="27">
        <v>474</v>
      </c>
      <c r="B477" s="28" t="s">
        <v>277</v>
      </c>
      <c r="C477" s="28" t="s">
        <v>1467</v>
      </c>
      <c r="D477" s="28" t="s">
        <v>1101</v>
      </c>
      <c r="E477" s="28"/>
      <c r="F477" s="28"/>
      <c r="G477" s="29"/>
      <c r="H477" s="30" t="s">
        <v>629</v>
      </c>
      <c r="I477" s="28" t="s">
        <v>4</v>
      </c>
      <c r="J477" s="28"/>
      <c r="K477" s="28" t="s">
        <v>1006</v>
      </c>
      <c r="L477" s="28" t="s">
        <v>1004</v>
      </c>
      <c r="M477" s="31" t="s">
        <v>1430</v>
      </c>
      <c r="N477" s="31"/>
      <c r="O477" s="32">
        <v>0.25</v>
      </c>
      <c r="P477" s="28"/>
      <c r="Q477" s="28"/>
      <c r="R477" s="28"/>
      <c r="S477" s="28" t="s">
        <v>1367</v>
      </c>
      <c r="T477" s="33" t="s">
        <v>1364</v>
      </c>
      <c r="U477" s="28">
        <v>54</v>
      </c>
      <c r="V477" s="36" t="s">
        <v>2003</v>
      </c>
    </row>
    <row r="478" spans="1:22" ht="72" x14ac:dyDescent="0.3">
      <c r="A478" s="27">
        <v>475</v>
      </c>
      <c r="B478" s="28" t="s">
        <v>277</v>
      </c>
      <c r="C478" s="28" t="s">
        <v>1467</v>
      </c>
      <c r="D478" s="28"/>
      <c r="E478" s="28"/>
      <c r="F478" s="28"/>
      <c r="G478" s="29"/>
      <c r="H478" s="30" t="s">
        <v>630</v>
      </c>
      <c r="I478" s="28" t="s">
        <v>4</v>
      </c>
      <c r="J478" s="28" t="s">
        <v>974</v>
      </c>
      <c r="K478" s="28" t="s">
        <v>1006</v>
      </c>
      <c r="L478" s="28" t="s">
        <v>1026</v>
      </c>
      <c r="M478" s="31">
        <v>30000</v>
      </c>
      <c r="N478" s="31" t="str">
        <f t="shared" si="23"/>
        <v>10 000€ &lt;x&lt; 50 000€</v>
      </c>
      <c r="O478" s="32">
        <v>0.32</v>
      </c>
      <c r="P478" s="28"/>
      <c r="Q478" s="28"/>
      <c r="R478" s="28"/>
      <c r="S478" s="28" t="s">
        <v>1364</v>
      </c>
      <c r="T478" s="33" t="s">
        <v>1364</v>
      </c>
      <c r="U478" s="28">
        <v>56</v>
      </c>
      <c r="V478" s="36" t="s">
        <v>2004</v>
      </c>
    </row>
    <row r="479" spans="1:22" ht="72" x14ac:dyDescent="0.3">
      <c r="A479" s="27">
        <v>476</v>
      </c>
      <c r="B479" s="28" t="s">
        <v>277</v>
      </c>
      <c r="C479" s="28" t="s">
        <v>1467</v>
      </c>
      <c r="D479" s="28" t="s">
        <v>1085</v>
      </c>
      <c r="E479" s="28"/>
      <c r="F479" s="28"/>
      <c r="G479" s="29"/>
      <c r="H479" s="30" t="s">
        <v>631</v>
      </c>
      <c r="I479" s="28" t="s">
        <v>4</v>
      </c>
      <c r="J479" s="28" t="s">
        <v>10</v>
      </c>
      <c r="K479" s="28" t="s">
        <v>1006</v>
      </c>
      <c r="L479" s="28"/>
      <c r="M479" s="31">
        <v>2100000</v>
      </c>
      <c r="N479" s="31" t="str">
        <f t="shared" si="23"/>
        <v>&gt;1M€</v>
      </c>
      <c r="O479" s="32">
        <v>7.0000000000000007E-2</v>
      </c>
      <c r="P479" s="28"/>
      <c r="Q479" s="28"/>
      <c r="R479" s="28"/>
      <c r="S479" s="28" t="s">
        <v>1367</v>
      </c>
      <c r="T479" s="33" t="s">
        <v>1364</v>
      </c>
      <c r="U479" s="28">
        <v>58</v>
      </c>
      <c r="V479" s="36" t="s">
        <v>2005</v>
      </c>
    </row>
    <row r="480" spans="1:22" ht="72" x14ac:dyDescent="0.3">
      <c r="A480" s="27">
        <v>477</v>
      </c>
      <c r="B480" s="28" t="s">
        <v>277</v>
      </c>
      <c r="C480" s="28" t="s">
        <v>1467</v>
      </c>
      <c r="D480" s="28" t="s">
        <v>1085</v>
      </c>
      <c r="E480" s="28" t="s">
        <v>1067</v>
      </c>
      <c r="F480" s="28" t="s">
        <v>1173</v>
      </c>
      <c r="G480" s="29" t="s">
        <v>1184</v>
      </c>
      <c r="H480" s="30" t="s">
        <v>632</v>
      </c>
      <c r="I480" s="28" t="s">
        <v>974</v>
      </c>
      <c r="J480" s="28" t="s">
        <v>4</v>
      </c>
      <c r="K480" s="28"/>
      <c r="L480" s="28"/>
      <c r="M480" s="31">
        <v>600000</v>
      </c>
      <c r="N480" s="31" t="str">
        <f t="shared" si="23"/>
        <v>500 000€ &lt;x&lt; 1M€</v>
      </c>
      <c r="O480" s="32">
        <v>0.3</v>
      </c>
      <c r="P480" s="28"/>
      <c r="Q480" s="28"/>
      <c r="R480" s="28"/>
      <c r="S480" s="28" t="s">
        <v>1367</v>
      </c>
      <c r="T480" s="33" t="s">
        <v>1364</v>
      </c>
      <c r="U480" s="28">
        <v>60</v>
      </c>
      <c r="V480" s="36" t="s">
        <v>2006</v>
      </c>
    </row>
    <row r="481" spans="1:22" ht="72" x14ac:dyDescent="0.3">
      <c r="A481" s="27">
        <v>478</v>
      </c>
      <c r="B481" s="28" t="s">
        <v>277</v>
      </c>
      <c r="C481" s="28" t="s">
        <v>1467</v>
      </c>
      <c r="D481" s="28"/>
      <c r="E481" s="28"/>
      <c r="F481" s="28"/>
      <c r="G481" s="29"/>
      <c r="H481" s="30" t="s">
        <v>633</v>
      </c>
      <c r="I481" s="28" t="s">
        <v>974</v>
      </c>
      <c r="J481" s="28" t="s">
        <v>4</v>
      </c>
      <c r="K481" s="28" t="s">
        <v>1027</v>
      </c>
      <c r="L481" s="28"/>
      <c r="M481" s="31" t="s">
        <v>1265</v>
      </c>
      <c r="N481" s="31" t="s">
        <v>1265</v>
      </c>
      <c r="O481" s="32"/>
      <c r="P481" s="28"/>
      <c r="Q481" s="28"/>
      <c r="R481" s="28"/>
      <c r="S481" s="28" t="s">
        <v>1367</v>
      </c>
      <c r="T481" s="33" t="s">
        <v>1367</v>
      </c>
      <c r="U481" s="28">
        <v>63</v>
      </c>
      <c r="V481" s="36" t="s">
        <v>2007</v>
      </c>
    </row>
    <row r="482" spans="1:22" ht="72" x14ac:dyDescent="0.3">
      <c r="A482" s="27">
        <v>479</v>
      </c>
      <c r="B482" s="28" t="s">
        <v>277</v>
      </c>
      <c r="C482" s="28" t="s">
        <v>1467</v>
      </c>
      <c r="D482" s="28"/>
      <c r="E482" s="28"/>
      <c r="F482" s="28"/>
      <c r="G482" s="29"/>
      <c r="H482" s="30" t="s">
        <v>634</v>
      </c>
      <c r="I482" s="28" t="s">
        <v>974</v>
      </c>
      <c r="J482" s="28" t="s">
        <v>4</v>
      </c>
      <c r="K482" s="28" t="s">
        <v>778</v>
      </c>
      <c r="L482" s="28"/>
      <c r="M482" s="31" t="s">
        <v>1430</v>
      </c>
      <c r="N482" s="31"/>
      <c r="O482" s="32">
        <v>0.25</v>
      </c>
      <c r="P482" s="28"/>
      <c r="Q482" s="28"/>
      <c r="R482" s="28"/>
      <c r="S482" s="28" t="s">
        <v>1364</v>
      </c>
      <c r="T482" s="33" t="s">
        <v>1364</v>
      </c>
      <c r="U482" s="28">
        <v>64</v>
      </c>
      <c r="V482" s="36" t="s">
        <v>2008</v>
      </c>
    </row>
    <row r="483" spans="1:22" ht="72" x14ac:dyDescent="0.3">
      <c r="A483" s="27">
        <v>480</v>
      </c>
      <c r="B483" s="28" t="s">
        <v>277</v>
      </c>
      <c r="C483" s="28" t="s">
        <v>1467</v>
      </c>
      <c r="D483" s="28"/>
      <c r="E483" s="28"/>
      <c r="F483" s="28"/>
      <c r="G483" s="29"/>
      <c r="H483" s="30" t="s">
        <v>635</v>
      </c>
      <c r="I483" s="28" t="s">
        <v>4</v>
      </c>
      <c r="J483" s="28"/>
      <c r="K483" s="28" t="s">
        <v>1018</v>
      </c>
      <c r="L483" s="28"/>
      <c r="M483" s="31" t="s">
        <v>1430</v>
      </c>
      <c r="N483" s="31"/>
      <c r="O483" s="32">
        <v>0.05</v>
      </c>
      <c r="P483" s="28"/>
      <c r="Q483" s="28"/>
      <c r="R483" s="28"/>
      <c r="S483" s="28" t="s">
        <v>1367</v>
      </c>
      <c r="T483" s="33" t="s">
        <v>1364</v>
      </c>
      <c r="U483" s="28">
        <v>65</v>
      </c>
      <c r="V483" s="36" t="s">
        <v>2009</v>
      </c>
    </row>
    <row r="484" spans="1:22" ht="72" x14ac:dyDescent="0.3">
      <c r="A484" s="27">
        <v>481</v>
      </c>
      <c r="B484" s="28" t="s">
        <v>277</v>
      </c>
      <c r="C484" s="28" t="s">
        <v>1467</v>
      </c>
      <c r="D484" s="28"/>
      <c r="E484" s="28"/>
      <c r="F484" s="28"/>
      <c r="G484" s="29"/>
      <c r="H484" s="30" t="s">
        <v>636</v>
      </c>
      <c r="I484" s="28" t="s">
        <v>4</v>
      </c>
      <c r="J484" s="28" t="s">
        <v>10</v>
      </c>
      <c r="K484" s="28" t="s">
        <v>1006</v>
      </c>
      <c r="L484" s="28"/>
      <c r="M484" s="31">
        <v>200000</v>
      </c>
      <c r="N484" s="31" t="str">
        <f t="shared" ref="N484:N527" si="24">IF(M484="","",IF(M484&lt;5000,"&lt; 5 000€",IF(M484&lt;10000,"5 000€ &lt;x&lt; 10 000€",IF(M484&lt;50000,"10 000€ &lt;x&lt; 50 000€",IF(M484&lt;100000,"50 000€ &lt;x&lt; 100 000€",IF(M484&lt;200000,"100 000€&lt;x&lt;200 000€",IF(M484&lt;500000,"200 000€ &lt;x&lt; 500 000€",IF(M484&lt;1000000,"500 000€ &lt;x&lt; 1M€",IF(M484&gt;1000000,"&gt;1M€","")))))))))</f>
        <v>200 000€ &lt;x&lt; 500 000€</v>
      </c>
      <c r="O484" s="32"/>
      <c r="P484" s="28"/>
      <c r="Q484" s="28"/>
      <c r="R484" s="28"/>
      <c r="S484" s="28" t="s">
        <v>1367</v>
      </c>
      <c r="T484" s="33" t="s">
        <v>1364</v>
      </c>
      <c r="U484" s="28">
        <v>66</v>
      </c>
      <c r="V484" s="36" t="s">
        <v>2010</v>
      </c>
    </row>
    <row r="485" spans="1:22" ht="72" x14ac:dyDescent="0.3">
      <c r="A485" s="27">
        <v>482</v>
      </c>
      <c r="B485" s="28" t="s">
        <v>277</v>
      </c>
      <c r="C485" s="28" t="s">
        <v>1467</v>
      </c>
      <c r="D485" s="28" t="s">
        <v>1060</v>
      </c>
      <c r="E485" s="28" t="s">
        <v>1061</v>
      </c>
      <c r="F485" s="28"/>
      <c r="G485" s="29"/>
      <c r="H485" s="30" t="s">
        <v>637</v>
      </c>
      <c r="I485" s="28" t="s">
        <v>4</v>
      </c>
      <c r="J485" s="28" t="s">
        <v>8</v>
      </c>
      <c r="K485" s="28"/>
      <c r="L485" s="28"/>
      <c r="M485" s="31" t="s">
        <v>1430</v>
      </c>
      <c r="N485" s="31"/>
      <c r="O485" s="32">
        <v>0.06</v>
      </c>
      <c r="P485" s="28"/>
      <c r="Q485" s="28"/>
      <c r="R485" s="28"/>
      <c r="S485" s="28" t="s">
        <v>1367</v>
      </c>
      <c r="T485" s="33" t="s">
        <v>1364</v>
      </c>
      <c r="U485" s="28">
        <v>68</v>
      </c>
      <c r="V485" s="36" t="s">
        <v>2011</v>
      </c>
    </row>
    <row r="486" spans="1:22" ht="72" x14ac:dyDescent="0.3">
      <c r="A486" s="27">
        <v>483</v>
      </c>
      <c r="B486" s="28" t="s">
        <v>277</v>
      </c>
      <c r="C486" s="28" t="s">
        <v>1467</v>
      </c>
      <c r="D486" s="28" t="s">
        <v>1111</v>
      </c>
      <c r="E486" s="28" t="s">
        <v>1123</v>
      </c>
      <c r="F486" s="28" t="s">
        <v>1183</v>
      </c>
      <c r="G486" s="29"/>
      <c r="H486" s="30" t="s">
        <v>638</v>
      </c>
      <c r="I486" s="28" t="s">
        <v>4</v>
      </c>
      <c r="J486" s="28"/>
      <c r="K486" s="28" t="s">
        <v>996</v>
      </c>
      <c r="L486" s="28"/>
      <c r="M486" s="31" t="s">
        <v>1430</v>
      </c>
      <c r="N486" s="31"/>
      <c r="O486" s="32"/>
      <c r="P486" s="31">
        <v>354000</v>
      </c>
      <c r="Q486" s="28"/>
      <c r="R486" s="28"/>
      <c r="S486" s="28" t="s">
        <v>1367</v>
      </c>
      <c r="T486" s="33" t="s">
        <v>1364</v>
      </c>
      <c r="U486" s="28">
        <v>69</v>
      </c>
      <c r="V486" s="36" t="s">
        <v>2012</v>
      </c>
    </row>
    <row r="487" spans="1:22" ht="72" x14ac:dyDescent="0.3">
      <c r="A487" s="27">
        <v>484</v>
      </c>
      <c r="B487" s="28" t="s">
        <v>277</v>
      </c>
      <c r="C487" s="28" t="s">
        <v>1467</v>
      </c>
      <c r="D487" s="28"/>
      <c r="E487" s="28"/>
      <c r="F487" s="28"/>
      <c r="G487" s="29"/>
      <c r="H487" s="30" t="s">
        <v>639</v>
      </c>
      <c r="I487" s="28" t="s">
        <v>973</v>
      </c>
      <c r="J487" s="28" t="s">
        <v>974</v>
      </c>
      <c r="K487" s="28" t="s">
        <v>1018</v>
      </c>
      <c r="L487" s="28" t="s">
        <v>1008</v>
      </c>
      <c r="M487" s="31">
        <v>170000</v>
      </c>
      <c r="N487" s="31" t="str">
        <f t="shared" si="24"/>
        <v>100 000€&lt;x&lt;200 000€</v>
      </c>
      <c r="O487" s="32"/>
      <c r="P487" s="28"/>
      <c r="Q487" s="28"/>
      <c r="R487" s="28"/>
      <c r="S487" s="28" t="s">
        <v>1364</v>
      </c>
      <c r="T487" s="33" t="s">
        <v>1364</v>
      </c>
      <c r="U487" s="28">
        <v>71</v>
      </c>
      <c r="V487" s="36" t="s">
        <v>2013</v>
      </c>
    </row>
    <row r="488" spans="1:22" ht="72" x14ac:dyDescent="0.3">
      <c r="A488" s="27">
        <v>485</v>
      </c>
      <c r="B488" s="28" t="s">
        <v>277</v>
      </c>
      <c r="C488" s="28" t="s">
        <v>1467</v>
      </c>
      <c r="D488" s="28"/>
      <c r="E488" s="28"/>
      <c r="F488" s="28"/>
      <c r="G488" s="29"/>
      <c r="H488" s="30" t="s">
        <v>640</v>
      </c>
      <c r="I488" s="28" t="s">
        <v>4</v>
      </c>
      <c r="J488" s="28"/>
      <c r="K488" s="28" t="s">
        <v>231</v>
      </c>
      <c r="L488" s="28"/>
      <c r="M488" s="31">
        <v>200000</v>
      </c>
      <c r="N488" s="31" t="str">
        <f t="shared" si="24"/>
        <v>200 000€ &lt;x&lt; 500 000€</v>
      </c>
      <c r="O488" s="32">
        <v>0.02</v>
      </c>
      <c r="P488" s="28"/>
      <c r="Q488" s="28"/>
      <c r="R488" s="28"/>
      <c r="S488" s="28" t="s">
        <v>1367</v>
      </c>
      <c r="T488" s="33" t="s">
        <v>1364</v>
      </c>
      <c r="U488" s="28">
        <v>73</v>
      </c>
      <c r="V488" s="36" t="s">
        <v>2014</v>
      </c>
    </row>
    <row r="489" spans="1:22" ht="72" x14ac:dyDescent="0.3">
      <c r="A489" s="27">
        <v>486</v>
      </c>
      <c r="B489" s="28" t="s">
        <v>277</v>
      </c>
      <c r="C489" s="28" t="s">
        <v>1467</v>
      </c>
      <c r="D489" s="28"/>
      <c r="E489" s="28"/>
      <c r="F489" s="28"/>
      <c r="G489" s="29"/>
      <c r="H489" s="30" t="s">
        <v>641</v>
      </c>
      <c r="I489" s="28" t="s">
        <v>973</v>
      </c>
      <c r="J489" s="28" t="s">
        <v>4</v>
      </c>
      <c r="K489" s="28" t="s">
        <v>231</v>
      </c>
      <c r="L489" s="28" t="s">
        <v>1028</v>
      </c>
      <c r="M489" s="31" t="s">
        <v>1266</v>
      </c>
      <c r="N489" s="31" t="s">
        <v>1266</v>
      </c>
      <c r="O489" s="32"/>
      <c r="P489" s="28"/>
      <c r="Q489" s="28" t="s">
        <v>1469</v>
      </c>
      <c r="R489" s="28"/>
      <c r="S489" s="28" t="s">
        <v>1367</v>
      </c>
      <c r="T489" s="33" t="s">
        <v>1364</v>
      </c>
      <c r="U489" s="28">
        <v>75</v>
      </c>
      <c r="V489" s="36" t="s">
        <v>2015</v>
      </c>
    </row>
    <row r="490" spans="1:22" ht="72" x14ac:dyDescent="0.3">
      <c r="A490" s="27">
        <v>487</v>
      </c>
      <c r="B490" s="28" t="s">
        <v>277</v>
      </c>
      <c r="C490" s="28" t="s">
        <v>1467</v>
      </c>
      <c r="D490" s="28"/>
      <c r="E490" s="28"/>
      <c r="F490" s="28"/>
      <c r="G490" s="29"/>
      <c r="H490" s="30" t="s">
        <v>642</v>
      </c>
      <c r="I490" s="28" t="s">
        <v>973</v>
      </c>
      <c r="J490" s="28" t="s">
        <v>4</v>
      </c>
      <c r="K490" s="28" t="s">
        <v>231</v>
      </c>
      <c r="L490" s="28" t="s">
        <v>1028</v>
      </c>
      <c r="M490" s="31">
        <v>30000</v>
      </c>
      <c r="N490" s="31" t="str">
        <f t="shared" si="24"/>
        <v>10 000€ &lt;x&lt; 50 000€</v>
      </c>
      <c r="O490" s="32">
        <v>0.25</v>
      </c>
      <c r="P490" s="28"/>
      <c r="Q490" s="28" t="s">
        <v>1470</v>
      </c>
      <c r="R490" s="28"/>
      <c r="S490" s="28" t="s">
        <v>1367</v>
      </c>
      <c r="T490" s="33" t="s">
        <v>1364</v>
      </c>
      <c r="U490" s="28">
        <v>76</v>
      </c>
      <c r="V490" s="36" t="s">
        <v>2016</v>
      </c>
    </row>
    <row r="491" spans="1:22" ht="72" x14ac:dyDescent="0.3">
      <c r="A491" s="27">
        <v>488</v>
      </c>
      <c r="B491" s="28" t="s">
        <v>277</v>
      </c>
      <c r="C491" s="28" t="s">
        <v>1467</v>
      </c>
      <c r="D491" s="28" t="s">
        <v>981</v>
      </c>
      <c r="E491" s="28" t="s">
        <v>1185</v>
      </c>
      <c r="F491" s="28" t="s">
        <v>1186</v>
      </c>
      <c r="G491" s="29"/>
      <c r="H491" s="30" t="s">
        <v>643</v>
      </c>
      <c r="I491" s="28" t="s">
        <v>974</v>
      </c>
      <c r="J491" s="28" t="s">
        <v>4</v>
      </c>
      <c r="K491" s="28"/>
      <c r="L491" s="28"/>
      <c r="M491" s="31">
        <v>60000</v>
      </c>
      <c r="N491" s="31" t="str">
        <f t="shared" si="24"/>
        <v>50 000€ &lt;x&lt; 100 000€</v>
      </c>
      <c r="O491" s="32">
        <v>1E-3</v>
      </c>
      <c r="P491" s="28"/>
      <c r="Q491" s="28"/>
      <c r="R491" s="28"/>
      <c r="S491" s="28" t="s">
        <v>2467</v>
      </c>
      <c r="T491" s="33" t="s">
        <v>1364</v>
      </c>
      <c r="U491" s="28">
        <v>78</v>
      </c>
      <c r="V491" s="36" t="s">
        <v>2017</v>
      </c>
    </row>
    <row r="492" spans="1:22" ht="72" x14ac:dyDescent="0.3">
      <c r="A492" s="27">
        <v>489</v>
      </c>
      <c r="B492" s="28" t="s">
        <v>277</v>
      </c>
      <c r="C492" s="28" t="s">
        <v>1467</v>
      </c>
      <c r="D492" s="28"/>
      <c r="E492" s="28"/>
      <c r="F492" s="28"/>
      <c r="G492" s="29"/>
      <c r="H492" s="30" t="s">
        <v>647</v>
      </c>
      <c r="I492" s="28" t="s">
        <v>4</v>
      </c>
      <c r="J492" s="28"/>
      <c r="K492" s="28" t="s">
        <v>89</v>
      </c>
      <c r="L492" s="28"/>
      <c r="M492" s="31" t="s">
        <v>1280</v>
      </c>
      <c r="N492" s="31" t="s">
        <v>1280</v>
      </c>
      <c r="O492" s="32"/>
      <c r="P492" s="28"/>
      <c r="Q492" s="28"/>
      <c r="R492" s="28"/>
      <c r="S492" s="28" t="s">
        <v>1367</v>
      </c>
      <c r="T492" s="33" t="s">
        <v>1364</v>
      </c>
      <c r="U492" s="28">
        <v>81</v>
      </c>
      <c r="V492" s="36" t="s">
        <v>2018</v>
      </c>
    </row>
    <row r="493" spans="1:22" ht="72" x14ac:dyDescent="0.3">
      <c r="A493" s="27">
        <v>490</v>
      </c>
      <c r="B493" s="28" t="s">
        <v>277</v>
      </c>
      <c r="C493" s="28" t="s">
        <v>1467</v>
      </c>
      <c r="D493" s="28"/>
      <c r="E493" s="28"/>
      <c r="F493" s="28"/>
      <c r="G493" s="29"/>
      <c r="H493" s="30" t="s">
        <v>644</v>
      </c>
      <c r="I493" s="28" t="s">
        <v>974</v>
      </c>
      <c r="J493" s="28"/>
      <c r="K493" s="28" t="s">
        <v>1008</v>
      </c>
      <c r="L493" s="28" t="s">
        <v>1018</v>
      </c>
      <c r="M493" s="31">
        <v>165600</v>
      </c>
      <c r="N493" s="31" t="str">
        <f t="shared" si="24"/>
        <v>100 000€&lt;x&lt;200 000€</v>
      </c>
      <c r="O493" s="32">
        <v>3.6</v>
      </c>
      <c r="P493" s="28"/>
      <c r="Q493" s="28"/>
      <c r="R493" s="28"/>
      <c r="S493" s="28" t="s">
        <v>1367</v>
      </c>
      <c r="T493" s="33" t="s">
        <v>1364</v>
      </c>
      <c r="U493" s="28">
        <v>82</v>
      </c>
      <c r="V493" s="36" t="s">
        <v>2019</v>
      </c>
    </row>
    <row r="494" spans="1:22" ht="72" x14ac:dyDescent="0.3">
      <c r="A494" s="27">
        <v>491</v>
      </c>
      <c r="B494" s="28" t="s">
        <v>277</v>
      </c>
      <c r="C494" s="28" t="s">
        <v>646</v>
      </c>
      <c r="D494" s="28" t="s">
        <v>1098</v>
      </c>
      <c r="E494" s="28" t="s">
        <v>1169</v>
      </c>
      <c r="F494" s="28"/>
      <c r="G494" s="29"/>
      <c r="H494" s="30" t="s">
        <v>645</v>
      </c>
      <c r="I494" s="28" t="s">
        <v>974</v>
      </c>
      <c r="J494" s="28" t="s">
        <v>4</v>
      </c>
      <c r="K494" s="28" t="s">
        <v>990</v>
      </c>
      <c r="L494" s="28" t="s">
        <v>1167</v>
      </c>
      <c r="M494" s="31" t="s">
        <v>1430</v>
      </c>
      <c r="N494" s="31"/>
      <c r="O494" s="32"/>
      <c r="P494" s="31">
        <v>22000</v>
      </c>
      <c r="Q494" s="28"/>
      <c r="R494" s="28"/>
      <c r="S494" s="28" t="s">
        <v>1364</v>
      </c>
      <c r="T494" s="33" t="s">
        <v>1364</v>
      </c>
      <c r="U494" s="28">
        <v>13</v>
      </c>
      <c r="V494" s="36" t="s">
        <v>2020</v>
      </c>
    </row>
    <row r="495" spans="1:22" ht="72" x14ac:dyDescent="0.3">
      <c r="A495" s="27">
        <v>492</v>
      </c>
      <c r="B495" s="28" t="s">
        <v>277</v>
      </c>
      <c r="C495" s="28" t="s">
        <v>646</v>
      </c>
      <c r="D495" s="28" t="s">
        <v>1098</v>
      </c>
      <c r="E495" s="28" t="s">
        <v>1169</v>
      </c>
      <c r="F495" s="28"/>
      <c r="G495" s="29"/>
      <c r="H495" s="30" t="s">
        <v>648</v>
      </c>
      <c r="I495" s="28" t="s">
        <v>974</v>
      </c>
      <c r="J495" s="28" t="s">
        <v>4</v>
      </c>
      <c r="K495" s="28" t="s">
        <v>990</v>
      </c>
      <c r="L495" s="28" t="s">
        <v>1167</v>
      </c>
      <c r="M495" s="31" t="s">
        <v>1430</v>
      </c>
      <c r="N495" s="31"/>
      <c r="O495" s="32"/>
      <c r="P495" s="38">
        <v>0.185</v>
      </c>
      <c r="Q495" s="28"/>
      <c r="R495" s="28"/>
      <c r="S495" s="28" t="s">
        <v>1364</v>
      </c>
      <c r="T495" s="33" t="s">
        <v>1364</v>
      </c>
      <c r="U495" s="28">
        <v>14</v>
      </c>
      <c r="V495" s="36" t="s">
        <v>2021</v>
      </c>
    </row>
    <row r="496" spans="1:22" ht="72" x14ac:dyDescent="0.3">
      <c r="A496" s="27">
        <v>493</v>
      </c>
      <c r="B496" s="28" t="s">
        <v>277</v>
      </c>
      <c r="C496" s="28" t="s">
        <v>646</v>
      </c>
      <c r="D496" s="28" t="s">
        <v>1098</v>
      </c>
      <c r="E496" s="28" t="s">
        <v>1169</v>
      </c>
      <c r="F496" s="28"/>
      <c r="G496" s="29"/>
      <c r="H496" s="30" t="s">
        <v>649</v>
      </c>
      <c r="I496" s="28" t="s">
        <v>974</v>
      </c>
      <c r="J496" s="28" t="s">
        <v>4</v>
      </c>
      <c r="K496" s="28" t="s">
        <v>990</v>
      </c>
      <c r="L496" s="28" t="s">
        <v>1167</v>
      </c>
      <c r="M496" s="31" t="s">
        <v>1430</v>
      </c>
      <c r="N496" s="31"/>
      <c r="O496" s="32"/>
      <c r="P496" s="31">
        <v>10000</v>
      </c>
      <c r="Q496" s="28"/>
      <c r="R496" s="28"/>
      <c r="S496" s="28" t="s">
        <v>1364</v>
      </c>
      <c r="T496" s="33" t="s">
        <v>1364</v>
      </c>
      <c r="U496" s="28">
        <v>15</v>
      </c>
      <c r="V496" s="36" t="s">
        <v>2022</v>
      </c>
    </row>
    <row r="497" spans="1:22" ht="72" x14ac:dyDescent="0.3">
      <c r="A497" s="27">
        <v>494</v>
      </c>
      <c r="B497" s="28" t="s">
        <v>277</v>
      </c>
      <c r="C497" s="28" t="s">
        <v>646</v>
      </c>
      <c r="D497" s="28" t="s">
        <v>1098</v>
      </c>
      <c r="E497" s="28" t="s">
        <v>1169</v>
      </c>
      <c r="F497" s="28"/>
      <c r="G497" s="29"/>
      <c r="H497" s="30" t="s">
        <v>650</v>
      </c>
      <c r="I497" s="28" t="s">
        <v>4</v>
      </c>
      <c r="J497" s="28" t="s">
        <v>8</v>
      </c>
      <c r="K497" s="28" t="s">
        <v>996</v>
      </c>
      <c r="L497" s="28" t="s">
        <v>1168</v>
      </c>
      <c r="M497" s="31" t="s">
        <v>1265</v>
      </c>
      <c r="N497" s="31"/>
      <c r="O497" s="32"/>
      <c r="P497" s="28"/>
      <c r="Q497" s="28"/>
      <c r="R497" s="31">
        <v>1140000</v>
      </c>
      <c r="S497" s="28" t="s">
        <v>1364</v>
      </c>
      <c r="T497" s="33" t="s">
        <v>1367</v>
      </c>
      <c r="U497" s="28">
        <v>16</v>
      </c>
      <c r="V497" s="36" t="s">
        <v>2023</v>
      </c>
    </row>
    <row r="498" spans="1:22" ht="72" x14ac:dyDescent="0.3">
      <c r="A498" s="27">
        <v>495</v>
      </c>
      <c r="B498" s="28" t="s">
        <v>277</v>
      </c>
      <c r="C498" s="28" t="s">
        <v>646</v>
      </c>
      <c r="D498" s="28" t="s">
        <v>1098</v>
      </c>
      <c r="E498" s="28" t="s">
        <v>1169</v>
      </c>
      <c r="F498" s="28"/>
      <c r="G498" s="29"/>
      <c r="H498" s="30" t="s">
        <v>651</v>
      </c>
      <c r="I498" s="28" t="s">
        <v>973</v>
      </c>
      <c r="J498" s="28"/>
      <c r="K498" s="28" t="s">
        <v>990</v>
      </c>
      <c r="L498" s="28" t="s">
        <v>1019</v>
      </c>
      <c r="M498" s="31">
        <v>300000</v>
      </c>
      <c r="N498" s="31" t="str">
        <f t="shared" si="24"/>
        <v>200 000€ &lt;x&lt; 500 000€</v>
      </c>
      <c r="O498" s="32">
        <v>0.19</v>
      </c>
      <c r="P498" s="28"/>
      <c r="Q498" s="28"/>
      <c r="R498" s="28"/>
      <c r="S498" s="28" t="s">
        <v>1367</v>
      </c>
      <c r="T498" s="33" t="s">
        <v>1364</v>
      </c>
      <c r="U498" s="28">
        <v>17</v>
      </c>
      <c r="V498" s="36" t="s">
        <v>2024</v>
      </c>
    </row>
    <row r="499" spans="1:22" ht="82.8" x14ac:dyDescent="0.3">
      <c r="A499" s="27">
        <v>496</v>
      </c>
      <c r="B499" s="28" t="s">
        <v>277</v>
      </c>
      <c r="C499" s="28" t="s">
        <v>646</v>
      </c>
      <c r="D499" s="28" t="s">
        <v>1098</v>
      </c>
      <c r="E499" s="28" t="s">
        <v>1169</v>
      </c>
      <c r="F499" s="28"/>
      <c r="G499" s="29"/>
      <c r="H499" s="30" t="s">
        <v>652</v>
      </c>
      <c r="I499" s="28" t="s">
        <v>4</v>
      </c>
      <c r="J499" s="28"/>
      <c r="K499" s="28" t="s">
        <v>991</v>
      </c>
      <c r="L499" s="28" t="s">
        <v>1019</v>
      </c>
      <c r="M499" s="31">
        <v>12000</v>
      </c>
      <c r="N499" s="31" t="str">
        <f t="shared" si="24"/>
        <v>10 000€ &lt;x&lt; 50 000€</v>
      </c>
      <c r="O499" s="32">
        <v>0.24</v>
      </c>
      <c r="P499" s="28"/>
      <c r="Q499" s="28"/>
      <c r="R499" s="28"/>
      <c r="S499" s="28" t="s">
        <v>1364</v>
      </c>
      <c r="T499" s="33" t="s">
        <v>1364</v>
      </c>
      <c r="U499" s="28">
        <v>18</v>
      </c>
      <c r="V499" s="36" t="s">
        <v>2025</v>
      </c>
    </row>
    <row r="500" spans="1:22" ht="72" x14ac:dyDescent="0.3">
      <c r="A500" s="27">
        <v>497</v>
      </c>
      <c r="B500" s="28" t="s">
        <v>277</v>
      </c>
      <c r="C500" s="28" t="s">
        <v>646</v>
      </c>
      <c r="D500" s="28" t="s">
        <v>1098</v>
      </c>
      <c r="E500" s="28" t="s">
        <v>1169</v>
      </c>
      <c r="F500" s="28"/>
      <c r="G500" s="29"/>
      <c r="H500" s="30" t="s">
        <v>653</v>
      </c>
      <c r="I500" s="28" t="s">
        <v>4</v>
      </c>
      <c r="J500" s="28" t="s">
        <v>8</v>
      </c>
      <c r="K500" s="28" t="s">
        <v>996</v>
      </c>
      <c r="L500" s="28"/>
      <c r="M500" s="31" t="s">
        <v>1430</v>
      </c>
      <c r="N500" s="31"/>
      <c r="O500" s="32"/>
      <c r="P500" s="28"/>
      <c r="Q500" s="28"/>
      <c r="R500" s="31">
        <v>13000</v>
      </c>
      <c r="S500" s="28" t="s">
        <v>1367</v>
      </c>
      <c r="T500" s="33" t="s">
        <v>1364</v>
      </c>
      <c r="U500" s="28">
        <v>19</v>
      </c>
      <c r="V500" s="36" t="s">
        <v>2026</v>
      </c>
    </row>
    <row r="501" spans="1:22" ht="72" x14ac:dyDescent="0.3">
      <c r="A501" s="27">
        <v>498</v>
      </c>
      <c r="B501" s="28" t="s">
        <v>277</v>
      </c>
      <c r="C501" s="28" t="s">
        <v>646</v>
      </c>
      <c r="D501" s="28" t="s">
        <v>1098</v>
      </c>
      <c r="E501" s="28" t="s">
        <v>1169</v>
      </c>
      <c r="F501" s="28"/>
      <c r="G501" s="29"/>
      <c r="H501" s="30" t="s">
        <v>654</v>
      </c>
      <c r="I501" s="28" t="s">
        <v>4</v>
      </c>
      <c r="J501" s="28" t="s">
        <v>10</v>
      </c>
      <c r="K501" s="28" t="s">
        <v>994</v>
      </c>
      <c r="L501" s="28"/>
      <c r="M501" s="31">
        <v>300000</v>
      </c>
      <c r="N501" s="31" t="str">
        <f t="shared" si="24"/>
        <v>200 000€ &lt;x&lt; 500 000€</v>
      </c>
      <c r="O501" s="32">
        <v>0.38</v>
      </c>
      <c r="P501" s="28"/>
      <c r="Q501" s="28"/>
      <c r="R501" s="28"/>
      <c r="S501" s="28" t="s">
        <v>2467</v>
      </c>
      <c r="T501" s="33" t="s">
        <v>1364</v>
      </c>
      <c r="U501" s="28">
        <v>20</v>
      </c>
      <c r="V501" s="36" t="s">
        <v>2027</v>
      </c>
    </row>
    <row r="502" spans="1:22" ht="72" x14ac:dyDescent="0.3">
      <c r="A502" s="27">
        <v>499</v>
      </c>
      <c r="B502" s="28" t="s">
        <v>277</v>
      </c>
      <c r="C502" s="28" t="s">
        <v>646</v>
      </c>
      <c r="D502" s="28" t="s">
        <v>1098</v>
      </c>
      <c r="E502" s="28" t="s">
        <v>1169</v>
      </c>
      <c r="F502" s="28"/>
      <c r="G502" s="29"/>
      <c r="H502" s="30" t="s">
        <v>655</v>
      </c>
      <c r="I502" s="28" t="s">
        <v>973</v>
      </c>
      <c r="J502" s="28" t="s">
        <v>4</v>
      </c>
      <c r="K502" s="28" t="s">
        <v>1025</v>
      </c>
      <c r="L502" s="28"/>
      <c r="M502" s="31">
        <v>100000</v>
      </c>
      <c r="N502" s="31" t="str">
        <f t="shared" si="24"/>
        <v>100 000€&lt;x&lt;200 000€</v>
      </c>
      <c r="O502" s="32">
        <v>0.21299999999999999</v>
      </c>
      <c r="P502" s="28"/>
      <c r="Q502" s="28"/>
      <c r="R502" s="28"/>
      <c r="S502" s="28" t="s">
        <v>1367</v>
      </c>
      <c r="T502" s="33" t="s">
        <v>1364</v>
      </c>
      <c r="U502" s="28">
        <v>21</v>
      </c>
      <c r="V502" s="36" t="s">
        <v>2028</v>
      </c>
    </row>
    <row r="503" spans="1:22" ht="72" x14ac:dyDescent="0.3">
      <c r="A503" s="27">
        <v>500</v>
      </c>
      <c r="B503" s="28" t="s">
        <v>277</v>
      </c>
      <c r="C503" s="28" t="s">
        <v>646</v>
      </c>
      <c r="D503" s="28" t="s">
        <v>1098</v>
      </c>
      <c r="E503" s="28" t="s">
        <v>1169</v>
      </c>
      <c r="F503" s="28"/>
      <c r="G503" s="29"/>
      <c r="H503" s="30" t="s">
        <v>656</v>
      </c>
      <c r="I503" s="28" t="s">
        <v>4</v>
      </c>
      <c r="J503" s="28"/>
      <c r="K503" s="28" t="s">
        <v>999</v>
      </c>
      <c r="L503" s="28"/>
      <c r="M503" s="31">
        <v>75000</v>
      </c>
      <c r="N503" s="31" t="str">
        <f t="shared" si="24"/>
        <v>50 000€ &lt;x&lt; 100 000€</v>
      </c>
      <c r="O503" s="32">
        <v>0.83</v>
      </c>
      <c r="P503" s="28"/>
      <c r="Q503" s="28"/>
      <c r="R503" s="28"/>
      <c r="S503" s="28" t="s">
        <v>1367</v>
      </c>
      <c r="T503" s="33" t="s">
        <v>1364</v>
      </c>
      <c r="U503" s="28">
        <v>22</v>
      </c>
      <c r="V503" s="36" t="s">
        <v>2029</v>
      </c>
    </row>
    <row r="504" spans="1:22" ht="72" x14ac:dyDescent="0.3">
      <c r="A504" s="27">
        <v>501</v>
      </c>
      <c r="B504" s="28" t="s">
        <v>277</v>
      </c>
      <c r="C504" s="28" t="s">
        <v>646</v>
      </c>
      <c r="D504" s="28" t="s">
        <v>1098</v>
      </c>
      <c r="E504" s="28" t="s">
        <v>1169</v>
      </c>
      <c r="F504" s="28"/>
      <c r="G504" s="29"/>
      <c r="H504" s="30" t="s">
        <v>657</v>
      </c>
      <c r="I504" s="28" t="s">
        <v>4</v>
      </c>
      <c r="J504" s="28"/>
      <c r="K504" s="28" t="s">
        <v>991</v>
      </c>
      <c r="L504" s="28"/>
      <c r="M504" s="31" t="s">
        <v>1430</v>
      </c>
      <c r="N504" s="31"/>
      <c r="O504" s="32"/>
      <c r="P504" s="31">
        <v>20000</v>
      </c>
      <c r="Q504" s="28"/>
      <c r="R504" s="28"/>
      <c r="S504" s="28" t="s">
        <v>1367</v>
      </c>
      <c r="T504" s="33" t="s">
        <v>1364</v>
      </c>
      <c r="U504" s="28">
        <v>23</v>
      </c>
      <c r="V504" s="36" t="s">
        <v>2030</v>
      </c>
    </row>
    <row r="505" spans="1:22" ht="72" x14ac:dyDescent="0.3">
      <c r="A505" s="27">
        <v>502</v>
      </c>
      <c r="B505" s="28" t="s">
        <v>277</v>
      </c>
      <c r="C505" s="28" t="s">
        <v>646</v>
      </c>
      <c r="D505" s="28" t="s">
        <v>1098</v>
      </c>
      <c r="E505" s="28" t="s">
        <v>1169</v>
      </c>
      <c r="F505" s="28"/>
      <c r="G505" s="29"/>
      <c r="H505" s="30" t="s">
        <v>658</v>
      </c>
      <c r="I505" s="28" t="s">
        <v>974</v>
      </c>
      <c r="J505" s="28" t="s">
        <v>4</v>
      </c>
      <c r="K505" s="28" t="s">
        <v>1008</v>
      </c>
      <c r="L505" s="28"/>
      <c r="M505" s="31" t="s">
        <v>1280</v>
      </c>
      <c r="N505" s="31" t="s">
        <v>1280</v>
      </c>
      <c r="O505" s="32"/>
      <c r="P505" s="28"/>
      <c r="Q505" s="28"/>
      <c r="R505" s="28"/>
      <c r="S505" s="28" t="s">
        <v>1367</v>
      </c>
      <c r="T505" s="33" t="s">
        <v>1367</v>
      </c>
      <c r="U505" s="28">
        <v>24</v>
      </c>
      <c r="V505" s="36" t="s">
        <v>2031</v>
      </c>
    </row>
    <row r="506" spans="1:22" ht="72" x14ac:dyDescent="0.3">
      <c r="A506" s="27">
        <v>503</v>
      </c>
      <c r="B506" s="28" t="s">
        <v>422</v>
      </c>
      <c r="C506" s="28" t="s">
        <v>423</v>
      </c>
      <c r="D506" s="28"/>
      <c r="E506" s="28"/>
      <c r="F506" s="28"/>
      <c r="G506" s="29"/>
      <c r="H506" s="30" t="s">
        <v>428</v>
      </c>
      <c r="I506" s="28" t="s">
        <v>29</v>
      </c>
      <c r="J506" s="28" t="s">
        <v>8</v>
      </c>
      <c r="K506" s="28" t="s">
        <v>1009</v>
      </c>
      <c r="L506" s="28" t="s">
        <v>1029</v>
      </c>
      <c r="M506" s="31">
        <v>5300</v>
      </c>
      <c r="N506" s="31" t="str">
        <f t="shared" si="24"/>
        <v>5 000€ &lt;x&lt; 10 000€</v>
      </c>
      <c r="O506" s="32"/>
      <c r="P506" s="28"/>
      <c r="Q506" s="28"/>
      <c r="R506" s="28"/>
      <c r="S506" s="28" t="s">
        <v>1367</v>
      </c>
      <c r="T506" s="33" t="s">
        <v>1364</v>
      </c>
      <c r="U506" s="28">
        <v>22</v>
      </c>
      <c r="V506" s="36" t="s">
        <v>2032</v>
      </c>
    </row>
    <row r="507" spans="1:22" ht="72" x14ac:dyDescent="0.3">
      <c r="A507" s="27">
        <v>504</v>
      </c>
      <c r="B507" s="28" t="s">
        <v>422</v>
      </c>
      <c r="C507" s="28" t="s">
        <v>423</v>
      </c>
      <c r="D507" s="28"/>
      <c r="E507" s="28"/>
      <c r="F507" s="28"/>
      <c r="G507" s="29"/>
      <c r="H507" s="30" t="s">
        <v>427</v>
      </c>
      <c r="I507" s="28" t="s">
        <v>29</v>
      </c>
      <c r="J507" s="28" t="s">
        <v>8</v>
      </c>
      <c r="K507" s="28" t="s">
        <v>1009</v>
      </c>
      <c r="L507" s="28" t="s">
        <v>1029</v>
      </c>
      <c r="M507" s="31" t="s">
        <v>1430</v>
      </c>
      <c r="N507" s="31"/>
      <c r="O507" s="32">
        <v>0.72</v>
      </c>
      <c r="P507" s="28"/>
      <c r="Q507" s="28"/>
      <c r="R507" s="28"/>
      <c r="S507" s="28" t="s">
        <v>1367</v>
      </c>
      <c r="T507" s="33" t="s">
        <v>1364</v>
      </c>
      <c r="U507" s="28">
        <v>23</v>
      </c>
      <c r="V507" s="36" t="s">
        <v>2033</v>
      </c>
    </row>
    <row r="508" spans="1:22" ht="72" x14ac:dyDescent="0.3">
      <c r="A508" s="27">
        <v>505</v>
      </c>
      <c r="B508" s="28" t="s">
        <v>422</v>
      </c>
      <c r="C508" s="28" t="s">
        <v>423</v>
      </c>
      <c r="D508" s="28" t="s">
        <v>1063</v>
      </c>
      <c r="E508" s="28" t="s">
        <v>1064</v>
      </c>
      <c r="F508" s="28"/>
      <c r="G508" s="29"/>
      <c r="H508" s="30" t="s">
        <v>426</v>
      </c>
      <c r="I508" s="28" t="s">
        <v>4</v>
      </c>
      <c r="J508" s="28" t="s">
        <v>10</v>
      </c>
      <c r="K508" s="28"/>
      <c r="L508" s="28" t="s">
        <v>1029</v>
      </c>
      <c r="M508" s="31">
        <v>20000</v>
      </c>
      <c r="N508" s="31" t="str">
        <f t="shared" si="24"/>
        <v>10 000€ &lt;x&lt; 50 000€</v>
      </c>
      <c r="O508" s="32"/>
      <c r="P508" s="28"/>
      <c r="Q508" s="28"/>
      <c r="R508" s="28"/>
      <c r="S508" s="28" t="s">
        <v>1367</v>
      </c>
      <c r="T508" s="33" t="s">
        <v>1364</v>
      </c>
      <c r="U508" s="28">
        <v>24</v>
      </c>
      <c r="V508" s="36" t="s">
        <v>2034</v>
      </c>
    </row>
    <row r="509" spans="1:22" ht="72" x14ac:dyDescent="0.3">
      <c r="A509" s="27">
        <v>506</v>
      </c>
      <c r="B509" s="28" t="s">
        <v>422</v>
      </c>
      <c r="C509" s="28" t="s">
        <v>423</v>
      </c>
      <c r="D509" s="28" t="s">
        <v>1048</v>
      </c>
      <c r="E509" s="28" t="s">
        <v>1049</v>
      </c>
      <c r="F509" s="28"/>
      <c r="G509" s="29"/>
      <c r="H509" s="30" t="s">
        <v>425</v>
      </c>
      <c r="I509" s="28" t="s">
        <v>4</v>
      </c>
      <c r="J509" s="28"/>
      <c r="K509" s="28" t="s">
        <v>1009</v>
      </c>
      <c r="L509" s="28" t="s">
        <v>1029</v>
      </c>
      <c r="M509" s="31">
        <v>43000</v>
      </c>
      <c r="N509" s="31" t="str">
        <f t="shared" si="24"/>
        <v>10 000€ &lt;x&lt; 50 000€</v>
      </c>
      <c r="O509" s="32"/>
      <c r="P509" s="28"/>
      <c r="Q509" s="28"/>
      <c r="R509" s="28"/>
      <c r="S509" s="28" t="s">
        <v>1367</v>
      </c>
      <c r="T509" s="33" t="s">
        <v>1364</v>
      </c>
      <c r="U509" s="28">
        <v>25</v>
      </c>
      <c r="V509" s="36" t="s">
        <v>2035</v>
      </c>
    </row>
    <row r="510" spans="1:22" ht="72" x14ac:dyDescent="0.3">
      <c r="A510" s="27">
        <v>507</v>
      </c>
      <c r="B510" s="28" t="s">
        <v>422</v>
      </c>
      <c r="C510" s="28" t="s">
        <v>423</v>
      </c>
      <c r="D510" s="28" t="s">
        <v>1063</v>
      </c>
      <c r="E510" s="28" t="s">
        <v>1064</v>
      </c>
      <c r="F510" s="28"/>
      <c r="G510" s="29"/>
      <c r="H510" s="30" t="s">
        <v>424</v>
      </c>
      <c r="I510" s="28" t="s">
        <v>974</v>
      </c>
      <c r="J510" s="28"/>
      <c r="K510" s="28" t="s">
        <v>1002</v>
      </c>
      <c r="L510" s="28" t="s">
        <v>1029</v>
      </c>
      <c r="M510" s="31" t="s">
        <v>1430</v>
      </c>
      <c r="N510" s="31"/>
      <c r="O510" s="32">
        <v>0.12</v>
      </c>
      <c r="P510" s="28"/>
      <c r="Q510" s="28"/>
      <c r="R510" s="28"/>
      <c r="S510" s="28" t="s">
        <v>1367</v>
      </c>
      <c r="T510" s="33" t="s">
        <v>1364</v>
      </c>
      <c r="U510" s="28">
        <v>26</v>
      </c>
      <c r="V510" s="36" t="s">
        <v>2036</v>
      </c>
    </row>
    <row r="511" spans="1:22" ht="72" x14ac:dyDescent="0.3">
      <c r="A511" s="27">
        <v>508</v>
      </c>
      <c r="B511" s="28" t="s">
        <v>422</v>
      </c>
      <c r="C511" s="28" t="s">
        <v>423</v>
      </c>
      <c r="D511" s="28" t="s">
        <v>1048</v>
      </c>
      <c r="E511" s="28" t="s">
        <v>1051</v>
      </c>
      <c r="F511" s="28" t="s">
        <v>1053</v>
      </c>
      <c r="G511" s="29"/>
      <c r="H511" s="30" t="s">
        <v>429</v>
      </c>
      <c r="I511" s="28" t="s">
        <v>4</v>
      </c>
      <c r="J511" s="28"/>
      <c r="K511" s="28" t="s">
        <v>991</v>
      </c>
      <c r="L511" s="28" t="s">
        <v>1029</v>
      </c>
      <c r="M511" s="31" t="s">
        <v>1430</v>
      </c>
      <c r="N511" s="31"/>
      <c r="O511" s="32">
        <v>0.1525</v>
      </c>
      <c r="P511" s="28"/>
      <c r="Q511" s="28"/>
      <c r="R511" s="28"/>
      <c r="S511" s="28" t="s">
        <v>1364</v>
      </c>
      <c r="T511" s="33" t="s">
        <v>1364</v>
      </c>
      <c r="U511" s="28">
        <v>27</v>
      </c>
      <c r="V511" s="36" t="s">
        <v>2037</v>
      </c>
    </row>
    <row r="512" spans="1:22" ht="72" x14ac:dyDescent="0.3">
      <c r="A512" s="27">
        <v>509</v>
      </c>
      <c r="B512" s="28" t="s">
        <v>422</v>
      </c>
      <c r="C512" s="28" t="s">
        <v>423</v>
      </c>
      <c r="D512" s="28" t="s">
        <v>1048</v>
      </c>
      <c r="E512" s="28" t="s">
        <v>1051</v>
      </c>
      <c r="F512" s="28" t="s">
        <v>1053</v>
      </c>
      <c r="G512" s="29"/>
      <c r="H512" s="30" t="s">
        <v>430</v>
      </c>
      <c r="I512" s="28" t="s">
        <v>4</v>
      </c>
      <c r="J512" s="28"/>
      <c r="K512" s="28" t="s">
        <v>991</v>
      </c>
      <c r="L512" s="28" t="s">
        <v>1029</v>
      </c>
      <c r="M512" s="31">
        <v>30000</v>
      </c>
      <c r="N512" s="31" t="str">
        <f t="shared" si="24"/>
        <v>10 000€ &lt;x&lt; 50 000€</v>
      </c>
      <c r="O512" s="32"/>
      <c r="P512" s="28"/>
      <c r="Q512" s="28"/>
      <c r="R512" s="28"/>
      <c r="S512" s="28" t="s">
        <v>1367</v>
      </c>
      <c r="T512" s="33" t="s">
        <v>1364</v>
      </c>
      <c r="U512" s="28">
        <v>28</v>
      </c>
      <c r="V512" s="36" t="s">
        <v>2038</v>
      </c>
    </row>
    <row r="513" spans="1:22" ht="72" x14ac:dyDescent="0.3">
      <c r="A513" s="27">
        <v>510</v>
      </c>
      <c r="B513" s="28" t="s">
        <v>422</v>
      </c>
      <c r="C513" s="28" t="s">
        <v>423</v>
      </c>
      <c r="D513" s="28" t="s">
        <v>1048</v>
      </c>
      <c r="E513" s="28" t="s">
        <v>1051</v>
      </c>
      <c r="F513" s="28" t="s">
        <v>1053</v>
      </c>
      <c r="G513" s="29"/>
      <c r="H513" s="30" t="s">
        <v>431</v>
      </c>
      <c r="I513" s="28" t="s">
        <v>4</v>
      </c>
      <c r="J513" s="28"/>
      <c r="K513" s="28" t="s">
        <v>991</v>
      </c>
      <c r="L513" s="28" t="s">
        <v>1029</v>
      </c>
      <c r="M513" s="31">
        <v>1500</v>
      </c>
      <c r="N513" s="31" t="str">
        <f t="shared" si="24"/>
        <v>&lt; 5 000€</v>
      </c>
      <c r="O513" s="32"/>
      <c r="P513" s="28"/>
      <c r="Q513" s="28"/>
      <c r="R513" s="28"/>
      <c r="S513" s="28" t="s">
        <v>1364</v>
      </c>
      <c r="T513" s="33" t="s">
        <v>1364</v>
      </c>
      <c r="U513" s="28">
        <v>29</v>
      </c>
      <c r="V513" s="36" t="s">
        <v>2039</v>
      </c>
    </row>
    <row r="514" spans="1:22" ht="72" x14ac:dyDescent="0.3">
      <c r="A514" s="27">
        <v>511</v>
      </c>
      <c r="B514" s="28" t="s">
        <v>422</v>
      </c>
      <c r="C514" s="28" t="s">
        <v>423</v>
      </c>
      <c r="D514" s="28" t="s">
        <v>1048</v>
      </c>
      <c r="E514" s="28" t="s">
        <v>1051</v>
      </c>
      <c r="F514" s="28"/>
      <c r="G514" s="29"/>
      <c r="H514" s="30" t="s">
        <v>432</v>
      </c>
      <c r="I514" s="28" t="s">
        <v>4</v>
      </c>
      <c r="J514" s="28"/>
      <c r="K514" s="28" t="s">
        <v>454</v>
      </c>
      <c r="L514" s="28" t="s">
        <v>1029</v>
      </c>
      <c r="M514" s="31">
        <v>5500</v>
      </c>
      <c r="N514" s="31" t="str">
        <f t="shared" si="24"/>
        <v>5 000€ &lt;x&lt; 10 000€</v>
      </c>
      <c r="O514" s="32"/>
      <c r="P514" s="28"/>
      <c r="Q514" s="28"/>
      <c r="R514" s="28"/>
      <c r="S514" s="28" t="s">
        <v>1367</v>
      </c>
      <c r="T514" s="33" t="s">
        <v>1364</v>
      </c>
      <c r="U514" s="28">
        <v>30</v>
      </c>
      <c r="V514" s="36" t="s">
        <v>2040</v>
      </c>
    </row>
    <row r="515" spans="1:22" ht="72" x14ac:dyDescent="0.3">
      <c r="A515" s="27">
        <v>512</v>
      </c>
      <c r="B515" s="28" t="s">
        <v>422</v>
      </c>
      <c r="C515" s="28" t="s">
        <v>423</v>
      </c>
      <c r="D515" s="28" t="s">
        <v>1048</v>
      </c>
      <c r="E515" s="28" t="s">
        <v>1051</v>
      </c>
      <c r="F515" s="28"/>
      <c r="G515" s="29"/>
      <c r="H515" s="30" t="s">
        <v>433</v>
      </c>
      <c r="I515" s="28" t="s">
        <v>4</v>
      </c>
      <c r="J515" s="28"/>
      <c r="K515" s="28" t="s">
        <v>454</v>
      </c>
      <c r="L515" s="28" t="s">
        <v>1029</v>
      </c>
      <c r="M515" s="31">
        <v>7000</v>
      </c>
      <c r="N515" s="31" t="str">
        <f t="shared" si="24"/>
        <v>5 000€ &lt;x&lt; 10 000€</v>
      </c>
      <c r="O515" s="32"/>
      <c r="P515" s="28"/>
      <c r="Q515" s="28"/>
      <c r="R515" s="28"/>
      <c r="S515" s="28" t="s">
        <v>1367</v>
      </c>
      <c r="T515" s="33" t="s">
        <v>1364</v>
      </c>
      <c r="U515" s="28">
        <v>31</v>
      </c>
      <c r="V515" s="36" t="s">
        <v>2041</v>
      </c>
    </row>
    <row r="516" spans="1:22" ht="72" x14ac:dyDescent="0.3">
      <c r="A516" s="27">
        <v>513</v>
      </c>
      <c r="B516" s="28" t="s">
        <v>422</v>
      </c>
      <c r="C516" s="28" t="s">
        <v>423</v>
      </c>
      <c r="D516" s="28" t="s">
        <v>1048</v>
      </c>
      <c r="E516" s="28" t="s">
        <v>1049</v>
      </c>
      <c r="F516" s="28" t="s">
        <v>1178</v>
      </c>
      <c r="G516" s="29"/>
      <c r="H516" s="30" t="s">
        <v>434</v>
      </c>
      <c r="I516" s="28" t="s">
        <v>4</v>
      </c>
      <c r="J516" s="28"/>
      <c r="K516" s="28" t="s">
        <v>454</v>
      </c>
      <c r="L516" s="28" t="s">
        <v>1029</v>
      </c>
      <c r="M516" s="31">
        <v>2000</v>
      </c>
      <c r="N516" s="31" t="str">
        <f t="shared" si="24"/>
        <v>&lt; 5 000€</v>
      </c>
      <c r="O516" s="32"/>
      <c r="P516" s="28"/>
      <c r="Q516" s="28"/>
      <c r="R516" s="28"/>
      <c r="S516" s="28" t="s">
        <v>1367</v>
      </c>
      <c r="T516" s="33" t="s">
        <v>1364</v>
      </c>
      <c r="U516" s="28">
        <v>32</v>
      </c>
      <c r="V516" s="36" t="s">
        <v>2042</v>
      </c>
    </row>
    <row r="517" spans="1:22" ht="72" x14ac:dyDescent="0.3">
      <c r="A517" s="27">
        <v>514</v>
      </c>
      <c r="B517" s="28" t="s">
        <v>422</v>
      </c>
      <c r="C517" s="28" t="s">
        <v>423</v>
      </c>
      <c r="D517" s="28" t="s">
        <v>1048</v>
      </c>
      <c r="E517" s="28" t="s">
        <v>1051</v>
      </c>
      <c r="F517" s="28"/>
      <c r="G517" s="29"/>
      <c r="H517" s="30" t="s">
        <v>435</v>
      </c>
      <c r="I517" s="28" t="s">
        <v>974</v>
      </c>
      <c r="J517" s="28" t="s">
        <v>4</v>
      </c>
      <c r="K517" s="28" t="s">
        <v>454</v>
      </c>
      <c r="L517" s="28" t="s">
        <v>1029</v>
      </c>
      <c r="M517" s="31">
        <v>12000</v>
      </c>
      <c r="N517" s="31" t="str">
        <f t="shared" si="24"/>
        <v>10 000€ &lt;x&lt; 50 000€</v>
      </c>
      <c r="O517" s="32"/>
      <c r="P517" s="28"/>
      <c r="Q517" s="28"/>
      <c r="R517" s="28"/>
      <c r="S517" s="28" t="s">
        <v>1367</v>
      </c>
      <c r="T517" s="33" t="s">
        <v>1364</v>
      </c>
      <c r="U517" s="28">
        <v>33</v>
      </c>
      <c r="V517" s="36" t="s">
        <v>2043</v>
      </c>
    </row>
    <row r="518" spans="1:22" ht="72" x14ac:dyDescent="0.3">
      <c r="A518" s="27">
        <v>515</v>
      </c>
      <c r="B518" s="28" t="s">
        <v>422</v>
      </c>
      <c r="C518" s="28" t="s">
        <v>423</v>
      </c>
      <c r="D518" s="28" t="s">
        <v>1101</v>
      </c>
      <c r="E518" s="28" t="s">
        <v>1102</v>
      </c>
      <c r="F518" s="28"/>
      <c r="G518" s="29"/>
      <c r="H518" s="30" t="s">
        <v>436</v>
      </c>
      <c r="I518" s="28" t="s">
        <v>4</v>
      </c>
      <c r="J518" s="28"/>
      <c r="K518" s="28" t="s">
        <v>454</v>
      </c>
      <c r="L518" s="28" t="s">
        <v>1029</v>
      </c>
      <c r="M518" s="31" t="s">
        <v>1430</v>
      </c>
      <c r="N518" s="31"/>
      <c r="O518" s="32">
        <v>1</v>
      </c>
      <c r="P518" s="28"/>
      <c r="Q518" s="28"/>
      <c r="R518" s="28"/>
      <c r="S518" s="28" t="s">
        <v>1367</v>
      </c>
      <c r="T518" s="33" t="s">
        <v>1364</v>
      </c>
      <c r="U518" s="28">
        <v>34</v>
      </c>
      <c r="V518" s="36" t="s">
        <v>2044</v>
      </c>
    </row>
    <row r="519" spans="1:22" ht="72" x14ac:dyDescent="0.3">
      <c r="A519" s="27">
        <v>516</v>
      </c>
      <c r="B519" s="28" t="s">
        <v>422</v>
      </c>
      <c r="C519" s="28" t="s">
        <v>423</v>
      </c>
      <c r="D519" s="28" t="s">
        <v>1082</v>
      </c>
      <c r="E519" s="28" t="s">
        <v>116</v>
      </c>
      <c r="F519" s="28"/>
      <c r="G519" s="29"/>
      <c r="H519" s="30" t="s">
        <v>437</v>
      </c>
      <c r="I519" s="28" t="s">
        <v>4</v>
      </c>
      <c r="J519" s="28"/>
      <c r="K519" s="28" t="s">
        <v>221</v>
      </c>
      <c r="L519" s="28" t="s">
        <v>1029</v>
      </c>
      <c r="M519" s="31" t="s">
        <v>1430</v>
      </c>
      <c r="N519" s="31"/>
      <c r="O519" s="32">
        <v>0.18</v>
      </c>
      <c r="P519" s="28"/>
      <c r="Q519" s="28"/>
      <c r="R519" s="28"/>
      <c r="S519" s="28" t="s">
        <v>1364</v>
      </c>
      <c r="T519" s="33" t="s">
        <v>1364</v>
      </c>
      <c r="U519" s="28">
        <v>35</v>
      </c>
      <c r="V519" s="36" t="s">
        <v>2045</v>
      </c>
    </row>
    <row r="520" spans="1:22" ht="72" x14ac:dyDescent="0.3">
      <c r="A520" s="27">
        <v>517</v>
      </c>
      <c r="B520" s="28" t="s">
        <v>422</v>
      </c>
      <c r="C520" s="28" t="s">
        <v>423</v>
      </c>
      <c r="D520" s="28"/>
      <c r="E520" s="28"/>
      <c r="F520" s="28"/>
      <c r="G520" s="29"/>
      <c r="H520" s="30" t="s">
        <v>438</v>
      </c>
      <c r="I520" s="28" t="s">
        <v>4</v>
      </c>
      <c r="J520" s="28"/>
      <c r="K520" s="28" t="s">
        <v>991</v>
      </c>
      <c r="L520" s="28" t="s">
        <v>1029</v>
      </c>
      <c r="M520" s="31">
        <v>300000</v>
      </c>
      <c r="N520" s="31" t="str">
        <f t="shared" si="24"/>
        <v>200 000€ &lt;x&lt; 500 000€</v>
      </c>
      <c r="O520" s="32"/>
      <c r="P520" s="28"/>
      <c r="Q520" s="28"/>
      <c r="R520" s="28"/>
      <c r="S520" s="28" t="s">
        <v>1367</v>
      </c>
      <c r="T520" s="33" t="s">
        <v>1364</v>
      </c>
      <c r="U520" s="28">
        <v>36</v>
      </c>
      <c r="V520" s="36" t="s">
        <v>2046</v>
      </c>
    </row>
    <row r="521" spans="1:22" ht="72" x14ac:dyDescent="0.3">
      <c r="A521" s="27">
        <v>518</v>
      </c>
      <c r="B521" s="28" t="s">
        <v>422</v>
      </c>
      <c r="C521" s="28" t="s">
        <v>423</v>
      </c>
      <c r="D521" s="28" t="s">
        <v>1082</v>
      </c>
      <c r="E521" s="28" t="s">
        <v>1130</v>
      </c>
      <c r="F521" s="28" t="s">
        <v>1131</v>
      </c>
      <c r="G521" s="29"/>
      <c r="H521" s="30" t="s">
        <v>439</v>
      </c>
      <c r="I521" s="28" t="s">
        <v>4</v>
      </c>
      <c r="J521" s="28" t="s">
        <v>29</v>
      </c>
      <c r="K521" s="28" t="s">
        <v>221</v>
      </c>
      <c r="L521" s="28" t="s">
        <v>1029</v>
      </c>
      <c r="M521" s="31" t="s">
        <v>1430</v>
      </c>
      <c r="N521" s="31"/>
      <c r="O521" s="32">
        <v>0.18</v>
      </c>
      <c r="P521" s="28"/>
      <c r="Q521" s="28"/>
      <c r="R521" s="28"/>
      <c r="S521" s="28" t="s">
        <v>2467</v>
      </c>
      <c r="T521" s="33" t="s">
        <v>1364</v>
      </c>
      <c r="U521" s="28">
        <v>37</v>
      </c>
      <c r="V521" s="36" t="s">
        <v>2047</v>
      </c>
    </row>
    <row r="522" spans="1:22" ht="72" x14ac:dyDescent="0.3">
      <c r="A522" s="27">
        <v>519</v>
      </c>
      <c r="B522" s="28" t="s">
        <v>422</v>
      </c>
      <c r="C522" s="28" t="s">
        <v>423</v>
      </c>
      <c r="D522" s="28" t="s">
        <v>1082</v>
      </c>
      <c r="E522" s="28" t="s">
        <v>1130</v>
      </c>
      <c r="F522" s="28" t="s">
        <v>1131</v>
      </c>
      <c r="G522" s="29"/>
      <c r="H522" s="30" t="s">
        <v>440</v>
      </c>
      <c r="I522" s="28" t="s">
        <v>4</v>
      </c>
      <c r="J522" s="28" t="s">
        <v>29</v>
      </c>
      <c r="K522" s="28" t="s">
        <v>221</v>
      </c>
      <c r="L522" s="28" t="s">
        <v>1029</v>
      </c>
      <c r="M522" s="31">
        <v>134000</v>
      </c>
      <c r="N522" s="31" t="str">
        <f t="shared" si="24"/>
        <v>100 000€&lt;x&lt;200 000€</v>
      </c>
      <c r="O522" s="32"/>
      <c r="P522" s="28"/>
      <c r="Q522" s="28"/>
      <c r="R522" s="28"/>
      <c r="S522" s="28" t="s">
        <v>2467</v>
      </c>
      <c r="T522" s="33" t="s">
        <v>1364</v>
      </c>
      <c r="U522" s="28">
        <v>38</v>
      </c>
      <c r="V522" s="36" t="s">
        <v>2048</v>
      </c>
    </row>
    <row r="523" spans="1:22" ht="72" x14ac:dyDescent="0.3">
      <c r="A523" s="27">
        <v>520</v>
      </c>
      <c r="B523" s="28" t="s">
        <v>422</v>
      </c>
      <c r="C523" s="28" t="s">
        <v>423</v>
      </c>
      <c r="D523" s="28" t="s">
        <v>1082</v>
      </c>
      <c r="E523" s="28" t="s">
        <v>116</v>
      </c>
      <c r="F523" s="28"/>
      <c r="G523" s="29"/>
      <c r="H523" s="30" t="s">
        <v>441</v>
      </c>
      <c r="I523" s="28" t="s">
        <v>4</v>
      </c>
      <c r="J523" s="28"/>
      <c r="K523" s="28" t="s">
        <v>221</v>
      </c>
      <c r="L523" s="28" t="s">
        <v>1029</v>
      </c>
      <c r="M523" s="31" t="s">
        <v>1430</v>
      </c>
      <c r="N523" s="31"/>
      <c r="O523" s="32">
        <v>0.7</v>
      </c>
      <c r="P523" s="28"/>
      <c r="Q523" s="28"/>
      <c r="R523" s="28"/>
      <c r="S523" s="28" t="s">
        <v>1367</v>
      </c>
      <c r="T523" s="33" t="s">
        <v>1364</v>
      </c>
      <c r="U523" s="28">
        <v>39</v>
      </c>
      <c r="V523" s="36" t="s">
        <v>2049</v>
      </c>
    </row>
    <row r="524" spans="1:22" ht="72" x14ac:dyDescent="0.3">
      <c r="A524" s="27">
        <v>521</v>
      </c>
      <c r="B524" s="28" t="s">
        <v>422</v>
      </c>
      <c r="C524" s="28" t="s">
        <v>423</v>
      </c>
      <c r="D524" s="28" t="s">
        <v>1082</v>
      </c>
      <c r="E524" s="28" t="s">
        <v>116</v>
      </c>
      <c r="F524" s="28"/>
      <c r="G524" s="29"/>
      <c r="H524" s="30" t="s">
        <v>453</v>
      </c>
      <c r="I524" s="28" t="s">
        <v>29</v>
      </c>
      <c r="J524" s="28" t="s">
        <v>4</v>
      </c>
      <c r="K524" s="28" t="s">
        <v>221</v>
      </c>
      <c r="L524" s="28" t="s">
        <v>1029</v>
      </c>
      <c r="M524" s="31" t="s">
        <v>1430</v>
      </c>
      <c r="N524" s="31"/>
      <c r="O524" s="32">
        <v>0.61</v>
      </c>
      <c r="P524" s="28"/>
      <c r="Q524" s="28"/>
      <c r="R524" s="28"/>
      <c r="S524" s="28" t="s">
        <v>1367</v>
      </c>
      <c r="T524" s="33" t="s">
        <v>1364</v>
      </c>
      <c r="U524" s="28">
        <v>40</v>
      </c>
      <c r="V524" s="36" t="s">
        <v>2050</v>
      </c>
    </row>
    <row r="525" spans="1:22" ht="72" x14ac:dyDescent="0.3">
      <c r="A525" s="27">
        <v>522</v>
      </c>
      <c r="B525" s="28" t="s">
        <v>422</v>
      </c>
      <c r="C525" s="28" t="s">
        <v>423</v>
      </c>
      <c r="D525" s="28" t="s">
        <v>1082</v>
      </c>
      <c r="E525" s="28" t="s">
        <v>116</v>
      </c>
      <c r="F525" s="28"/>
      <c r="G525" s="29"/>
      <c r="H525" s="30" t="s">
        <v>442</v>
      </c>
      <c r="I525" s="28" t="s">
        <v>4</v>
      </c>
      <c r="J525" s="28"/>
      <c r="K525" s="28" t="s">
        <v>221</v>
      </c>
      <c r="L525" s="28" t="s">
        <v>1029</v>
      </c>
      <c r="M525" s="31" t="s">
        <v>1430</v>
      </c>
      <c r="N525" s="31"/>
      <c r="O525" s="32">
        <v>0.152</v>
      </c>
      <c r="P525" s="28"/>
      <c r="Q525" s="28"/>
      <c r="R525" s="28"/>
      <c r="S525" s="28" t="s">
        <v>1367</v>
      </c>
      <c r="T525" s="33" t="s">
        <v>1364</v>
      </c>
      <c r="U525" s="28">
        <v>41</v>
      </c>
      <c r="V525" s="36" t="s">
        <v>2051</v>
      </c>
    </row>
    <row r="526" spans="1:22" ht="72" x14ac:dyDescent="0.3">
      <c r="A526" s="27">
        <v>523</v>
      </c>
      <c r="B526" s="28" t="s">
        <v>422</v>
      </c>
      <c r="C526" s="28" t="s">
        <v>423</v>
      </c>
      <c r="D526" s="28" t="s">
        <v>1082</v>
      </c>
      <c r="E526" s="28" t="s">
        <v>116</v>
      </c>
      <c r="F526" s="28"/>
      <c r="G526" s="29"/>
      <c r="H526" s="30" t="s">
        <v>443</v>
      </c>
      <c r="I526" s="28" t="s">
        <v>4</v>
      </c>
      <c r="J526" s="28"/>
      <c r="K526" s="28" t="s">
        <v>221</v>
      </c>
      <c r="L526" s="28" t="s">
        <v>1029</v>
      </c>
      <c r="M526" s="31">
        <v>54800</v>
      </c>
      <c r="N526" s="31" t="str">
        <f t="shared" si="24"/>
        <v>50 000€ &lt;x&lt; 100 000€</v>
      </c>
      <c r="O526" s="32"/>
      <c r="P526" s="28"/>
      <c r="Q526" s="28"/>
      <c r="R526" s="28"/>
      <c r="S526" s="28" t="s">
        <v>1367</v>
      </c>
      <c r="T526" s="33" t="s">
        <v>1364</v>
      </c>
      <c r="U526" s="28">
        <v>42</v>
      </c>
      <c r="V526" s="36" t="s">
        <v>2052</v>
      </c>
    </row>
    <row r="527" spans="1:22" ht="72" x14ac:dyDescent="0.3">
      <c r="A527" s="27">
        <v>524</v>
      </c>
      <c r="B527" s="28" t="s">
        <v>422</v>
      </c>
      <c r="C527" s="28" t="s">
        <v>423</v>
      </c>
      <c r="D527" s="28" t="s">
        <v>1098</v>
      </c>
      <c r="E527" s="28" t="s">
        <v>1169</v>
      </c>
      <c r="F527" s="28"/>
      <c r="G527" s="29"/>
      <c r="H527" s="30" t="s">
        <v>444</v>
      </c>
      <c r="I527" s="28" t="s">
        <v>974</v>
      </c>
      <c r="J527" s="28" t="s">
        <v>4</v>
      </c>
      <c r="K527" s="28" t="s">
        <v>1230</v>
      </c>
      <c r="L527" s="28" t="s">
        <v>1029</v>
      </c>
      <c r="M527" s="31">
        <v>7600</v>
      </c>
      <c r="N527" s="31" t="str">
        <f t="shared" si="24"/>
        <v>5 000€ &lt;x&lt; 10 000€</v>
      </c>
      <c r="O527" s="32"/>
      <c r="P527" s="28"/>
      <c r="Q527" s="28"/>
      <c r="R527" s="28"/>
      <c r="S527" s="28" t="s">
        <v>1367</v>
      </c>
      <c r="T527" s="33" t="s">
        <v>1364</v>
      </c>
      <c r="U527" s="28">
        <v>43</v>
      </c>
      <c r="V527" s="36" t="s">
        <v>2053</v>
      </c>
    </row>
    <row r="528" spans="1:22" ht="72" x14ac:dyDescent="0.3">
      <c r="A528" s="27">
        <v>525</v>
      </c>
      <c r="B528" s="28" t="s">
        <v>422</v>
      </c>
      <c r="C528" s="28" t="s">
        <v>423</v>
      </c>
      <c r="D528" s="28" t="s">
        <v>1101</v>
      </c>
      <c r="E528" s="28" t="s">
        <v>1102</v>
      </c>
      <c r="F528" s="28"/>
      <c r="G528" s="29"/>
      <c r="H528" s="30" t="s">
        <v>445</v>
      </c>
      <c r="I528" s="28" t="s">
        <v>8</v>
      </c>
      <c r="J528" s="28"/>
      <c r="K528" s="28" t="s">
        <v>1030</v>
      </c>
      <c r="L528" s="28" t="s">
        <v>1029</v>
      </c>
      <c r="M528" s="31" t="s">
        <v>1430</v>
      </c>
      <c r="N528" s="31"/>
      <c r="O528" s="32">
        <v>0.88</v>
      </c>
      <c r="P528" s="28"/>
      <c r="Q528" s="28"/>
      <c r="R528" s="28"/>
      <c r="S528" s="28" t="s">
        <v>1367</v>
      </c>
      <c r="T528" s="33" t="s">
        <v>1364</v>
      </c>
      <c r="U528" s="28">
        <v>44</v>
      </c>
      <c r="V528" s="36" t="s">
        <v>2054</v>
      </c>
    </row>
    <row r="529" spans="1:22" ht="72" x14ac:dyDescent="0.3">
      <c r="A529" s="27">
        <v>526</v>
      </c>
      <c r="B529" s="28" t="s">
        <v>422</v>
      </c>
      <c r="C529" s="28" t="s">
        <v>423</v>
      </c>
      <c r="D529" s="28" t="s">
        <v>1101</v>
      </c>
      <c r="E529" s="28" t="s">
        <v>1102</v>
      </c>
      <c r="F529" s="28"/>
      <c r="G529" s="29"/>
      <c r="H529" s="30" t="s">
        <v>446</v>
      </c>
      <c r="I529" s="28" t="s">
        <v>4</v>
      </c>
      <c r="J529" s="28" t="s">
        <v>8</v>
      </c>
      <c r="K529" s="28" t="s">
        <v>1000</v>
      </c>
      <c r="L529" s="28" t="s">
        <v>1029</v>
      </c>
      <c r="M529" s="31" t="s">
        <v>1430</v>
      </c>
      <c r="N529" s="31"/>
      <c r="O529" s="32">
        <v>0.22</v>
      </c>
      <c r="P529" s="28"/>
      <c r="Q529" s="28"/>
      <c r="R529" s="28"/>
      <c r="S529" s="28" t="s">
        <v>1367</v>
      </c>
      <c r="T529" s="33" t="s">
        <v>1364</v>
      </c>
      <c r="U529" s="28">
        <v>45</v>
      </c>
      <c r="V529" s="36" t="s">
        <v>2055</v>
      </c>
    </row>
    <row r="530" spans="1:22" ht="72" x14ac:dyDescent="0.3">
      <c r="A530" s="27">
        <v>527</v>
      </c>
      <c r="B530" s="28" t="s">
        <v>422</v>
      </c>
      <c r="C530" s="28" t="s">
        <v>423</v>
      </c>
      <c r="D530" s="28" t="s">
        <v>981</v>
      </c>
      <c r="E530" s="28" t="s">
        <v>1042</v>
      </c>
      <c r="F530" s="28"/>
      <c r="G530" s="29"/>
      <c r="H530" s="30" t="s">
        <v>447</v>
      </c>
      <c r="I530" s="28" t="s">
        <v>8</v>
      </c>
      <c r="J530" s="28" t="s">
        <v>4</v>
      </c>
      <c r="K530" s="28" t="s">
        <v>1007</v>
      </c>
      <c r="L530" s="28" t="s">
        <v>1029</v>
      </c>
      <c r="M530" s="31" t="s">
        <v>1430</v>
      </c>
      <c r="N530" s="31"/>
      <c r="O530" s="32">
        <v>0.75</v>
      </c>
      <c r="P530" s="28"/>
      <c r="Q530" s="28"/>
      <c r="R530" s="28"/>
      <c r="S530" s="28" t="s">
        <v>1367</v>
      </c>
      <c r="T530" s="33" t="s">
        <v>1364</v>
      </c>
      <c r="U530" s="28">
        <v>46</v>
      </c>
      <c r="V530" s="36" t="s">
        <v>2056</v>
      </c>
    </row>
    <row r="531" spans="1:22" ht="72" x14ac:dyDescent="0.3">
      <c r="A531" s="27">
        <v>528</v>
      </c>
      <c r="B531" s="28" t="s">
        <v>422</v>
      </c>
      <c r="C531" s="28" t="s">
        <v>423</v>
      </c>
      <c r="D531" s="28" t="s">
        <v>981</v>
      </c>
      <c r="E531" s="28" t="s">
        <v>1042</v>
      </c>
      <c r="F531" s="28"/>
      <c r="G531" s="29"/>
      <c r="H531" s="30" t="s">
        <v>448</v>
      </c>
      <c r="I531" s="28" t="s">
        <v>4</v>
      </c>
      <c r="J531" s="28"/>
      <c r="K531" s="28" t="s">
        <v>1007</v>
      </c>
      <c r="L531" s="28" t="s">
        <v>1029</v>
      </c>
      <c r="M531" s="31" t="s">
        <v>1280</v>
      </c>
      <c r="N531" s="31" t="s">
        <v>1280</v>
      </c>
      <c r="O531" s="32"/>
      <c r="P531" s="28"/>
      <c r="Q531" s="28"/>
      <c r="R531" s="28"/>
      <c r="S531" s="28" t="s">
        <v>1367</v>
      </c>
      <c r="T531" s="33" t="s">
        <v>1364</v>
      </c>
      <c r="U531" s="28">
        <v>47</v>
      </c>
      <c r="V531" s="36" t="s">
        <v>2057</v>
      </c>
    </row>
    <row r="532" spans="1:22" ht="82.8" x14ac:dyDescent="0.3">
      <c r="A532" s="27">
        <v>529</v>
      </c>
      <c r="B532" s="28" t="s">
        <v>422</v>
      </c>
      <c r="C532" s="28" t="s">
        <v>423</v>
      </c>
      <c r="D532" s="28" t="s">
        <v>1048</v>
      </c>
      <c r="E532" s="28" t="s">
        <v>1058</v>
      </c>
      <c r="F532" s="28" t="s">
        <v>1059</v>
      </c>
      <c r="G532" s="29"/>
      <c r="H532" s="30" t="s">
        <v>449</v>
      </c>
      <c r="I532" s="28" t="s">
        <v>4</v>
      </c>
      <c r="J532" s="28" t="s">
        <v>10</v>
      </c>
      <c r="K532" s="28" t="s">
        <v>1006</v>
      </c>
      <c r="L532" s="28" t="s">
        <v>1029</v>
      </c>
      <c r="M532" s="31" t="s">
        <v>1265</v>
      </c>
      <c r="N532" s="31" t="s">
        <v>2058</v>
      </c>
      <c r="O532" s="32"/>
      <c r="P532" s="28"/>
      <c r="Q532" s="28"/>
      <c r="R532" s="28"/>
      <c r="S532" s="28" t="s">
        <v>1364</v>
      </c>
      <c r="T532" s="33" t="s">
        <v>1364</v>
      </c>
      <c r="U532" s="28">
        <v>48</v>
      </c>
      <c r="V532" s="36" t="s">
        <v>2059</v>
      </c>
    </row>
    <row r="533" spans="1:22" ht="72" x14ac:dyDescent="0.3">
      <c r="A533" s="27">
        <v>530</v>
      </c>
      <c r="B533" s="28" t="s">
        <v>422</v>
      </c>
      <c r="C533" s="28" t="s">
        <v>423</v>
      </c>
      <c r="D533" s="28"/>
      <c r="E533" s="28"/>
      <c r="F533" s="28"/>
      <c r="G533" s="29"/>
      <c r="H533" s="30" t="s">
        <v>450</v>
      </c>
      <c r="I533" s="28" t="s">
        <v>973</v>
      </c>
      <c r="J533" s="28" t="s">
        <v>4</v>
      </c>
      <c r="K533" s="28" t="s">
        <v>990</v>
      </c>
      <c r="L533" s="28" t="s">
        <v>1029</v>
      </c>
      <c r="M533" s="31" t="s">
        <v>1430</v>
      </c>
      <c r="N533" s="31"/>
      <c r="O533" s="32">
        <v>0.105</v>
      </c>
      <c r="P533" s="28"/>
      <c r="Q533" s="28"/>
      <c r="R533" s="28"/>
      <c r="S533" s="28" t="s">
        <v>1367</v>
      </c>
      <c r="T533" s="33" t="s">
        <v>1364</v>
      </c>
      <c r="U533" s="28">
        <v>49</v>
      </c>
      <c r="V533" s="36" t="s">
        <v>2060</v>
      </c>
    </row>
    <row r="534" spans="1:22" ht="72" x14ac:dyDescent="0.3">
      <c r="A534" s="27">
        <v>531</v>
      </c>
      <c r="B534" s="28" t="s">
        <v>422</v>
      </c>
      <c r="C534" s="28" t="s">
        <v>423</v>
      </c>
      <c r="D534" s="28"/>
      <c r="E534" s="28"/>
      <c r="F534" s="28"/>
      <c r="G534" s="29"/>
      <c r="H534" s="30" t="s">
        <v>451</v>
      </c>
      <c r="I534" s="28" t="s">
        <v>4</v>
      </c>
      <c r="J534" s="28"/>
      <c r="K534" s="28" t="s">
        <v>221</v>
      </c>
      <c r="L534" s="28" t="s">
        <v>1029</v>
      </c>
      <c r="M534" s="31" t="s">
        <v>1430</v>
      </c>
      <c r="N534" s="31"/>
      <c r="O534" s="32">
        <v>0.65</v>
      </c>
      <c r="P534" s="28"/>
      <c r="Q534" s="28"/>
      <c r="R534" s="28"/>
      <c r="S534" s="28" t="s">
        <v>1367</v>
      </c>
      <c r="T534" s="33" t="s">
        <v>1364</v>
      </c>
      <c r="U534" s="28">
        <v>50</v>
      </c>
      <c r="V534" s="36" t="s">
        <v>2061</v>
      </c>
    </row>
    <row r="535" spans="1:22" ht="72" x14ac:dyDescent="0.3">
      <c r="A535" s="27">
        <v>532</v>
      </c>
      <c r="B535" s="28" t="s">
        <v>422</v>
      </c>
      <c r="C535" s="28" t="s">
        <v>423</v>
      </c>
      <c r="D535" s="28" t="s">
        <v>1074</v>
      </c>
      <c r="E535" s="28"/>
      <c r="F535" s="28"/>
      <c r="G535" s="29"/>
      <c r="H535" s="30" t="s">
        <v>452</v>
      </c>
      <c r="I535" s="28" t="s">
        <v>4</v>
      </c>
      <c r="J535" s="28"/>
      <c r="K535" s="28" t="s">
        <v>991</v>
      </c>
      <c r="L535" s="28" t="s">
        <v>1029</v>
      </c>
      <c r="M535" s="31" t="s">
        <v>1430</v>
      </c>
      <c r="N535" s="31"/>
      <c r="O535" s="32">
        <v>0.19</v>
      </c>
      <c r="P535" s="28"/>
      <c r="Q535" s="28"/>
      <c r="R535" s="28"/>
      <c r="S535" s="28" t="s">
        <v>1367</v>
      </c>
      <c r="T535" s="33" t="s">
        <v>1364</v>
      </c>
      <c r="U535" s="28">
        <v>51</v>
      </c>
      <c r="V535" s="36" t="s">
        <v>2062</v>
      </c>
    </row>
    <row r="536" spans="1:22" ht="72" x14ac:dyDescent="0.3">
      <c r="A536" s="27">
        <v>533</v>
      </c>
      <c r="B536" s="28" t="s">
        <v>422</v>
      </c>
      <c r="C536" s="28" t="s">
        <v>456</v>
      </c>
      <c r="D536" s="28" t="s">
        <v>1085</v>
      </c>
      <c r="E536" s="28"/>
      <c r="F536" s="28"/>
      <c r="G536" s="29"/>
      <c r="H536" s="30" t="s">
        <v>455</v>
      </c>
      <c r="I536" s="28" t="s">
        <v>973</v>
      </c>
      <c r="J536" s="28" t="s">
        <v>4</v>
      </c>
      <c r="K536" s="28" t="s">
        <v>989</v>
      </c>
      <c r="L536" s="28"/>
      <c r="M536" s="31" t="s">
        <v>1430</v>
      </c>
      <c r="N536" s="31"/>
      <c r="O536" s="32">
        <v>0.61</v>
      </c>
      <c r="P536" s="28"/>
      <c r="Q536" s="28"/>
      <c r="R536" s="28"/>
      <c r="S536" s="28" t="s">
        <v>1367</v>
      </c>
      <c r="T536" s="33" t="s">
        <v>1364</v>
      </c>
      <c r="U536" s="28">
        <v>38</v>
      </c>
      <c r="V536" s="36" t="s">
        <v>2063</v>
      </c>
    </row>
    <row r="537" spans="1:22" ht="72" x14ac:dyDescent="0.3">
      <c r="A537" s="27">
        <v>534</v>
      </c>
      <c r="B537" s="28" t="s">
        <v>422</v>
      </c>
      <c r="C537" s="28" t="s">
        <v>456</v>
      </c>
      <c r="D537" s="28" t="s">
        <v>1085</v>
      </c>
      <c r="E537" s="28"/>
      <c r="F537" s="28"/>
      <c r="G537" s="29"/>
      <c r="H537" s="30" t="s">
        <v>457</v>
      </c>
      <c r="I537" s="28" t="s">
        <v>8</v>
      </c>
      <c r="J537" s="28" t="s">
        <v>29</v>
      </c>
      <c r="K537" s="28"/>
      <c r="L537" s="28"/>
      <c r="M537" s="31" t="s">
        <v>1430</v>
      </c>
      <c r="N537" s="31"/>
      <c r="O537" s="32">
        <v>0.84</v>
      </c>
      <c r="P537" s="28"/>
      <c r="Q537" s="28"/>
      <c r="R537" s="28"/>
      <c r="S537" s="28" t="s">
        <v>1367</v>
      </c>
      <c r="T537" s="33" t="s">
        <v>1364</v>
      </c>
      <c r="U537" s="28">
        <v>39</v>
      </c>
      <c r="V537" s="36" t="s">
        <v>2064</v>
      </c>
    </row>
    <row r="538" spans="1:22" ht="72" x14ac:dyDescent="0.3">
      <c r="A538" s="27">
        <v>535</v>
      </c>
      <c r="B538" s="28" t="s">
        <v>422</v>
      </c>
      <c r="C538" s="28" t="s">
        <v>456</v>
      </c>
      <c r="D538" s="28"/>
      <c r="E538" s="28"/>
      <c r="F538" s="28"/>
      <c r="G538" s="29"/>
      <c r="H538" s="30" t="s">
        <v>458</v>
      </c>
      <c r="I538" s="28" t="s">
        <v>4</v>
      </c>
      <c r="J538" s="28"/>
      <c r="K538" s="28" t="s">
        <v>1006</v>
      </c>
      <c r="L538" s="28" t="s">
        <v>34</v>
      </c>
      <c r="M538" s="31" t="s">
        <v>1430</v>
      </c>
      <c r="N538" s="31"/>
      <c r="O538" s="32" t="s">
        <v>1451</v>
      </c>
      <c r="P538" s="28"/>
      <c r="Q538" s="28"/>
      <c r="R538" s="28"/>
      <c r="S538" s="28" t="s">
        <v>1367</v>
      </c>
      <c r="T538" s="33" t="s">
        <v>1364</v>
      </c>
      <c r="U538" s="28">
        <v>40</v>
      </c>
      <c r="V538" s="36" t="s">
        <v>2065</v>
      </c>
    </row>
    <row r="539" spans="1:22" ht="72" x14ac:dyDescent="0.3">
      <c r="A539" s="27">
        <v>536</v>
      </c>
      <c r="B539" s="28" t="s">
        <v>422</v>
      </c>
      <c r="C539" s="28" t="s">
        <v>456</v>
      </c>
      <c r="D539" s="28" t="s">
        <v>1085</v>
      </c>
      <c r="E539" s="28"/>
      <c r="F539" s="28"/>
      <c r="G539" s="29"/>
      <c r="H539" s="30" t="s">
        <v>459</v>
      </c>
      <c r="I539" s="28" t="s">
        <v>975</v>
      </c>
      <c r="J539" s="28"/>
      <c r="K539" s="28"/>
      <c r="L539" s="28"/>
      <c r="M539" s="31">
        <v>16000000</v>
      </c>
      <c r="N539" s="31" t="str">
        <f t="shared" ref="N539:N550" si="25">IF(M539="","",IF(M539&lt;5000,"&lt; 5 000€",IF(M539&lt;10000,"5 000€ &lt;x&lt; 10 000€",IF(M539&lt;50000,"10 000€ &lt;x&lt; 50 000€",IF(M539&lt;100000,"50 000€ &lt;x&lt; 100 000€",IF(M539&lt;200000,"100 000€&lt;x&lt;200 000€",IF(M539&lt;500000,"200 000€ &lt;x&lt; 500 000€",IF(M539&lt;1000000,"500 000€ &lt;x&lt; 1M€",IF(M539&gt;1000000,"&gt;1M€","")))))))))</f>
        <v>&gt;1M€</v>
      </c>
      <c r="O539" s="32">
        <v>0.13</v>
      </c>
      <c r="P539" s="28"/>
      <c r="Q539" s="28"/>
      <c r="R539" s="28"/>
      <c r="S539" s="28" t="s">
        <v>1364</v>
      </c>
      <c r="T539" s="33" t="s">
        <v>1364</v>
      </c>
      <c r="U539" s="28">
        <v>42</v>
      </c>
      <c r="V539" s="36" t="s">
        <v>2066</v>
      </c>
    </row>
    <row r="540" spans="1:22" ht="72" x14ac:dyDescent="0.3">
      <c r="A540" s="27">
        <v>537</v>
      </c>
      <c r="B540" s="28" t="s">
        <v>422</v>
      </c>
      <c r="C540" s="28" t="s">
        <v>456</v>
      </c>
      <c r="D540" s="28" t="s">
        <v>1085</v>
      </c>
      <c r="E540" s="28" t="s">
        <v>1086</v>
      </c>
      <c r="F540" s="28" t="s">
        <v>1087</v>
      </c>
      <c r="G540" s="29" t="s">
        <v>1187</v>
      </c>
      <c r="H540" s="30" t="s">
        <v>460</v>
      </c>
      <c r="I540" s="28" t="s">
        <v>4</v>
      </c>
      <c r="J540" s="28"/>
      <c r="K540" s="28" t="s">
        <v>1009</v>
      </c>
      <c r="L540" s="28"/>
      <c r="M540" s="31" t="s">
        <v>1430</v>
      </c>
      <c r="N540" s="31"/>
      <c r="O540" s="32">
        <v>0.14000000000000001</v>
      </c>
      <c r="P540" s="28"/>
      <c r="Q540" s="28"/>
      <c r="R540" s="28"/>
      <c r="S540" s="28" t="s">
        <v>1367</v>
      </c>
      <c r="T540" s="33" t="s">
        <v>1364</v>
      </c>
      <c r="U540" s="28">
        <v>43</v>
      </c>
      <c r="V540" s="36" t="s">
        <v>2067</v>
      </c>
    </row>
    <row r="541" spans="1:22" ht="72" x14ac:dyDescent="0.3">
      <c r="A541" s="27">
        <v>538</v>
      </c>
      <c r="B541" s="28" t="s">
        <v>422</v>
      </c>
      <c r="C541" s="28" t="s">
        <v>456</v>
      </c>
      <c r="D541" s="28" t="s">
        <v>1085</v>
      </c>
      <c r="E541" s="28" t="s">
        <v>1086</v>
      </c>
      <c r="F541" s="28" t="s">
        <v>1087</v>
      </c>
      <c r="G541" s="29" t="s">
        <v>1187</v>
      </c>
      <c r="H541" s="30" t="s">
        <v>461</v>
      </c>
      <c r="I541" s="28" t="s">
        <v>29</v>
      </c>
      <c r="J541" s="28" t="s">
        <v>8</v>
      </c>
      <c r="K541" s="28"/>
      <c r="L541" s="28"/>
      <c r="M541" s="31">
        <v>1540</v>
      </c>
      <c r="N541" s="31" t="str">
        <f t="shared" si="25"/>
        <v>&lt; 5 000€</v>
      </c>
      <c r="O541" s="32"/>
      <c r="P541" s="28"/>
      <c r="Q541" s="28"/>
      <c r="R541" s="28"/>
      <c r="S541" s="28" t="s">
        <v>1364</v>
      </c>
      <c r="T541" s="33" t="s">
        <v>1364</v>
      </c>
      <c r="U541" s="28">
        <v>44</v>
      </c>
      <c r="V541" s="36" t="s">
        <v>2068</v>
      </c>
    </row>
    <row r="542" spans="1:22" ht="72" x14ac:dyDescent="0.3">
      <c r="A542" s="27">
        <v>539</v>
      </c>
      <c r="B542" s="28" t="s">
        <v>422</v>
      </c>
      <c r="C542" s="28" t="s">
        <v>456</v>
      </c>
      <c r="D542" s="28" t="s">
        <v>1085</v>
      </c>
      <c r="E542" s="28"/>
      <c r="F542" s="28"/>
      <c r="G542" s="29"/>
      <c r="H542" s="30" t="s">
        <v>462</v>
      </c>
      <c r="I542" s="28" t="s">
        <v>29</v>
      </c>
      <c r="J542" s="28" t="s">
        <v>8</v>
      </c>
      <c r="K542" s="28" t="s">
        <v>1009</v>
      </c>
      <c r="L542" s="28"/>
      <c r="M542" s="31" t="s">
        <v>1430</v>
      </c>
      <c r="N542" s="31"/>
      <c r="O542" s="32">
        <v>0.5</v>
      </c>
      <c r="P542" s="28"/>
      <c r="Q542" s="28"/>
      <c r="R542" s="28"/>
      <c r="S542" s="28" t="s">
        <v>1364</v>
      </c>
      <c r="T542" s="33" t="s">
        <v>1364</v>
      </c>
      <c r="U542" s="28">
        <v>45</v>
      </c>
      <c r="V542" s="36" t="s">
        <v>2069</v>
      </c>
    </row>
    <row r="543" spans="1:22" ht="72" x14ac:dyDescent="0.3">
      <c r="A543" s="27">
        <v>540</v>
      </c>
      <c r="B543" s="28" t="s">
        <v>422</v>
      </c>
      <c r="C543" s="28" t="s">
        <v>456</v>
      </c>
      <c r="D543" s="28" t="s">
        <v>1085</v>
      </c>
      <c r="E543" s="28"/>
      <c r="F543" s="28"/>
      <c r="G543" s="29"/>
      <c r="H543" s="30" t="s">
        <v>463</v>
      </c>
      <c r="I543" s="28" t="s">
        <v>29</v>
      </c>
      <c r="J543" s="28" t="s">
        <v>8</v>
      </c>
      <c r="K543" s="28" t="s">
        <v>1009</v>
      </c>
      <c r="L543" s="28"/>
      <c r="M543" s="31">
        <v>38000</v>
      </c>
      <c r="N543" s="31" t="str">
        <f t="shared" si="25"/>
        <v>10 000€ &lt;x&lt; 50 000€</v>
      </c>
      <c r="O543" s="32"/>
      <c r="P543" s="28"/>
      <c r="Q543" s="28"/>
      <c r="R543" s="28"/>
      <c r="S543" s="28" t="s">
        <v>1364</v>
      </c>
      <c r="T543" s="33" t="s">
        <v>1364</v>
      </c>
      <c r="U543" s="28">
        <v>46</v>
      </c>
      <c r="V543" s="36" t="s">
        <v>2070</v>
      </c>
    </row>
    <row r="544" spans="1:22" ht="72" x14ac:dyDescent="0.3">
      <c r="A544" s="27">
        <v>541</v>
      </c>
      <c r="B544" s="28" t="s">
        <v>422</v>
      </c>
      <c r="C544" s="28" t="s">
        <v>456</v>
      </c>
      <c r="D544" s="28" t="s">
        <v>1085</v>
      </c>
      <c r="E544" s="28"/>
      <c r="F544" s="28"/>
      <c r="G544" s="29"/>
      <c r="H544" s="30" t="s">
        <v>464</v>
      </c>
      <c r="I544" s="28" t="s">
        <v>29</v>
      </c>
      <c r="J544" s="28" t="s">
        <v>8</v>
      </c>
      <c r="K544" s="28" t="s">
        <v>1009</v>
      </c>
      <c r="L544" s="28"/>
      <c r="M544" s="31" t="s">
        <v>1430</v>
      </c>
      <c r="N544" s="31"/>
      <c r="O544" s="32">
        <v>0.5</v>
      </c>
      <c r="P544" s="28"/>
      <c r="Q544" s="28"/>
      <c r="R544" s="28"/>
      <c r="S544" s="28" t="s">
        <v>1364</v>
      </c>
      <c r="T544" s="33" t="s">
        <v>1364</v>
      </c>
      <c r="U544" s="28">
        <v>47</v>
      </c>
      <c r="V544" s="36" t="s">
        <v>2071</v>
      </c>
    </row>
    <row r="545" spans="1:22" ht="72" x14ac:dyDescent="0.3">
      <c r="A545" s="27">
        <v>542</v>
      </c>
      <c r="B545" s="28" t="s">
        <v>422</v>
      </c>
      <c r="C545" s="28" t="s">
        <v>456</v>
      </c>
      <c r="D545" s="28" t="s">
        <v>1085</v>
      </c>
      <c r="E545" s="28"/>
      <c r="F545" s="28"/>
      <c r="G545" s="29"/>
      <c r="H545" s="30" t="s">
        <v>465</v>
      </c>
      <c r="I545" s="28" t="s">
        <v>8</v>
      </c>
      <c r="J545" s="28" t="s">
        <v>4</v>
      </c>
      <c r="K545" s="28" t="s">
        <v>1009</v>
      </c>
      <c r="L545" s="28"/>
      <c r="M545" s="31" t="s">
        <v>1430</v>
      </c>
      <c r="N545" s="31"/>
      <c r="O545" s="32">
        <v>0.2</v>
      </c>
      <c r="P545" s="28"/>
      <c r="Q545" s="28"/>
      <c r="R545" s="28"/>
      <c r="S545" s="28" t="s">
        <v>1367</v>
      </c>
      <c r="T545" s="33" t="s">
        <v>1364</v>
      </c>
      <c r="U545" s="28">
        <v>48</v>
      </c>
      <c r="V545" s="36" t="s">
        <v>2072</v>
      </c>
    </row>
    <row r="546" spans="1:22" ht="72" x14ac:dyDescent="0.3">
      <c r="A546" s="27">
        <v>543</v>
      </c>
      <c r="B546" s="28" t="s">
        <v>422</v>
      </c>
      <c r="C546" s="28" t="s">
        <v>456</v>
      </c>
      <c r="D546" s="28" t="s">
        <v>1085</v>
      </c>
      <c r="E546" s="28"/>
      <c r="F546" s="28"/>
      <c r="G546" s="29"/>
      <c r="H546" s="30" t="s">
        <v>466</v>
      </c>
      <c r="I546" s="28" t="s">
        <v>29</v>
      </c>
      <c r="J546" s="28" t="s">
        <v>8</v>
      </c>
      <c r="K546" s="28"/>
      <c r="L546" s="28"/>
      <c r="M546" s="31">
        <v>13000</v>
      </c>
      <c r="N546" s="31" t="str">
        <f t="shared" si="25"/>
        <v>10 000€ &lt;x&lt; 50 000€</v>
      </c>
      <c r="O546" s="32">
        <v>0.81</v>
      </c>
      <c r="P546" s="28"/>
      <c r="Q546" s="28"/>
      <c r="R546" s="28"/>
      <c r="S546" s="28" t="s">
        <v>1367</v>
      </c>
      <c r="T546" s="33" t="s">
        <v>1364</v>
      </c>
      <c r="U546" s="28">
        <v>49</v>
      </c>
      <c r="V546" s="36" t="s">
        <v>2073</v>
      </c>
    </row>
    <row r="547" spans="1:22" ht="82.8" x14ac:dyDescent="0.3">
      <c r="A547" s="27">
        <v>544</v>
      </c>
      <c r="B547" s="28" t="s">
        <v>422</v>
      </c>
      <c r="C547" s="28" t="s">
        <v>456</v>
      </c>
      <c r="D547" s="28" t="s">
        <v>1085</v>
      </c>
      <c r="E547" s="28"/>
      <c r="F547" s="28"/>
      <c r="G547" s="29"/>
      <c r="H547" s="30" t="s">
        <v>467</v>
      </c>
      <c r="I547" s="28" t="s">
        <v>29</v>
      </c>
      <c r="J547" s="28" t="s">
        <v>8</v>
      </c>
      <c r="K547" s="28"/>
      <c r="L547" s="28"/>
      <c r="M547" s="31" t="s">
        <v>1430</v>
      </c>
      <c r="N547" s="31"/>
      <c r="O547" s="32">
        <v>0.5</v>
      </c>
      <c r="P547" s="28"/>
      <c r="Q547" s="28"/>
      <c r="R547" s="28"/>
      <c r="S547" s="28" t="s">
        <v>1367</v>
      </c>
      <c r="T547" s="33" t="s">
        <v>1364</v>
      </c>
      <c r="U547" s="28">
        <v>50</v>
      </c>
      <c r="V547" s="36" t="s">
        <v>2074</v>
      </c>
    </row>
    <row r="548" spans="1:22" ht="72" x14ac:dyDescent="0.3">
      <c r="A548" s="27">
        <v>545</v>
      </c>
      <c r="B548" s="28" t="s">
        <v>422</v>
      </c>
      <c r="C548" s="28" t="s">
        <v>456</v>
      </c>
      <c r="D548" s="28" t="s">
        <v>1063</v>
      </c>
      <c r="E548" s="28" t="s">
        <v>1068</v>
      </c>
      <c r="F548" s="28" t="s">
        <v>1065</v>
      </c>
      <c r="G548" s="29"/>
      <c r="H548" s="30" t="s">
        <v>468</v>
      </c>
      <c r="I548" s="28" t="s">
        <v>118</v>
      </c>
      <c r="J548" s="28" t="s">
        <v>974</v>
      </c>
      <c r="K548" s="28" t="s">
        <v>34</v>
      </c>
      <c r="L548" s="28"/>
      <c r="M548" s="31">
        <v>60000</v>
      </c>
      <c r="N548" s="31" t="str">
        <f t="shared" si="25"/>
        <v>50 000€ &lt;x&lt; 100 000€</v>
      </c>
      <c r="O548" s="32">
        <v>0.24</v>
      </c>
      <c r="P548" s="28"/>
      <c r="Q548" s="28"/>
      <c r="R548" s="28"/>
      <c r="S548" s="28" t="s">
        <v>1367</v>
      </c>
      <c r="T548" s="33" t="s">
        <v>1364</v>
      </c>
      <c r="U548" s="28">
        <v>53</v>
      </c>
      <c r="V548" s="36" t="s">
        <v>2075</v>
      </c>
    </row>
    <row r="549" spans="1:22" ht="72" x14ac:dyDescent="0.3">
      <c r="A549" s="27">
        <v>546</v>
      </c>
      <c r="B549" s="28" t="s">
        <v>422</v>
      </c>
      <c r="C549" s="28" t="s">
        <v>456</v>
      </c>
      <c r="D549" s="28" t="s">
        <v>1063</v>
      </c>
      <c r="E549" s="28" t="s">
        <v>1064</v>
      </c>
      <c r="F549" s="28" t="s">
        <v>1065</v>
      </c>
      <c r="G549" s="29"/>
      <c r="H549" s="30" t="s">
        <v>469</v>
      </c>
      <c r="I549" s="28" t="s">
        <v>4</v>
      </c>
      <c r="J549" s="28"/>
      <c r="K549" s="28" t="s">
        <v>991</v>
      </c>
      <c r="L549" s="28" t="s">
        <v>1000</v>
      </c>
      <c r="M549" s="31">
        <v>35000</v>
      </c>
      <c r="N549" s="31" t="str">
        <f t="shared" si="25"/>
        <v>10 000€ &lt;x&lt; 50 000€</v>
      </c>
      <c r="O549" s="32"/>
      <c r="P549" s="28"/>
      <c r="Q549" s="28"/>
      <c r="R549" s="28"/>
      <c r="S549" s="28" t="s">
        <v>1367</v>
      </c>
      <c r="T549" s="33" t="s">
        <v>1364</v>
      </c>
      <c r="U549" s="28">
        <v>54</v>
      </c>
      <c r="V549" s="36" t="s">
        <v>2076</v>
      </c>
    </row>
    <row r="550" spans="1:22" ht="72" x14ac:dyDescent="0.3">
      <c r="A550" s="27">
        <v>547</v>
      </c>
      <c r="B550" s="28" t="s">
        <v>422</v>
      </c>
      <c r="C550" s="28" t="s">
        <v>456</v>
      </c>
      <c r="D550" s="28" t="s">
        <v>1111</v>
      </c>
      <c r="E550" s="28"/>
      <c r="F550" s="28"/>
      <c r="G550" s="29"/>
      <c r="H550" s="30" t="s">
        <v>475</v>
      </c>
      <c r="I550" s="28" t="s">
        <v>4</v>
      </c>
      <c r="J550" s="28" t="s">
        <v>10</v>
      </c>
      <c r="K550" s="28" t="s">
        <v>988</v>
      </c>
      <c r="L550" s="28"/>
      <c r="M550" s="31">
        <v>1000000</v>
      </c>
      <c r="N550" s="31" t="str">
        <f t="shared" si="25"/>
        <v/>
      </c>
      <c r="O550" s="32">
        <v>0.44</v>
      </c>
      <c r="P550" s="28"/>
      <c r="Q550" s="28"/>
      <c r="R550" s="28"/>
      <c r="S550" s="28" t="s">
        <v>1364</v>
      </c>
      <c r="T550" s="33" t="s">
        <v>1364</v>
      </c>
      <c r="U550" s="28">
        <v>56</v>
      </c>
      <c r="V550" s="36" t="s">
        <v>2077</v>
      </c>
    </row>
    <row r="551" spans="1:22" ht="72" x14ac:dyDescent="0.3">
      <c r="A551" s="27">
        <v>548</v>
      </c>
      <c r="B551" s="28" t="s">
        <v>422</v>
      </c>
      <c r="C551" s="28" t="s">
        <v>456</v>
      </c>
      <c r="D551" s="28" t="s">
        <v>1111</v>
      </c>
      <c r="E551" s="28"/>
      <c r="F551" s="28"/>
      <c r="G551" s="29"/>
      <c r="H551" s="30" t="s">
        <v>476</v>
      </c>
      <c r="I551" s="28" t="s">
        <v>4</v>
      </c>
      <c r="J551" s="28" t="s">
        <v>10</v>
      </c>
      <c r="K551" s="28" t="s">
        <v>1012</v>
      </c>
      <c r="L551" s="28"/>
      <c r="M551" s="31" t="s">
        <v>1430</v>
      </c>
      <c r="N551" s="31"/>
      <c r="O551" s="32">
        <v>0.26</v>
      </c>
      <c r="P551" s="28"/>
      <c r="Q551" s="28"/>
      <c r="R551" s="28"/>
      <c r="S551" s="28" t="s">
        <v>1364</v>
      </c>
      <c r="T551" s="33" t="s">
        <v>1364</v>
      </c>
      <c r="U551" s="28">
        <v>57</v>
      </c>
      <c r="V551" s="36" t="s">
        <v>2078</v>
      </c>
    </row>
    <row r="552" spans="1:22" ht="72" x14ac:dyDescent="0.3">
      <c r="A552" s="27">
        <v>549</v>
      </c>
      <c r="B552" s="28" t="s">
        <v>422</v>
      </c>
      <c r="C552" s="28" t="s">
        <v>456</v>
      </c>
      <c r="D552" s="28" t="s">
        <v>1111</v>
      </c>
      <c r="E552" s="28"/>
      <c r="F552" s="28"/>
      <c r="G552" s="29"/>
      <c r="H552" s="30" t="s">
        <v>2079</v>
      </c>
      <c r="I552" s="28" t="s">
        <v>4</v>
      </c>
      <c r="J552" s="28" t="s">
        <v>10</v>
      </c>
      <c r="K552" s="28" t="s">
        <v>1012</v>
      </c>
      <c r="L552" s="28"/>
      <c r="M552" s="31" t="s">
        <v>1430</v>
      </c>
      <c r="N552" s="31"/>
      <c r="O552" s="32">
        <v>0.2</v>
      </c>
      <c r="P552" s="28"/>
      <c r="Q552" s="28"/>
      <c r="R552" s="28"/>
      <c r="S552" s="28" t="s">
        <v>1364</v>
      </c>
      <c r="T552" s="33" t="s">
        <v>1364</v>
      </c>
      <c r="U552" s="28">
        <v>58</v>
      </c>
      <c r="V552" s="36" t="s">
        <v>2080</v>
      </c>
    </row>
    <row r="553" spans="1:22" ht="82.8" x14ac:dyDescent="0.3">
      <c r="A553" s="27">
        <v>550</v>
      </c>
      <c r="B553" s="28" t="s">
        <v>422</v>
      </c>
      <c r="C553" s="28" t="s">
        <v>456</v>
      </c>
      <c r="D553" s="28" t="s">
        <v>1111</v>
      </c>
      <c r="E553" s="28"/>
      <c r="F553" s="28"/>
      <c r="G553" s="29"/>
      <c r="H553" s="30" t="s">
        <v>477</v>
      </c>
      <c r="I553" s="28" t="s">
        <v>4</v>
      </c>
      <c r="J553" s="28" t="s">
        <v>10</v>
      </c>
      <c r="K553" s="28" t="s">
        <v>1012</v>
      </c>
      <c r="L553" s="28"/>
      <c r="M553" s="31" t="s">
        <v>1280</v>
      </c>
      <c r="N553" s="31" t="s">
        <v>1280</v>
      </c>
      <c r="O553" s="32"/>
      <c r="P553" s="28"/>
      <c r="Q553" s="28"/>
      <c r="R553" s="28"/>
      <c r="S553" s="28" t="s">
        <v>1364</v>
      </c>
      <c r="T553" s="33" t="s">
        <v>1364</v>
      </c>
      <c r="U553" s="28">
        <v>59</v>
      </c>
      <c r="V553" s="36" t="s">
        <v>2081</v>
      </c>
    </row>
    <row r="554" spans="1:22" ht="82.8" x14ac:dyDescent="0.3">
      <c r="A554" s="27">
        <v>551</v>
      </c>
      <c r="B554" s="28" t="s">
        <v>422</v>
      </c>
      <c r="C554" s="28" t="s">
        <v>456</v>
      </c>
      <c r="D554" s="28" t="s">
        <v>1111</v>
      </c>
      <c r="E554" s="28"/>
      <c r="F554" s="28"/>
      <c r="G554" s="29"/>
      <c r="H554" s="30" t="s">
        <v>2456</v>
      </c>
      <c r="I554" s="28" t="s">
        <v>4</v>
      </c>
      <c r="J554" s="28" t="s">
        <v>29</v>
      </c>
      <c r="K554" s="28"/>
      <c r="L554" s="28"/>
      <c r="M554" s="31" t="s">
        <v>1280</v>
      </c>
      <c r="N554" s="31" t="s">
        <v>1280</v>
      </c>
      <c r="O554" s="32"/>
      <c r="P554" s="28"/>
      <c r="Q554" s="28"/>
      <c r="R554" s="28"/>
      <c r="S554" s="28" t="s">
        <v>1367</v>
      </c>
      <c r="T554" s="33" t="s">
        <v>1364</v>
      </c>
      <c r="U554" s="28">
        <v>60</v>
      </c>
      <c r="V554" s="36" t="s">
        <v>2082</v>
      </c>
    </row>
    <row r="555" spans="1:22" ht="72" x14ac:dyDescent="0.3">
      <c r="A555" s="27">
        <v>552</v>
      </c>
      <c r="B555" s="28" t="s">
        <v>422</v>
      </c>
      <c r="C555" s="28" t="s">
        <v>456</v>
      </c>
      <c r="D555" s="28"/>
      <c r="E555" s="28"/>
      <c r="F555" s="28"/>
      <c r="G555" s="29"/>
      <c r="H555" s="30" t="s">
        <v>470</v>
      </c>
      <c r="I555" s="28" t="s">
        <v>4</v>
      </c>
      <c r="J555" s="28" t="s">
        <v>8</v>
      </c>
      <c r="K555" s="28" t="s">
        <v>992</v>
      </c>
      <c r="L555" s="28"/>
      <c r="M555" s="31" t="s">
        <v>1430</v>
      </c>
      <c r="N555" s="31"/>
      <c r="O555" s="32">
        <v>0.11</v>
      </c>
      <c r="P555" s="28"/>
      <c r="Q555" s="28"/>
      <c r="R555" s="28"/>
      <c r="S555" s="28" t="s">
        <v>1367</v>
      </c>
      <c r="T555" s="33" t="s">
        <v>1364</v>
      </c>
      <c r="U555" s="28">
        <v>61</v>
      </c>
      <c r="V555" s="36" t="s">
        <v>2083</v>
      </c>
    </row>
    <row r="556" spans="1:22" ht="72" x14ac:dyDescent="0.3">
      <c r="A556" s="27">
        <v>553</v>
      </c>
      <c r="B556" s="28" t="s">
        <v>422</v>
      </c>
      <c r="C556" s="28" t="s">
        <v>456</v>
      </c>
      <c r="D556" s="28" t="s">
        <v>1063</v>
      </c>
      <c r="E556" s="28" t="s">
        <v>1147</v>
      </c>
      <c r="F556" s="28" t="s">
        <v>1188</v>
      </c>
      <c r="G556" s="29"/>
      <c r="H556" s="30" t="s">
        <v>478</v>
      </c>
      <c r="I556" s="28" t="s">
        <v>4</v>
      </c>
      <c r="J556" s="28" t="s">
        <v>974</v>
      </c>
      <c r="K556" s="28" t="s">
        <v>778</v>
      </c>
      <c r="L556" s="28"/>
      <c r="M556" s="31" t="s">
        <v>1430</v>
      </c>
      <c r="N556" s="31"/>
      <c r="O556" s="32">
        <v>0.1</v>
      </c>
      <c r="P556" s="28"/>
      <c r="Q556" s="28"/>
      <c r="R556" s="28"/>
      <c r="S556" s="28" t="s">
        <v>1367</v>
      </c>
      <c r="T556" s="33" t="s">
        <v>1364</v>
      </c>
      <c r="U556" s="28">
        <v>62</v>
      </c>
      <c r="V556" s="36" t="s">
        <v>2084</v>
      </c>
    </row>
    <row r="557" spans="1:22" ht="82.8" x14ac:dyDescent="0.3">
      <c r="A557" s="27">
        <v>554</v>
      </c>
      <c r="B557" s="28" t="s">
        <v>422</v>
      </c>
      <c r="C557" s="28" t="s">
        <v>456</v>
      </c>
      <c r="D557" s="28" t="s">
        <v>1111</v>
      </c>
      <c r="E557" s="28"/>
      <c r="F557" s="28"/>
      <c r="G557" s="29"/>
      <c r="H557" s="30" t="s">
        <v>471</v>
      </c>
      <c r="I557" s="28" t="s">
        <v>4</v>
      </c>
      <c r="J557" s="28"/>
      <c r="K557" s="28" t="s">
        <v>221</v>
      </c>
      <c r="L557" s="28" t="s">
        <v>1031</v>
      </c>
      <c r="M557" s="31" t="s">
        <v>1430</v>
      </c>
      <c r="N557" s="31"/>
      <c r="O557" s="32">
        <v>0.65</v>
      </c>
      <c r="P557" s="28"/>
      <c r="Q557" s="28"/>
      <c r="R557" s="28"/>
      <c r="S557" s="28" t="s">
        <v>1367</v>
      </c>
      <c r="T557" s="33" t="s">
        <v>1364</v>
      </c>
      <c r="U557" s="28">
        <v>64</v>
      </c>
      <c r="V557" s="36" t="s">
        <v>2085</v>
      </c>
    </row>
    <row r="558" spans="1:22" ht="72" x14ac:dyDescent="0.3">
      <c r="A558" s="27">
        <v>555</v>
      </c>
      <c r="B558" s="28" t="s">
        <v>422</v>
      </c>
      <c r="C558" s="28" t="s">
        <v>456</v>
      </c>
      <c r="D558" s="28" t="s">
        <v>1111</v>
      </c>
      <c r="E558" s="28"/>
      <c r="F558" s="28"/>
      <c r="G558" s="29"/>
      <c r="H558" s="30" t="s">
        <v>472</v>
      </c>
      <c r="I558" s="28" t="s">
        <v>4</v>
      </c>
      <c r="J558" s="28"/>
      <c r="K558" s="28" t="s">
        <v>1009</v>
      </c>
      <c r="L558" s="28" t="s">
        <v>100</v>
      </c>
      <c r="M558" s="31">
        <v>13000</v>
      </c>
      <c r="N558" s="31" t="str">
        <f t="shared" ref="N558:N589" si="26">IF(M558="","",IF(M558&lt;5000,"&lt; 5 000€",IF(M558&lt;10000,"5 000€ &lt;x&lt; 10 000€",IF(M558&lt;50000,"10 000€ &lt;x&lt; 50 000€",IF(M558&lt;100000,"50 000€ &lt;x&lt; 100 000€",IF(M558&lt;200000,"100 000€&lt;x&lt;200 000€",IF(M558&lt;500000,"200 000€ &lt;x&lt; 500 000€",IF(M558&lt;1000000,"500 000€ &lt;x&lt; 1M€",IF(M558&gt;1000000,"&gt;1M€","")))))))))</f>
        <v>10 000€ &lt;x&lt; 50 000€</v>
      </c>
      <c r="O558" s="32">
        <v>0.15</v>
      </c>
      <c r="P558" s="28"/>
      <c r="Q558" s="28"/>
      <c r="R558" s="28"/>
      <c r="S558" s="28" t="s">
        <v>1367</v>
      </c>
      <c r="T558" s="33" t="s">
        <v>1364</v>
      </c>
      <c r="U558" s="28">
        <v>65</v>
      </c>
      <c r="V558" s="36" t="s">
        <v>2086</v>
      </c>
    </row>
    <row r="559" spans="1:22" ht="72" x14ac:dyDescent="0.3">
      <c r="A559" s="27">
        <v>556</v>
      </c>
      <c r="B559" s="28" t="s">
        <v>422</v>
      </c>
      <c r="C559" s="28" t="s">
        <v>456</v>
      </c>
      <c r="D559" s="28" t="s">
        <v>1111</v>
      </c>
      <c r="E559" s="28"/>
      <c r="F559" s="28"/>
      <c r="G559" s="29"/>
      <c r="H559" s="30" t="s">
        <v>473</v>
      </c>
      <c r="I559" s="28" t="s">
        <v>4</v>
      </c>
      <c r="J559" s="28" t="s">
        <v>973</v>
      </c>
      <c r="K559" s="28" t="s">
        <v>221</v>
      </c>
      <c r="L559" s="28"/>
      <c r="M559" s="31">
        <v>122000</v>
      </c>
      <c r="N559" s="31" t="str">
        <f t="shared" si="26"/>
        <v>100 000€&lt;x&lt;200 000€</v>
      </c>
      <c r="O559" s="32">
        <v>0.51</v>
      </c>
      <c r="P559" s="28"/>
      <c r="Q559" s="28"/>
      <c r="R559" s="28"/>
      <c r="S559" s="28" t="s">
        <v>1367</v>
      </c>
      <c r="T559" s="33" t="s">
        <v>1364</v>
      </c>
      <c r="U559" s="28">
        <v>66</v>
      </c>
      <c r="V559" s="36" t="s">
        <v>2087</v>
      </c>
    </row>
    <row r="560" spans="1:22" ht="72" x14ac:dyDescent="0.3">
      <c r="A560" s="27">
        <v>557</v>
      </c>
      <c r="B560" s="28" t="s">
        <v>422</v>
      </c>
      <c r="C560" s="28" t="s">
        <v>456</v>
      </c>
      <c r="D560" s="28" t="s">
        <v>1111</v>
      </c>
      <c r="E560" s="28" t="s">
        <v>1189</v>
      </c>
      <c r="F560" s="28" t="s">
        <v>1190</v>
      </c>
      <c r="G560" s="29"/>
      <c r="H560" s="30" t="s">
        <v>474</v>
      </c>
      <c r="I560" s="28" t="s">
        <v>4</v>
      </c>
      <c r="J560" s="28"/>
      <c r="K560" s="28" t="s">
        <v>1004</v>
      </c>
      <c r="L560" s="28"/>
      <c r="M560" s="31">
        <v>300000</v>
      </c>
      <c r="N560" s="31" t="str">
        <f t="shared" si="26"/>
        <v>200 000€ &lt;x&lt; 500 000€</v>
      </c>
      <c r="O560" s="32"/>
      <c r="P560" s="28"/>
      <c r="Q560" s="28"/>
      <c r="R560" s="28"/>
      <c r="S560" s="28" t="s">
        <v>1367</v>
      </c>
      <c r="T560" s="33" t="s">
        <v>1364</v>
      </c>
      <c r="U560" s="28">
        <v>68</v>
      </c>
      <c r="V560" s="36" t="s">
        <v>2088</v>
      </c>
    </row>
    <row r="561" spans="1:22" ht="72" x14ac:dyDescent="0.3">
      <c r="A561" s="27">
        <v>558</v>
      </c>
      <c r="B561" s="28" t="s">
        <v>422</v>
      </c>
      <c r="C561" s="28" t="s">
        <v>498</v>
      </c>
      <c r="D561" s="28" t="s">
        <v>1063</v>
      </c>
      <c r="E561" s="28" t="s">
        <v>1064</v>
      </c>
      <c r="F561" s="28"/>
      <c r="G561" s="29"/>
      <c r="H561" s="30" t="s">
        <v>479</v>
      </c>
      <c r="I561" s="28" t="s">
        <v>4</v>
      </c>
      <c r="J561" s="28"/>
      <c r="K561" s="28" t="s">
        <v>1005</v>
      </c>
      <c r="L561" s="28" t="s">
        <v>1032</v>
      </c>
      <c r="M561" s="31">
        <v>15000</v>
      </c>
      <c r="N561" s="31" t="str">
        <f t="shared" si="26"/>
        <v>10 000€ &lt;x&lt; 50 000€</v>
      </c>
      <c r="O561" s="32"/>
      <c r="P561" s="28"/>
      <c r="Q561" s="28"/>
      <c r="R561" s="28"/>
      <c r="S561" s="28" t="s">
        <v>1367</v>
      </c>
      <c r="T561" s="33" t="s">
        <v>1364</v>
      </c>
      <c r="U561" s="28">
        <v>12</v>
      </c>
      <c r="V561" s="36" t="s">
        <v>2089</v>
      </c>
    </row>
    <row r="562" spans="1:22" ht="72" x14ac:dyDescent="0.3">
      <c r="A562" s="27">
        <v>559</v>
      </c>
      <c r="B562" s="28" t="s">
        <v>422</v>
      </c>
      <c r="C562" s="28" t="s">
        <v>498</v>
      </c>
      <c r="D562" s="28" t="s">
        <v>1063</v>
      </c>
      <c r="E562" s="28" t="s">
        <v>1064</v>
      </c>
      <c r="F562" s="28"/>
      <c r="G562" s="29"/>
      <c r="H562" s="30" t="s">
        <v>480</v>
      </c>
      <c r="I562" s="28" t="s">
        <v>4</v>
      </c>
      <c r="J562" s="28"/>
      <c r="K562" s="28" t="s">
        <v>1005</v>
      </c>
      <c r="L562" s="28" t="s">
        <v>1033</v>
      </c>
      <c r="M562" s="31" t="s">
        <v>1280</v>
      </c>
      <c r="N562" s="31" t="s">
        <v>1280</v>
      </c>
      <c r="O562" s="32"/>
      <c r="P562" s="28"/>
      <c r="Q562" s="28"/>
      <c r="R562" s="28"/>
      <c r="S562" s="28" t="s">
        <v>1367</v>
      </c>
      <c r="T562" s="33" t="s">
        <v>1364</v>
      </c>
      <c r="U562" s="28">
        <v>13</v>
      </c>
      <c r="V562" s="36" t="s">
        <v>2090</v>
      </c>
    </row>
    <row r="563" spans="1:22" ht="72" x14ac:dyDescent="0.3">
      <c r="A563" s="27">
        <v>560</v>
      </c>
      <c r="B563" s="28" t="s">
        <v>422</v>
      </c>
      <c r="C563" s="28" t="s">
        <v>498</v>
      </c>
      <c r="D563" s="28" t="s">
        <v>1063</v>
      </c>
      <c r="E563" s="28" t="s">
        <v>1064</v>
      </c>
      <c r="F563" s="28"/>
      <c r="G563" s="29"/>
      <c r="H563" s="30" t="s">
        <v>481</v>
      </c>
      <c r="I563" s="28" t="s">
        <v>4</v>
      </c>
      <c r="J563" s="28"/>
      <c r="K563" s="28" t="s">
        <v>1005</v>
      </c>
      <c r="L563" s="28" t="s">
        <v>1033</v>
      </c>
      <c r="M563" s="31">
        <v>164000</v>
      </c>
      <c r="N563" s="31" t="str">
        <f t="shared" si="26"/>
        <v>100 000€&lt;x&lt;200 000€</v>
      </c>
      <c r="O563" s="32"/>
      <c r="P563" s="28"/>
      <c r="Q563" s="28"/>
      <c r="R563" s="28"/>
      <c r="S563" s="28" t="s">
        <v>1367</v>
      </c>
      <c r="T563" s="33" t="s">
        <v>1364</v>
      </c>
      <c r="U563" s="28">
        <v>14</v>
      </c>
      <c r="V563" s="36" t="s">
        <v>2091</v>
      </c>
    </row>
    <row r="564" spans="1:22" ht="82.8" x14ac:dyDescent="0.3">
      <c r="A564" s="27">
        <v>561</v>
      </c>
      <c r="B564" s="28" t="s">
        <v>422</v>
      </c>
      <c r="C564" s="28" t="s">
        <v>498</v>
      </c>
      <c r="D564" s="28" t="s">
        <v>1074</v>
      </c>
      <c r="E564" s="28"/>
      <c r="F564" s="28"/>
      <c r="G564" s="29"/>
      <c r="H564" s="30" t="s">
        <v>482</v>
      </c>
      <c r="I564" s="28" t="s">
        <v>4</v>
      </c>
      <c r="J564" s="28"/>
      <c r="K564" s="28" t="s">
        <v>991</v>
      </c>
      <c r="L564" s="28" t="s">
        <v>1034</v>
      </c>
      <c r="M564" s="31">
        <v>730000</v>
      </c>
      <c r="N564" s="31" t="str">
        <f t="shared" si="26"/>
        <v>500 000€ &lt;x&lt; 1M€</v>
      </c>
      <c r="O564" s="32"/>
      <c r="P564" s="28"/>
      <c r="Q564" s="28"/>
      <c r="R564" s="28"/>
      <c r="S564" s="28" t="s">
        <v>1364</v>
      </c>
      <c r="T564" s="33" t="s">
        <v>1364</v>
      </c>
      <c r="U564" s="28">
        <v>15</v>
      </c>
      <c r="V564" s="36" t="s">
        <v>2092</v>
      </c>
    </row>
    <row r="565" spans="1:22" ht="96.6" x14ac:dyDescent="0.3">
      <c r="A565" s="27">
        <v>562</v>
      </c>
      <c r="B565" s="28" t="s">
        <v>422</v>
      </c>
      <c r="C565" s="28" t="s">
        <v>498</v>
      </c>
      <c r="D565" s="28" t="s">
        <v>1074</v>
      </c>
      <c r="E565" s="28"/>
      <c r="F565" s="28"/>
      <c r="G565" s="29"/>
      <c r="H565" s="30" t="s">
        <v>483</v>
      </c>
      <c r="I565" s="28" t="s">
        <v>4</v>
      </c>
      <c r="J565" s="28"/>
      <c r="K565" s="28" t="s">
        <v>1005</v>
      </c>
      <c r="L565" s="28" t="s">
        <v>1034</v>
      </c>
      <c r="M565" s="31">
        <v>4000000</v>
      </c>
      <c r="N565" s="31" t="str">
        <f t="shared" si="26"/>
        <v>&gt;1M€</v>
      </c>
      <c r="O565" s="32"/>
      <c r="P565" s="28"/>
      <c r="Q565" s="28"/>
      <c r="R565" s="28"/>
      <c r="S565" s="28" t="s">
        <v>1364</v>
      </c>
      <c r="T565" s="33" t="s">
        <v>1364</v>
      </c>
      <c r="U565" s="28">
        <v>16</v>
      </c>
      <c r="V565" s="36" t="s">
        <v>2093</v>
      </c>
    </row>
    <row r="566" spans="1:22" ht="96.6" x14ac:dyDescent="0.3">
      <c r="A566" s="27">
        <v>563</v>
      </c>
      <c r="B566" s="28" t="s">
        <v>422</v>
      </c>
      <c r="C566" s="28" t="s">
        <v>498</v>
      </c>
      <c r="D566" s="28" t="s">
        <v>1074</v>
      </c>
      <c r="E566" s="28"/>
      <c r="F566" s="28"/>
      <c r="G566" s="29"/>
      <c r="H566" s="30" t="s">
        <v>484</v>
      </c>
      <c r="I566" s="28" t="s">
        <v>4</v>
      </c>
      <c r="J566" s="28"/>
      <c r="K566" s="28" t="s">
        <v>1005</v>
      </c>
      <c r="L566" s="28" t="s">
        <v>991</v>
      </c>
      <c r="M566" s="31">
        <v>247000</v>
      </c>
      <c r="N566" s="31" t="str">
        <f t="shared" si="26"/>
        <v>200 000€ &lt;x&lt; 500 000€</v>
      </c>
      <c r="O566" s="32"/>
      <c r="P566" s="28"/>
      <c r="Q566" s="28" t="s">
        <v>2094</v>
      </c>
      <c r="R566" s="28"/>
      <c r="S566" s="28" t="s">
        <v>1364</v>
      </c>
      <c r="T566" s="33" t="s">
        <v>1364</v>
      </c>
      <c r="U566" s="28">
        <v>17</v>
      </c>
      <c r="V566" s="36" t="s">
        <v>2095</v>
      </c>
    </row>
    <row r="567" spans="1:22" ht="72" x14ac:dyDescent="0.3">
      <c r="A567" s="27">
        <v>564</v>
      </c>
      <c r="B567" s="28" t="s">
        <v>422</v>
      </c>
      <c r="C567" s="28" t="s">
        <v>498</v>
      </c>
      <c r="D567" s="28" t="s">
        <v>1074</v>
      </c>
      <c r="E567" s="28"/>
      <c r="F567" s="28"/>
      <c r="G567" s="29"/>
      <c r="H567" s="30" t="s">
        <v>485</v>
      </c>
      <c r="I567" s="28" t="s">
        <v>4</v>
      </c>
      <c r="J567" s="28"/>
      <c r="K567" s="28" t="s">
        <v>1005</v>
      </c>
      <c r="L567" s="28" t="s">
        <v>991</v>
      </c>
      <c r="M567" s="31">
        <v>115000</v>
      </c>
      <c r="N567" s="31" t="str">
        <f t="shared" si="26"/>
        <v>100 000€&lt;x&lt;200 000€</v>
      </c>
      <c r="O567" s="32"/>
      <c r="P567" s="28"/>
      <c r="Q567" s="28"/>
      <c r="R567" s="28"/>
      <c r="S567" s="28" t="s">
        <v>1367</v>
      </c>
      <c r="T567" s="33" t="s">
        <v>1364</v>
      </c>
      <c r="U567" s="28">
        <v>18</v>
      </c>
      <c r="V567" s="36" t="s">
        <v>2096</v>
      </c>
    </row>
    <row r="568" spans="1:22" ht="72" x14ac:dyDescent="0.3">
      <c r="A568" s="27">
        <v>565</v>
      </c>
      <c r="B568" s="28" t="s">
        <v>422</v>
      </c>
      <c r="C568" s="28" t="s">
        <v>498</v>
      </c>
      <c r="D568" s="28" t="s">
        <v>1074</v>
      </c>
      <c r="E568" s="28"/>
      <c r="F568" s="28"/>
      <c r="G568" s="29"/>
      <c r="H568" s="30" t="s">
        <v>486</v>
      </c>
      <c r="I568" s="28" t="s">
        <v>4</v>
      </c>
      <c r="J568" s="28"/>
      <c r="K568" s="28" t="s">
        <v>1005</v>
      </c>
      <c r="L568" s="28" t="s">
        <v>991</v>
      </c>
      <c r="M568" s="31" t="s">
        <v>1280</v>
      </c>
      <c r="N568" s="31" t="s">
        <v>1280</v>
      </c>
      <c r="O568" s="32"/>
      <c r="P568" s="28"/>
      <c r="Q568" s="28"/>
      <c r="R568" s="28"/>
      <c r="S568" s="28" t="s">
        <v>1367</v>
      </c>
      <c r="T568" s="33" t="s">
        <v>1364</v>
      </c>
      <c r="U568" s="28">
        <v>19</v>
      </c>
      <c r="V568" s="36" t="s">
        <v>2097</v>
      </c>
    </row>
    <row r="569" spans="1:22" ht="82.8" x14ac:dyDescent="0.3">
      <c r="A569" s="27">
        <v>566</v>
      </c>
      <c r="B569" s="28" t="s">
        <v>422</v>
      </c>
      <c r="C569" s="28" t="s">
        <v>498</v>
      </c>
      <c r="D569" s="28" t="s">
        <v>1074</v>
      </c>
      <c r="E569" s="28"/>
      <c r="F569" s="28"/>
      <c r="G569" s="29"/>
      <c r="H569" s="30" t="s">
        <v>487</v>
      </c>
      <c r="I569" s="28" t="s">
        <v>4</v>
      </c>
      <c r="J569" s="28" t="s">
        <v>8</v>
      </c>
      <c r="K569" s="28" t="s">
        <v>991</v>
      </c>
      <c r="L569" s="28"/>
      <c r="M569" s="31">
        <v>41000</v>
      </c>
      <c r="N569" s="31" t="str">
        <f t="shared" si="26"/>
        <v>10 000€ &lt;x&lt; 50 000€</v>
      </c>
      <c r="O569" s="32"/>
      <c r="P569" s="28"/>
      <c r="Q569" s="28"/>
      <c r="R569" s="28"/>
      <c r="S569" s="28" t="s">
        <v>2467</v>
      </c>
      <c r="T569" s="33" t="s">
        <v>1364</v>
      </c>
      <c r="U569" s="28">
        <v>21</v>
      </c>
      <c r="V569" s="36" t="s">
        <v>2098</v>
      </c>
    </row>
    <row r="570" spans="1:22" ht="82.8" x14ac:dyDescent="0.3">
      <c r="A570" s="27">
        <v>567</v>
      </c>
      <c r="B570" s="28" t="s">
        <v>422</v>
      </c>
      <c r="C570" s="28" t="s">
        <v>498</v>
      </c>
      <c r="D570" s="28" t="s">
        <v>1074</v>
      </c>
      <c r="E570" s="28"/>
      <c r="F570" s="28"/>
      <c r="G570" s="29"/>
      <c r="H570" s="30" t="s">
        <v>488</v>
      </c>
      <c r="I570" s="28" t="s">
        <v>4</v>
      </c>
      <c r="J570" s="28" t="s">
        <v>10</v>
      </c>
      <c r="K570" s="28" t="s">
        <v>1006</v>
      </c>
      <c r="L570" s="28"/>
      <c r="M570" s="31">
        <v>21000</v>
      </c>
      <c r="N570" s="31" t="str">
        <f t="shared" si="26"/>
        <v>10 000€ &lt;x&lt; 50 000€</v>
      </c>
      <c r="O570" s="32"/>
      <c r="P570" s="28"/>
      <c r="Q570" s="28"/>
      <c r="R570" s="28"/>
      <c r="S570" s="28" t="s">
        <v>1367</v>
      </c>
      <c r="T570" s="33" t="s">
        <v>1364</v>
      </c>
      <c r="U570" s="28">
        <v>22</v>
      </c>
      <c r="V570" s="36" t="s">
        <v>2099</v>
      </c>
    </row>
    <row r="571" spans="1:22" ht="82.8" x14ac:dyDescent="0.3">
      <c r="A571" s="27">
        <v>568</v>
      </c>
      <c r="B571" s="28" t="s">
        <v>422</v>
      </c>
      <c r="C571" s="28" t="s">
        <v>498</v>
      </c>
      <c r="D571" s="28" t="s">
        <v>1074</v>
      </c>
      <c r="E571" s="28"/>
      <c r="F571" s="28"/>
      <c r="G571" s="29"/>
      <c r="H571" s="30" t="s">
        <v>489</v>
      </c>
      <c r="I571" s="28" t="s">
        <v>4</v>
      </c>
      <c r="J571" s="28" t="s">
        <v>10</v>
      </c>
      <c r="K571" s="28" t="s">
        <v>996</v>
      </c>
      <c r="L571" s="28"/>
      <c r="M571" s="31">
        <v>113000</v>
      </c>
      <c r="N571" s="31" t="str">
        <f t="shared" si="26"/>
        <v>100 000€&lt;x&lt;200 000€</v>
      </c>
      <c r="O571" s="32"/>
      <c r="P571" s="28"/>
      <c r="Q571" s="28"/>
      <c r="R571" s="28"/>
      <c r="S571" s="28" t="s">
        <v>1367</v>
      </c>
      <c r="T571" s="33" t="s">
        <v>1364</v>
      </c>
      <c r="U571" s="28">
        <v>24</v>
      </c>
      <c r="V571" s="36" t="s">
        <v>2100</v>
      </c>
    </row>
    <row r="572" spans="1:22" ht="72" x14ac:dyDescent="0.3">
      <c r="A572" s="27">
        <v>569</v>
      </c>
      <c r="B572" s="28" t="s">
        <v>422</v>
      </c>
      <c r="C572" s="28" t="s">
        <v>498</v>
      </c>
      <c r="D572" s="28" t="s">
        <v>1074</v>
      </c>
      <c r="E572" s="28"/>
      <c r="F572" s="28"/>
      <c r="G572" s="29"/>
      <c r="H572" s="30" t="s">
        <v>490</v>
      </c>
      <c r="I572" s="28" t="s">
        <v>4</v>
      </c>
      <c r="J572" s="28"/>
      <c r="K572" s="28" t="s">
        <v>996</v>
      </c>
      <c r="L572" s="28"/>
      <c r="M572" s="31">
        <v>2500</v>
      </c>
      <c r="N572" s="31" t="str">
        <f t="shared" si="26"/>
        <v>&lt; 5 000€</v>
      </c>
      <c r="O572" s="32"/>
      <c r="P572" s="28"/>
      <c r="Q572" s="28"/>
      <c r="R572" s="28"/>
      <c r="S572" s="28" t="s">
        <v>2467</v>
      </c>
      <c r="T572" s="33" t="s">
        <v>1364</v>
      </c>
      <c r="U572" s="28">
        <v>25</v>
      </c>
      <c r="V572" s="36" t="s">
        <v>2101</v>
      </c>
    </row>
    <row r="573" spans="1:22" ht="72" x14ac:dyDescent="0.3">
      <c r="A573" s="27">
        <v>570</v>
      </c>
      <c r="B573" s="28" t="s">
        <v>422</v>
      </c>
      <c r="C573" s="28" t="s">
        <v>498</v>
      </c>
      <c r="D573" s="28" t="s">
        <v>1074</v>
      </c>
      <c r="E573" s="28"/>
      <c r="F573" s="28"/>
      <c r="G573" s="29"/>
      <c r="H573" s="30" t="s">
        <v>491</v>
      </c>
      <c r="I573" s="28" t="s">
        <v>4</v>
      </c>
      <c r="J573" s="28"/>
      <c r="K573" s="28" t="s">
        <v>996</v>
      </c>
      <c r="L573" s="28"/>
      <c r="M573" s="31">
        <v>50000</v>
      </c>
      <c r="N573" s="31" t="str">
        <f t="shared" si="26"/>
        <v>50 000€ &lt;x&lt; 100 000€</v>
      </c>
      <c r="O573" s="32"/>
      <c r="P573" s="28"/>
      <c r="Q573" s="28"/>
      <c r="R573" s="28"/>
      <c r="S573" s="28" t="s">
        <v>2467</v>
      </c>
      <c r="T573" s="33" t="s">
        <v>1364</v>
      </c>
      <c r="U573" s="28">
        <v>26</v>
      </c>
      <c r="V573" s="36" t="s">
        <v>2102</v>
      </c>
    </row>
    <row r="574" spans="1:22" ht="96.6" x14ac:dyDescent="0.3">
      <c r="A574" s="27">
        <v>571</v>
      </c>
      <c r="B574" s="28" t="s">
        <v>422</v>
      </c>
      <c r="C574" s="28" t="s">
        <v>498</v>
      </c>
      <c r="D574" s="28" t="s">
        <v>1074</v>
      </c>
      <c r="E574" s="28"/>
      <c r="F574" s="28"/>
      <c r="G574" s="29"/>
      <c r="H574" s="30" t="s">
        <v>492</v>
      </c>
      <c r="I574" s="28" t="s">
        <v>974</v>
      </c>
      <c r="J574" s="28" t="s">
        <v>4</v>
      </c>
      <c r="K574" s="28" t="s">
        <v>1008</v>
      </c>
      <c r="L574" s="28"/>
      <c r="M574" s="31">
        <v>350000</v>
      </c>
      <c r="N574" s="31" t="str">
        <f t="shared" si="26"/>
        <v>200 000€ &lt;x&lt; 500 000€</v>
      </c>
      <c r="O574" s="32"/>
      <c r="P574" s="28"/>
      <c r="Q574" s="28"/>
      <c r="R574" s="28"/>
      <c r="S574" s="28" t="s">
        <v>1364</v>
      </c>
      <c r="T574" s="33" t="s">
        <v>1364</v>
      </c>
      <c r="U574" s="28">
        <v>27</v>
      </c>
      <c r="V574" s="36" t="s">
        <v>2103</v>
      </c>
    </row>
    <row r="575" spans="1:22" ht="96.6" x14ac:dyDescent="0.3">
      <c r="A575" s="27">
        <v>572</v>
      </c>
      <c r="B575" s="28" t="s">
        <v>422</v>
      </c>
      <c r="C575" s="28" t="s">
        <v>498</v>
      </c>
      <c r="D575" s="28" t="s">
        <v>1074</v>
      </c>
      <c r="E575" s="28"/>
      <c r="F575" s="28"/>
      <c r="G575" s="29"/>
      <c r="H575" s="30" t="s">
        <v>493</v>
      </c>
      <c r="I575" s="28" t="s">
        <v>4</v>
      </c>
      <c r="J575" s="28"/>
      <c r="K575" s="28" t="s">
        <v>991</v>
      </c>
      <c r="L575" s="28"/>
      <c r="M575" s="31">
        <v>165000</v>
      </c>
      <c r="N575" s="31" t="str">
        <f t="shared" si="26"/>
        <v>100 000€&lt;x&lt;200 000€</v>
      </c>
      <c r="O575" s="32"/>
      <c r="P575" s="28"/>
      <c r="Q575" s="28"/>
      <c r="R575" s="28"/>
      <c r="S575" s="28" t="s">
        <v>1364</v>
      </c>
      <c r="T575" s="33" t="s">
        <v>1364</v>
      </c>
      <c r="U575" s="28">
        <v>28</v>
      </c>
      <c r="V575" s="36" t="s">
        <v>2104</v>
      </c>
    </row>
    <row r="576" spans="1:22" ht="72" x14ac:dyDescent="0.3">
      <c r="A576" s="27">
        <v>573</v>
      </c>
      <c r="B576" s="28" t="s">
        <v>422</v>
      </c>
      <c r="C576" s="28" t="s">
        <v>498</v>
      </c>
      <c r="D576" s="28" t="s">
        <v>1074</v>
      </c>
      <c r="E576" s="28"/>
      <c r="F576" s="28"/>
      <c r="G576" s="29"/>
      <c r="H576" s="30" t="s">
        <v>494</v>
      </c>
      <c r="I576" s="28" t="s">
        <v>975</v>
      </c>
      <c r="J576" s="28"/>
      <c r="K576" s="28"/>
      <c r="L576" s="28"/>
      <c r="M576" s="31">
        <v>195000</v>
      </c>
      <c r="N576" s="31" t="str">
        <f t="shared" si="26"/>
        <v>100 000€&lt;x&lt;200 000€</v>
      </c>
      <c r="O576" s="32"/>
      <c r="P576" s="28"/>
      <c r="Q576" s="28"/>
      <c r="R576" s="28"/>
      <c r="S576" s="28" t="s">
        <v>1367</v>
      </c>
      <c r="T576" s="33" t="s">
        <v>1364</v>
      </c>
      <c r="U576" s="28">
        <v>30</v>
      </c>
      <c r="V576" s="36" t="s">
        <v>2105</v>
      </c>
    </row>
    <row r="577" spans="1:22" ht="72" x14ac:dyDescent="0.3">
      <c r="A577" s="27">
        <v>574</v>
      </c>
      <c r="B577" s="28" t="s">
        <v>422</v>
      </c>
      <c r="C577" s="28" t="s">
        <v>498</v>
      </c>
      <c r="D577" s="28" t="s">
        <v>1074</v>
      </c>
      <c r="E577" s="28"/>
      <c r="F577" s="28"/>
      <c r="G577" s="29"/>
      <c r="H577" s="30" t="s">
        <v>495</v>
      </c>
      <c r="I577" s="28" t="s">
        <v>974</v>
      </c>
      <c r="J577" s="28"/>
      <c r="K577" s="28"/>
      <c r="L577" s="28"/>
      <c r="M577" s="31">
        <v>100000</v>
      </c>
      <c r="N577" s="31" t="str">
        <f t="shared" si="26"/>
        <v>100 000€&lt;x&lt;200 000€</v>
      </c>
      <c r="O577" s="32"/>
      <c r="P577" s="28"/>
      <c r="Q577" s="28"/>
      <c r="R577" s="28"/>
      <c r="S577" s="28" t="s">
        <v>1367</v>
      </c>
      <c r="T577" s="33" t="s">
        <v>1364</v>
      </c>
      <c r="U577" s="28">
        <v>31</v>
      </c>
      <c r="V577" s="36" t="s">
        <v>2106</v>
      </c>
    </row>
    <row r="578" spans="1:22" ht="72" x14ac:dyDescent="0.3">
      <c r="A578" s="27">
        <v>575</v>
      </c>
      <c r="B578" s="28" t="s">
        <v>422</v>
      </c>
      <c r="C578" s="28" t="s">
        <v>498</v>
      </c>
      <c r="D578" s="28" t="s">
        <v>1074</v>
      </c>
      <c r="E578" s="28"/>
      <c r="F578" s="28"/>
      <c r="G578" s="29"/>
      <c r="H578" s="30" t="s">
        <v>496</v>
      </c>
      <c r="I578" s="28" t="s">
        <v>975</v>
      </c>
      <c r="J578" s="28"/>
      <c r="K578" s="28"/>
      <c r="L578" s="28"/>
      <c r="M578" s="31">
        <v>80000</v>
      </c>
      <c r="N578" s="31" t="str">
        <f t="shared" si="26"/>
        <v>50 000€ &lt;x&lt; 100 000€</v>
      </c>
      <c r="O578" s="32"/>
      <c r="P578" s="28"/>
      <c r="Q578" s="28"/>
      <c r="R578" s="28"/>
      <c r="S578" s="28" t="s">
        <v>1367</v>
      </c>
      <c r="T578" s="33" t="s">
        <v>1364</v>
      </c>
      <c r="U578" s="28">
        <v>32</v>
      </c>
      <c r="V578" s="36" t="s">
        <v>2107</v>
      </c>
    </row>
    <row r="579" spans="1:22" ht="72" x14ac:dyDescent="0.3">
      <c r="A579" s="27">
        <v>576</v>
      </c>
      <c r="B579" s="28" t="s">
        <v>422</v>
      </c>
      <c r="C579" s="28" t="s">
        <v>498</v>
      </c>
      <c r="D579" s="28" t="s">
        <v>1074</v>
      </c>
      <c r="E579" s="28"/>
      <c r="F579" s="28"/>
      <c r="G579" s="29"/>
      <c r="H579" s="30" t="s">
        <v>497</v>
      </c>
      <c r="I579" s="28" t="s">
        <v>118</v>
      </c>
      <c r="J579" s="28" t="s">
        <v>974</v>
      </c>
      <c r="K579" s="28" t="s">
        <v>1035</v>
      </c>
      <c r="L579" s="28"/>
      <c r="M579" s="31">
        <v>20000</v>
      </c>
      <c r="N579" s="31" t="str">
        <f t="shared" si="26"/>
        <v>10 000€ &lt;x&lt; 50 000€</v>
      </c>
      <c r="O579" s="32"/>
      <c r="P579" s="28"/>
      <c r="Q579" s="28"/>
      <c r="R579" s="28"/>
      <c r="S579" s="28" t="s">
        <v>1367</v>
      </c>
      <c r="T579" s="33" t="s">
        <v>1364</v>
      </c>
      <c r="U579" s="28">
        <v>33</v>
      </c>
      <c r="V579" s="36" t="s">
        <v>2108</v>
      </c>
    </row>
    <row r="580" spans="1:22" ht="72" x14ac:dyDescent="0.3">
      <c r="A580" s="27">
        <v>577</v>
      </c>
      <c r="B580" s="28" t="s">
        <v>422</v>
      </c>
      <c r="C580" s="28" t="s">
        <v>499</v>
      </c>
      <c r="D580" s="28" t="s">
        <v>1048</v>
      </c>
      <c r="E580" s="28" t="s">
        <v>1049</v>
      </c>
      <c r="F580" s="28" t="s">
        <v>1075</v>
      </c>
      <c r="G580" s="29" t="s">
        <v>1076</v>
      </c>
      <c r="H580" s="30" t="s">
        <v>500</v>
      </c>
      <c r="I580" s="28" t="s">
        <v>4</v>
      </c>
      <c r="J580" s="28"/>
      <c r="K580" s="28" t="s">
        <v>1005</v>
      </c>
      <c r="L580" s="28"/>
      <c r="M580" s="31" t="s">
        <v>1430</v>
      </c>
      <c r="N580" s="31"/>
      <c r="O580" s="32">
        <v>0.2</v>
      </c>
      <c r="P580" s="28"/>
      <c r="Q580" s="28"/>
      <c r="R580" s="28"/>
      <c r="S580" s="28" t="s">
        <v>1364</v>
      </c>
      <c r="T580" s="33" t="s">
        <v>1364</v>
      </c>
      <c r="U580" s="28">
        <v>24</v>
      </c>
      <c r="V580" s="36" t="s">
        <v>2109</v>
      </c>
    </row>
    <row r="581" spans="1:22" ht="72" x14ac:dyDescent="0.3">
      <c r="A581" s="27">
        <v>578</v>
      </c>
      <c r="B581" s="28" t="s">
        <v>422</v>
      </c>
      <c r="C581" s="28" t="s">
        <v>499</v>
      </c>
      <c r="D581" s="28" t="s">
        <v>1048</v>
      </c>
      <c r="E581" s="28" t="s">
        <v>1049</v>
      </c>
      <c r="F581" s="28" t="s">
        <v>1075</v>
      </c>
      <c r="G581" s="29" t="s">
        <v>1076</v>
      </c>
      <c r="H581" s="30" t="s">
        <v>501</v>
      </c>
      <c r="I581" s="28" t="s">
        <v>4</v>
      </c>
      <c r="J581" s="28"/>
      <c r="K581" s="28" t="s">
        <v>1005</v>
      </c>
      <c r="L581" s="28"/>
      <c r="M581" s="31" t="s">
        <v>1430</v>
      </c>
      <c r="N581" s="31"/>
      <c r="O581" s="32">
        <v>0.76</v>
      </c>
      <c r="P581" s="28"/>
      <c r="Q581" s="28"/>
      <c r="R581" s="28"/>
      <c r="S581" s="28" t="s">
        <v>1364</v>
      </c>
      <c r="T581" s="33" t="s">
        <v>1364</v>
      </c>
      <c r="U581" s="28">
        <v>25</v>
      </c>
      <c r="V581" s="36" t="s">
        <v>2110</v>
      </c>
    </row>
    <row r="582" spans="1:22" ht="72" x14ac:dyDescent="0.3">
      <c r="A582" s="27">
        <v>579</v>
      </c>
      <c r="B582" s="28" t="s">
        <v>422</v>
      </c>
      <c r="C582" s="28" t="s">
        <v>499</v>
      </c>
      <c r="D582" s="28" t="s">
        <v>1048</v>
      </c>
      <c r="E582" s="28" t="s">
        <v>1049</v>
      </c>
      <c r="F582" s="28" t="s">
        <v>1075</v>
      </c>
      <c r="G582" s="29" t="s">
        <v>1076</v>
      </c>
      <c r="H582" s="30" t="s">
        <v>515</v>
      </c>
      <c r="I582" s="28" t="s">
        <v>4</v>
      </c>
      <c r="J582" s="28"/>
      <c r="K582" s="28" t="s">
        <v>1005</v>
      </c>
      <c r="L582" s="28"/>
      <c r="M582" s="31" t="s">
        <v>1430</v>
      </c>
      <c r="N582" s="31"/>
      <c r="O582" s="32">
        <v>0.37</v>
      </c>
      <c r="P582" s="28"/>
      <c r="Q582" s="28"/>
      <c r="R582" s="28"/>
      <c r="S582" s="28" t="s">
        <v>1364</v>
      </c>
      <c r="T582" s="33" t="s">
        <v>1364</v>
      </c>
      <c r="U582" s="28">
        <v>26</v>
      </c>
      <c r="V582" s="36" t="s">
        <v>2111</v>
      </c>
    </row>
    <row r="583" spans="1:22" ht="82.8" x14ac:dyDescent="0.3">
      <c r="A583" s="27">
        <v>580</v>
      </c>
      <c r="B583" s="28" t="s">
        <v>422</v>
      </c>
      <c r="C583" s="28" t="s">
        <v>499</v>
      </c>
      <c r="D583" s="28" t="s">
        <v>1048</v>
      </c>
      <c r="E583" s="28" t="s">
        <v>1049</v>
      </c>
      <c r="F583" s="28"/>
      <c r="G583" s="29"/>
      <c r="H583" s="30" t="s">
        <v>516</v>
      </c>
      <c r="I583" s="28" t="s">
        <v>4</v>
      </c>
      <c r="J583" s="28"/>
      <c r="K583" s="28" t="s">
        <v>1005</v>
      </c>
      <c r="L583" s="28"/>
      <c r="M583" s="31">
        <v>1500000</v>
      </c>
      <c r="N583" s="31" t="str">
        <f t="shared" si="26"/>
        <v>&gt;1M€</v>
      </c>
      <c r="O583" s="32"/>
      <c r="P583" s="28"/>
      <c r="Q583" s="28"/>
      <c r="R583" s="28"/>
      <c r="S583" s="28" t="s">
        <v>1367</v>
      </c>
      <c r="T583" s="33" t="s">
        <v>1364</v>
      </c>
      <c r="U583" s="28">
        <v>27</v>
      </c>
      <c r="V583" s="36" t="s">
        <v>2112</v>
      </c>
    </row>
    <row r="584" spans="1:22" ht="82.8" x14ac:dyDescent="0.3">
      <c r="A584" s="27">
        <v>581</v>
      </c>
      <c r="B584" s="28" t="s">
        <v>422</v>
      </c>
      <c r="C584" s="28" t="s">
        <v>499</v>
      </c>
      <c r="D584" s="28" t="s">
        <v>1048</v>
      </c>
      <c r="E584" s="28" t="s">
        <v>1049</v>
      </c>
      <c r="F584" s="28" t="s">
        <v>1075</v>
      </c>
      <c r="G584" s="29" t="s">
        <v>1076</v>
      </c>
      <c r="H584" s="30" t="s">
        <v>517</v>
      </c>
      <c r="I584" s="28" t="s">
        <v>4</v>
      </c>
      <c r="J584" s="28"/>
      <c r="K584" s="28" t="s">
        <v>89</v>
      </c>
      <c r="L584" s="28"/>
      <c r="M584" s="31" t="s">
        <v>1430</v>
      </c>
      <c r="N584" s="31"/>
      <c r="O584" s="32">
        <v>0.2</v>
      </c>
      <c r="P584" s="28"/>
      <c r="Q584" s="28"/>
      <c r="R584" s="28"/>
      <c r="S584" s="28" t="s">
        <v>1364</v>
      </c>
      <c r="T584" s="33" t="s">
        <v>1364</v>
      </c>
      <c r="U584" s="28">
        <v>28</v>
      </c>
      <c r="V584" s="36" t="s">
        <v>2113</v>
      </c>
    </row>
    <row r="585" spans="1:22" ht="82.8" x14ac:dyDescent="0.3">
      <c r="A585" s="27">
        <v>582</v>
      </c>
      <c r="B585" s="28" t="s">
        <v>422</v>
      </c>
      <c r="C585" s="28" t="s">
        <v>499</v>
      </c>
      <c r="D585" s="28" t="s">
        <v>1048</v>
      </c>
      <c r="E585" s="28" t="s">
        <v>1049</v>
      </c>
      <c r="F585" s="28" t="s">
        <v>1077</v>
      </c>
      <c r="G585" s="29"/>
      <c r="H585" s="30" t="s">
        <v>502</v>
      </c>
      <c r="I585" s="28" t="s">
        <v>975</v>
      </c>
      <c r="J585" s="28"/>
      <c r="K585" s="28"/>
      <c r="L585" s="28"/>
      <c r="M585" s="31" t="s">
        <v>1430</v>
      </c>
      <c r="N585" s="31"/>
      <c r="O585" s="32">
        <v>0.28000000000000003</v>
      </c>
      <c r="P585" s="28"/>
      <c r="Q585" s="28"/>
      <c r="R585" s="28"/>
      <c r="S585" s="28" t="s">
        <v>1367</v>
      </c>
      <c r="T585" s="33" t="s">
        <v>1364</v>
      </c>
      <c r="U585" s="28">
        <v>29</v>
      </c>
      <c r="V585" s="36" t="s">
        <v>2114</v>
      </c>
    </row>
    <row r="586" spans="1:22" ht="72" x14ac:dyDescent="0.3">
      <c r="A586" s="27">
        <v>583</v>
      </c>
      <c r="B586" s="28" t="s">
        <v>422</v>
      </c>
      <c r="C586" s="28" t="s">
        <v>499</v>
      </c>
      <c r="D586" s="28" t="s">
        <v>1048</v>
      </c>
      <c r="E586" s="28" t="s">
        <v>1049</v>
      </c>
      <c r="F586" s="28"/>
      <c r="G586" s="29"/>
      <c r="H586" s="30" t="s">
        <v>503</v>
      </c>
      <c r="I586" s="28" t="s">
        <v>4</v>
      </c>
      <c r="J586" s="28"/>
      <c r="K586" s="28" t="s">
        <v>221</v>
      </c>
      <c r="L586" s="28"/>
      <c r="M586" s="31">
        <v>800</v>
      </c>
      <c r="N586" s="31" t="str">
        <f t="shared" si="26"/>
        <v>&lt; 5 000€</v>
      </c>
      <c r="O586" s="32"/>
      <c r="P586" s="28"/>
      <c r="Q586" s="28"/>
      <c r="R586" s="28"/>
      <c r="S586" s="28" t="s">
        <v>1367</v>
      </c>
      <c r="T586" s="33" t="s">
        <v>1364</v>
      </c>
      <c r="U586" s="28">
        <v>30</v>
      </c>
      <c r="V586" s="36" t="s">
        <v>2115</v>
      </c>
    </row>
    <row r="587" spans="1:22" ht="72" x14ac:dyDescent="0.3">
      <c r="A587" s="27">
        <v>584</v>
      </c>
      <c r="B587" s="28" t="s">
        <v>422</v>
      </c>
      <c r="C587" s="28" t="s">
        <v>499</v>
      </c>
      <c r="D587" s="28" t="s">
        <v>1048</v>
      </c>
      <c r="E587" s="28" t="s">
        <v>1049</v>
      </c>
      <c r="F587" s="28"/>
      <c r="G587" s="29"/>
      <c r="H587" s="30" t="s">
        <v>504</v>
      </c>
      <c r="I587" s="28" t="s">
        <v>4</v>
      </c>
      <c r="J587" s="28"/>
      <c r="K587" s="28" t="s">
        <v>1009</v>
      </c>
      <c r="L587" s="28"/>
      <c r="M587" s="31">
        <v>108000</v>
      </c>
      <c r="N587" s="31" t="str">
        <f t="shared" si="26"/>
        <v>100 000€&lt;x&lt;200 000€</v>
      </c>
      <c r="O587" s="32"/>
      <c r="P587" s="28"/>
      <c r="Q587" s="28"/>
      <c r="R587" s="28"/>
      <c r="S587" s="28" t="s">
        <v>1367</v>
      </c>
      <c r="T587" s="33" t="s">
        <v>1364</v>
      </c>
      <c r="U587" s="28">
        <v>31</v>
      </c>
      <c r="V587" s="36" t="s">
        <v>2116</v>
      </c>
    </row>
    <row r="588" spans="1:22" ht="82.8" x14ac:dyDescent="0.3">
      <c r="A588" s="27">
        <v>585</v>
      </c>
      <c r="B588" s="28" t="s">
        <v>422</v>
      </c>
      <c r="C588" s="28" t="s">
        <v>499</v>
      </c>
      <c r="D588" s="28" t="s">
        <v>1048</v>
      </c>
      <c r="E588" s="28" t="s">
        <v>1058</v>
      </c>
      <c r="F588" s="28"/>
      <c r="G588" s="29"/>
      <c r="H588" s="30" t="s">
        <v>505</v>
      </c>
      <c r="I588" s="28" t="s">
        <v>4</v>
      </c>
      <c r="J588" s="28" t="s">
        <v>8</v>
      </c>
      <c r="K588" s="28" t="s">
        <v>991</v>
      </c>
      <c r="L588" s="28"/>
      <c r="M588" s="31">
        <v>33000</v>
      </c>
      <c r="N588" s="31" t="str">
        <f t="shared" si="26"/>
        <v>10 000€ &lt;x&lt; 50 000€</v>
      </c>
      <c r="O588" s="32"/>
      <c r="P588" s="28"/>
      <c r="Q588" s="28"/>
      <c r="R588" s="28"/>
      <c r="S588" s="28" t="s">
        <v>1364</v>
      </c>
      <c r="T588" s="33" t="s">
        <v>1364</v>
      </c>
      <c r="U588" s="28">
        <v>32</v>
      </c>
      <c r="V588" s="36" t="s">
        <v>2117</v>
      </c>
    </row>
    <row r="589" spans="1:22" ht="72" x14ac:dyDescent="0.3">
      <c r="A589" s="27">
        <v>586</v>
      </c>
      <c r="B589" s="28" t="s">
        <v>422</v>
      </c>
      <c r="C589" s="28" t="s">
        <v>499</v>
      </c>
      <c r="D589" s="28" t="s">
        <v>1048</v>
      </c>
      <c r="E589" s="28" t="s">
        <v>1058</v>
      </c>
      <c r="F589" s="28"/>
      <c r="G589" s="29"/>
      <c r="H589" s="30" t="s">
        <v>506</v>
      </c>
      <c r="I589" s="28" t="s">
        <v>4</v>
      </c>
      <c r="J589" s="28" t="s">
        <v>8</v>
      </c>
      <c r="K589" s="28" t="s">
        <v>1009</v>
      </c>
      <c r="L589" s="28"/>
      <c r="M589" s="31">
        <v>6000</v>
      </c>
      <c r="N589" s="31" t="str">
        <f t="shared" si="26"/>
        <v>5 000€ &lt;x&lt; 10 000€</v>
      </c>
      <c r="O589" s="32"/>
      <c r="P589" s="28"/>
      <c r="Q589" s="28"/>
      <c r="R589" s="28"/>
      <c r="S589" s="28" t="s">
        <v>1364</v>
      </c>
      <c r="T589" s="33" t="s">
        <v>1364</v>
      </c>
      <c r="U589" s="28">
        <v>33</v>
      </c>
      <c r="V589" s="36" t="s">
        <v>2118</v>
      </c>
    </row>
    <row r="590" spans="1:22" ht="72" x14ac:dyDescent="0.3">
      <c r="A590" s="27">
        <v>587</v>
      </c>
      <c r="B590" s="28" t="s">
        <v>422</v>
      </c>
      <c r="C590" s="28" t="s">
        <v>499</v>
      </c>
      <c r="D590" s="28" t="s">
        <v>1048</v>
      </c>
      <c r="E590" s="28" t="s">
        <v>1058</v>
      </c>
      <c r="F590" s="28"/>
      <c r="G590" s="29"/>
      <c r="H590" s="30" t="s">
        <v>2119</v>
      </c>
      <c r="I590" s="28" t="s">
        <v>4</v>
      </c>
      <c r="J590" s="28" t="s">
        <v>8</v>
      </c>
      <c r="K590" s="28" t="s">
        <v>999</v>
      </c>
      <c r="L590" s="28"/>
      <c r="M590" s="31" t="s">
        <v>1430</v>
      </c>
      <c r="N590" s="31"/>
      <c r="O590" s="32">
        <v>3.3000000000000002E-2</v>
      </c>
      <c r="P590" s="28"/>
      <c r="Q590" s="28"/>
      <c r="R590" s="28"/>
      <c r="S590" s="28" t="s">
        <v>1367</v>
      </c>
      <c r="T590" s="33" t="s">
        <v>1364</v>
      </c>
      <c r="U590" s="28">
        <v>34</v>
      </c>
      <c r="V590" s="36" t="s">
        <v>2120</v>
      </c>
    </row>
    <row r="591" spans="1:22" ht="72" x14ac:dyDescent="0.3">
      <c r="A591" s="27">
        <v>588</v>
      </c>
      <c r="B591" s="28" t="s">
        <v>422</v>
      </c>
      <c r="C591" s="28" t="s">
        <v>499</v>
      </c>
      <c r="D591" s="28" t="s">
        <v>1048</v>
      </c>
      <c r="E591" s="28"/>
      <c r="F591" s="28"/>
      <c r="G591" s="29"/>
      <c r="H591" s="30" t="s">
        <v>507</v>
      </c>
      <c r="I591" s="28" t="s">
        <v>973</v>
      </c>
      <c r="J591" s="28" t="s">
        <v>4</v>
      </c>
      <c r="K591" s="28" t="s">
        <v>1005</v>
      </c>
      <c r="L591" s="28"/>
      <c r="M591" s="31" t="s">
        <v>1280</v>
      </c>
      <c r="N591" s="31" t="s">
        <v>1280</v>
      </c>
      <c r="O591" s="32"/>
      <c r="P591" s="28"/>
      <c r="Q591" s="28"/>
      <c r="R591" s="28"/>
      <c r="S591" s="28" t="s">
        <v>1367</v>
      </c>
      <c r="T591" s="33" t="s">
        <v>1364</v>
      </c>
      <c r="U591" s="28">
        <v>35</v>
      </c>
      <c r="V591" s="36" t="s">
        <v>2121</v>
      </c>
    </row>
    <row r="592" spans="1:22" ht="72" x14ac:dyDescent="0.3">
      <c r="A592" s="27">
        <v>589</v>
      </c>
      <c r="B592" s="28" t="s">
        <v>422</v>
      </c>
      <c r="C592" s="28" t="s">
        <v>499</v>
      </c>
      <c r="D592" s="28" t="s">
        <v>1048</v>
      </c>
      <c r="E592" s="28" t="s">
        <v>1058</v>
      </c>
      <c r="F592" s="28"/>
      <c r="G592" s="29"/>
      <c r="H592" s="30" t="s">
        <v>508</v>
      </c>
      <c r="I592" s="28" t="s">
        <v>4</v>
      </c>
      <c r="J592" s="28"/>
      <c r="K592" s="28" t="s">
        <v>991</v>
      </c>
      <c r="L592" s="28"/>
      <c r="M592" s="31">
        <v>160000</v>
      </c>
      <c r="N592" s="31" t="str">
        <f t="shared" ref="N592:N598" si="27">IF(M592="","",IF(M592&lt;5000,"&lt; 5 000€",IF(M592&lt;10000,"5 000€ &lt;x&lt; 10 000€",IF(M592&lt;50000,"10 000€ &lt;x&lt; 50 000€",IF(M592&lt;100000,"50 000€ &lt;x&lt; 100 000€",IF(M592&lt;200000,"100 000€&lt;x&lt;200 000€",IF(M592&lt;500000,"200 000€ &lt;x&lt; 500 000€",IF(M592&lt;1000000,"500 000€ &lt;x&lt; 1M€",IF(M592&gt;1000000,"&gt;1M€","")))))))))</f>
        <v>100 000€&lt;x&lt;200 000€</v>
      </c>
      <c r="O592" s="32"/>
      <c r="P592" s="28"/>
      <c r="Q592" s="28"/>
      <c r="R592" s="28"/>
      <c r="S592" s="28" t="s">
        <v>1364</v>
      </c>
      <c r="T592" s="33" t="s">
        <v>1364</v>
      </c>
      <c r="U592" s="28">
        <v>37</v>
      </c>
      <c r="V592" s="36" t="s">
        <v>2122</v>
      </c>
    </row>
    <row r="593" spans="1:22" ht="72" x14ac:dyDescent="0.3">
      <c r="A593" s="27">
        <v>590</v>
      </c>
      <c r="B593" s="28" t="s">
        <v>422</v>
      </c>
      <c r="C593" s="28" t="s">
        <v>499</v>
      </c>
      <c r="D593" s="28" t="s">
        <v>1048</v>
      </c>
      <c r="E593" s="28" t="s">
        <v>1049</v>
      </c>
      <c r="F593" s="28"/>
      <c r="G593" s="29"/>
      <c r="H593" s="30" t="s">
        <v>509</v>
      </c>
      <c r="I593" s="28" t="s">
        <v>4</v>
      </c>
      <c r="J593" s="28"/>
      <c r="K593" s="28" t="s">
        <v>89</v>
      </c>
      <c r="L593" s="28"/>
      <c r="M593" s="31">
        <v>150000</v>
      </c>
      <c r="N593" s="31" t="str">
        <f t="shared" si="27"/>
        <v>100 000€&lt;x&lt;200 000€</v>
      </c>
      <c r="O593" s="32"/>
      <c r="P593" s="28"/>
      <c r="Q593" s="28"/>
      <c r="R593" s="28"/>
      <c r="S593" s="28" t="s">
        <v>1364</v>
      </c>
      <c r="T593" s="33" t="s">
        <v>1364</v>
      </c>
      <c r="U593" s="28">
        <v>38</v>
      </c>
      <c r="V593" s="36" t="s">
        <v>2123</v>
      </c>
    </row>
    <row r="594" spans="1:22" ht="72" x14ac:dyDescent="0.3">
      <c r="A594" s="27">
        <v>591</v>
      </c>
      <c r="B594" s="28" t="s">
        <v>422</v>
      </c>
      <c r="C594" s="28" t="s">
        <v>499</v>
      </c>
      <c r="D594" s="28" t="s">
        <v>1048</v>
      </c>
      <c r="E594" s="28" t="s">
        <v>1058</v>
      </c>
      <c r="F594" s="28"/>
      <c r="G594" s="29"/>
      <c r="H594" s="30" t="s">
        <v>510</v>
      </c>
      <c r="I594" s="28" t="s">
        <v>4</v>
      </c>
      <c r="J594" s="28"/>
      <c r="K594" s="28" t="s">
        <v>1005</v>
      </c>
      <c r="L594" s="28"/>
      <c r="M594" s="31">
        <v>850000</v>
      </c>
      <c r="N594" s="31" t="str">
        <f t="shared" si="27"/>
        <v>500 000€ &lt;x&lt; 1M€</v>
      </c>
      <c r="O594" s="32"/>
      <c r="P594" s="28"/>
      <c r="Q594" s="28"/>
      <c r="R594" s="28"/>
      <c r="S594" s="28" t="s">
        <v>1367</v>
      </c>
      <c r="T594" s="33" t="s">
        <v>1364</v>
      </c>
      <c r="U594" s="28">
        <v>39</v>
      </c>
      <c r="V594" s="36" t="s">
        <v>2124</v>
      </c>
    </row>
    <row r="595" spans="1:22" ht="72" x14ac:dyDescent="0.3">
      <c r="A595" s="27">
        <v>592</v>
      </c>
      <c r="B595" s="28" t="s">
        <v>422</v>
      </c>
      <c r="C595" s="28" t="s">
        <v>499</v>
      </c>
      <c r="D595" s="28" t="s">
        <v>1048</v>
      </c>
      <c r="E595" s="28"/>
      <c r="F595" s="28"/>
      <c r="G595" s="29"/>
      <c r="H595" s="30" t="s">
        <v>511</v>
      </c>
      <c r="I595" s="28" t="s">
        <v>4</v>
      </c>
      <c r="J595" s="28"/>
      <c r="K595" s="28" t="s">
        <v>1005</v>
      </c>
      <c r="L595" s="28"/>
      <c r="M595" s="31" t="s">
        <v>1430</v>
      </c>
      <c r="N595" s="31"/>
      <c r="O595" s="32">
        <v>0.06</v>
      </c>
      <c r="P595" s="28"/>
      <c r="Q595" s="28"/>
      <c r="R595" s="28"/>
      <c r="S595" s="28" t="s">
        <v>1367</v>
      </c>
      <c r="T595" s="33" t="s">
        <v>1364</v>
      </c>
      <c r="U595" s="28">
        <v>40</v>
      </c>
      <c r="V595" s="36" t="s">
        <v>2125</v>
      </c>
    </row>
    <row r="596" spans="1:22" ht="72" x14ac:dyDescent="0.3">
      <c r="A596" s="27">
        <v>593</v>
      </c>
      <c r="B596" s="28" t="s">
        <v>422</v>
      </c>
      <c r="C596" s="28" t="s">
        <v>499</v>
      </c>
      <c r="D596" s="28" t="s">
        <v>1048</v>
      </c>
      <c r="E596" s="28"/>
      <c r="F596" s="28"/>
      <c r="G596" s="29"/>
      <c r="H596" s="30" t="s">
        <v>512</v>
      </c>
      <c r="I596" s="28" t="s">
        <v>973</v>
      </c>
      <c r="J596" s="28"/>
      <c r="K596" s="28" t="s">
        <v>1025</v>
      </c>
      <c r="L596" s="28"/>
      <c r="M596" s="31" t="s">
        <v>1430</v>
      </c>
      <c r="N596" s="31"/>
      <c r="O596" s="32">
        <v>0.2</v>
      </c>
      <c r="P596" s="28"/>
      <c r="Q596" s="28"/>
      <c r="R596" s="28"/>
      <c r="S596" s="28" t="s">
        <v>1367</v>
      </c>
      <c r="T596" s="33" t="s">
        <v>1364</v>
      </c>
      <c r="U596" s="28">
        <v>41</v>
      </c>
      <c r="V596" s="36" t="s">
        <v>2126</v>
      </c>
    </row>
    <row r="597" spans="1:22" ht="72" x14ac:dyDescent="0.3">
      <c r="A597" s="27">
        <v>594</v>
      </c>
      <c r="B597" s="28" t="s">
        <v>422</v>
      </c>
      <c r="C597" s="28" t="s">
        <v>499</v>
      </c>
      <c r="D597" s="28" t="s">
        <v>1048</v>
      </c>
      <c r="E597" s="28" t="s">
        <v>1058</v>
      </c>
      <c r="F597" s="28" t="s">
        <v>1059</v>
      </c>
      <c r="G597" s="29"/>
      <c r="H597" s="30" t="s">
        <v>513</v>
      </c>
      <c r="I597" s="28" t="s">
        <v>975</v>
      </c>
      <c r="J597" s="28"/>
      <c r="K597" s="28"/>
      <c r="L597" s="28"/>
      <c r="M597" s="31">
        <v>51231.86</v>
      </c>
      <c r="N597" s="31" t="str">
        <f t="shared" si="27"/>
        <v>50 000€ &lt;x&lt; 100 000€</v>
      </c>
      <c r="O597" s="32">
        <v>8.4000000000000005E-2</v>
      </c>
      <c r="P597" s="28"/>
      <c r="Q597" s="28"/>
      <c r="R597" s="28"/>
      <c r="S597" s="28" t="s">
        <v>1367</v>
      </c>
      <c r="T597" s="33" t="s">
        <v>1364</v>
      </c>
      <c r="U597" s="28">
        <v>42</v>
      </c>
      <c r="V597" s="36" t="s">
        <v>2127</v>
      </c>
    </row>
    <row r="598" spans="1:22" ht="72" x14ac:dyDescent="0.3">
      <c r="A598" s="27">
        <v>595</v>
      </c>
      <c r="B598" s="28" t="s">
        <v>422</v>
      </c>
      <c r="C598" s="28" t="s">
        <v>499</v>
      </c>
      <c r="D598" s="28" t="s">
        <v>1048</v>
      </c>
      <c r="E598" s="28" t="s">
        <v>1049</v>
      </c>
      <c r="F598" s="28"/>
      <c r="G598" s="29"/>
      <c r="H598" s="30" t="s">
        <v>514</v>
      </c>
      <c r="I598" s="28" t="s">
        <v>974</v>
      </c>
      <c r="J598" s="28" t="s">
        <v>4</v>
      </c>
      <c r="K598" s="28" t="s">
        <v>1230</v>
      </c>
      <c r="L598" s="28"/>
      <c r="M598" s="31">
        <v>26000</v>
      </c>
      <c r="N598" s="31" t="str">
        <f t="shared" si="27"/>
        <v>10 000€ &lt;x&lt; 50 000€</v>
      </c>
      <c r="O598" s="32">
        <v>0.11</v>
      </c>
      <c r="P598" s="28"/>
      <c r="Q598" s="28"/>
      <c r="R598" s="28"/>
      <c r="S598" s="28" t="s">
        <v>1367</v>
      </c>
      <c r="T598" s="33" t="s">
        <v>1364</v>
      </c>
      <c r="U598" s="28">
        <v>43</v>
      </c>
      <c r="V598" s="36" t="s">
        <v>2128</v>
      </c>
    </row>
    <row r="599" spans="1:22" ht="72" x14ac:dyDescent="0.3">
      <c r="A599" s="27">
        <v>596</v>
      </c>
      <c r="B599" s="28" t="s">
        <v>422</v>
      </c>
      <c r="C599" s="28" t="s">
        <v>518</v>
      </c>
      <c r="D599" s="28"/>
      <c r="E599" s="28"/>
      <c r="F599" s="28"/>
      <c r="G599" s="29"/>
      <c r="H599" s="30" t="s">
        <v>519</v>
      </c>
      <c r="I599" s="28" t="s">
        <v>973</v>
      </c>
      <c r="J599" s="28" t="s">
        <v>4</v>
      </c>
      <c r="K599" s="28" t="s">
        <v>1025</v>
      </c>
      <c r="L599" s="28" t="s">
        <v>1016</v>
      </c>
      <c r="M599" s="31" t="s">
        <v>1266</v>
      </c>
      <c r="N599" s="31" t="s">
        <v>1266</v>
      </c>
      <c r="O599" s="32"/>
      <c r="P599" s="28"/>
      <c r="Q599" s="28"/>
      <c r="R599" s="28"/>
      <c r="S599" s="28" t="s">
        <v>1367</v>
      </c>
      <c r="T599" s="33" t="s">
        <v>1367</v>
      </c>
      <c r="U599" s="28">
        <v>28</v>
      </c>
      <c r="V599" s="36" t="s">
        <v>2129</v>
      </c>
    </row>
    <row r="600" spans="1:22" ht="72" x14ac:dyDescent="0.3">
      <c r="A600" s="27">
        <v>597</v>
      </c>
      <c r="B600" s="28" t="s">
        <v>422</v>
      </c>
      <c r="C600" s="28" t="s">
        <v>518</v>
      </c>
      <c r="D600" s="28" t="s">
        <v>1048</v>
      </c>
      <c r="E600" s="28" t="s">
        <v>1177</v>
      </c>
      <c r="F600" s="28" t="s">
        <v>1176</v>
      </c>
      <c r="G600" s="29"/>
      <c r="H600" s="30" t="s">
        <v>520</v>
      </c>
      <c r="I600" s="28" t="s">
        <v>973</v>
      </c>
      <c r="J600" s="28" t="s">
        <v>975</v>
      </c>
      <c r="K600" s="28" t="s">
        <v>1025</v>
      </c>
      <c r="L600" s="28"/>
      <c r="M600" s="31" t="s">
        <v>1430</v>
      </c>
      <c r="N600" s="31"/>
      <c r="O600" s="32">
        <v>0.1</v>
      </c>
      <c r="P600" s="28"/>
      <c r="Q600" s="28"/>
      <c r="R600" s="28"/>
      <c r="S600" s="28" t="s">
        <v>1364</v>
      </c>
      <c r="T600" s="33" t="s">
        <v>1364</v>
      </c>
      <c r="U600" s="28">
        <v>29</v>
      </c>
      <c r="V600" s="36" t="s">
        <v>2130</v>
      </c>
    </row>
    <row r="601" spans="1:22" ht="82.8" x14ac:dyDescent="0.3">
      <c r="A601" s="27">
        <v>598</v>
      </c>
      <c r="B601" s="28" t="s">
        <v>422</v>
      </c>
      <c r="C601" s="28" t="s">
        <v>518</v>
      </c>
      <c r="D601" s="28"/>
      <c r="E601" s="28"/>
      <c r="F601" s="28"/>
      <c r="G601" s="29"/>
      <c r="H601" s="30" t="s">
        <v>521</v>
      </c>
      <c r="I601" s="28" t="s">
        <v>973</v>
      </c>
      <c r="J601" s="28" t="s">
        <v>972</v>
      </c>
      <c r="K601" s="28" t="s">
        <v>989</v>
      </c>
      <c r="L601" s="28" t="s">
        <v>1030</v>
      </c>
      <c r="M601" s="31" t="s">
        <v>1266</v>
      </c>
      <c r="N601" s="31" t="s">
        <v>1266</v>
      </c>
      <c r="O601" s="32"/>
      <c r="P601" s="28"/>
      <c r="Q601" s="28"/>
      <c r="R601" s="28"/>
      <c r="S601" s="28" t="s">
        <v>1364</v>
      </c>
      <c r="T601" s="33" t="s">
        <v>1364</v>
      </c>
      <c r="U601" s="28">
        <v>30</v>
      </c>
      <c r="V601" s="36" t="s">
        <v>2131</v>
      </c>
    </row>
    <row r="602" spans="1:22" ht="72" x14ac:dyDescent="0.3">
      <c r="A602" s="27">
        <v>599</v>
      </c>
      <c r="B602" s="28" t="s">
        <v>422</v>
      </c>
      <c r="C602" s="28" t="s">
        <v>518</v>
      </c>
      <c r="D602" s="28"/>
      <c r="E602" s="28"/>
      <c r="F602" s="28"/>
      <c r="G602" s="29"/>
      <c r="H602" s="30" t="s">
        <v>522</v>
      </c>
      <c r="I602" s="28" t="s">
        <v>973</v>
      </c>
      <c r="J602" s="28" t="s">
        <v>4</v>
      </c>
      <c r="K602" s="28" t="s">
        <v>989</v>
      </c>
      <c r="L602" s="28"/>
      <c r="M602" s="31" t="s">
        <v>1266</v>
      </c>
      <c r="N602" s="31" t="s">
        <v>1266</v>
      </c>
      <c r="O602" s="32"/>
      <c r="P602" s="28"/>
      <c r="Q602" s="28"/>
      <c r="R602" s="28"/>
      <c r="S602" s="28" t="s">
        <v>1367</v>
      </c>
      <c r="T602" s="33" t="s">
        <v>1367</v>
      </c>
      <c r="U602" s="28">
        <v>31</v>
      </c>
      <c r="V602" s="36" t="s">
        <v>2132</v>
      </c>
    </row>
    <row r="603" spans="1:22" ht="72" x14ac:dyDescent="0.3">
      <c r="A603" s="27">
        <v>600</v>
      </c>
      <c r="B603" s="28" t="s">
        <v>422</v>
      </c>
      <c r="C603" s="28" t="s">
        <v>518</v>
      </c>
      <c r="D603" s="28"/>
      <c r="E603" s="28"/>
      <c r="F603" s="28"/>
      <c r="G603" s="29"/>
      <c r="H603" s="30" t="s">
        <v>523</v>
      </c>
      <c r="I603" s="28" t="s">
        <v>973</v>
      </c>
      <c r="J603" s="28" t="s">
        <v>4</v>
      </c>
      <c r="K603" s="28" t="s">
        <v>989</v>
      </c>
      <c r="L603" s="28" t="s">
        <v>1036</v>
      </c>
      <c r="M603" s="31" t="s">
        <v>1266</v>
      </c>
      <c r="N603" s="31" t="s">
        <v>1266</v>
      </c>
      <c r="O603" s="32"/>
      <c r="P603" s="28"/>
      <c r="Q603" s="28"/>
      <c r="R603" s="28"/>
      <c r="S603" s="28" t="s">
        <v>2467</v>
      </c>
      <c r="T603" s="33" t="s">
        <v>1367</v>
      </c>
      <c r="U603" s="28">
        <v>32</v>
      </c>
      <c r="V603" s="36" t="s">
        <v>2133</v>
      </c>
    </row>
    <row r="604" spans="1:22" ht="82.8" x14ac:dyDescent="0.3">
      <c r="A604" s="27">
        <v>601</v>
      </c>
      <c r="B604" s="28" t="s">
        <v>422</v>
      </c>
      <c r="C604" s="28" t="s">
        <v>518</v>
      </c>
      <c r="D604" s="28"/>
      <c r="E604" s="28"/>
      <c r="F604" s="28"/>
      <c r="G604" s="29"/>
      <c r="H604" s="30" t="s">
        <v>524</v>
      </c>
      <c r="I604" s="28" t="s">
        <v>973</v>
      </c>
      <c r="J604" s="28" t="s">
        <v>4</v>
      </c>
      <c r="K604" s="28" t="s">
        <v>1025</v>
      </c>
      <c r="L604" s="28" t="s">
        <v>1018</v>
      </c>
      <c r="M604" s="31">
        <v>10700</v>
      </c>
      <c r="N604" s="31" t="str">
        <f t="shared" ref="N604:N609" si="28">IF(M604="","",IF(M604&lt;5000,"&lt; 5 000€",IF(M604&lt;10000,"5 000€ &lt;x&lt; 10 000€",IF(M604&lt;50000,"10 000€ &lt;x&lt; 50 000€",IF(M604&lt;100000,"50 000€ &lt;x&lt; 100 000€",IF(M604&lt;200000,"100 000€&lt;x&lt;200 000€",IF(M604&lt;500000,"200 000€ &lt;x&lt; 500 000€",IF(M604&lt;1000000,"500 000€ &lt;x&lt; 1M€",IF(M604&gt;1000000,"&gt;1M€","")))))))))</f>
        <v>10 000€ &lt;x&lt; 50 000€</v>
      </c>
      <c r="O604" s="32">
        <v>0.05</v>
      </c>
      <c r="P604" s="28"/>
      <c r="Q604" s="28"/>
      <c r="R604" s="28"/>
      <c r="S604" s="28" t="s">
        <v>1367</v>
      </c>
      <c r="T604" s="33" t="s">
        <v>1364</v>
      </c>
      <c r="U604" s="28">
        <v>33</v>
      </c>
      <c r="V604" s="36" t="s">
        <v>2134</v>
      </c>
    </row>
    <row r="605" spans="1:22" ht="72" x14ac:dyDescent="0.3">
      <c r="A605" s="27">
        <v>602</v>
      </c>
      <c r="B605" s="28" t="s">
        <v>422</v>
      </c>
      <c r="C605" s="28" t="s">
        <v>518</v>
      </c>
      <c r="D605" s="28"/>
      <c r="E605" s="28"/>
      <c r="F605" s="28"/>
      <c r="G605" s="29"/>
      <c r="H605" s="30" t="s">
        <v>525</v>
      </c>
      <c r="I605" s="28" t="s">
        <v>973</v>
      </c>
      <c r="J605" s="28" t="s">
        <v>4</v>
      </c>
      <c r="K605" s="28" t="s">
        <v>989</v>
      </c>
      <c r="L605" s="28"/>
      <c r="M605" s="31">
        <v>23000</v>
      </c>
      <c r="N605" s="31" t="str">
        <f t="shared" si="28"/>
        <v>10 000€ &lt;x&lt; 50 000€</v>
      </c>
      <c r="O605" s="32"/>
      <c r="P605" s="28"/>
      <c r="Q605" s="28"/>
      <c r="R605" s="28"/>
      <c r="S605" s="28" t="s">
        <v>1364</v>
      </c>
      <c r="T605" s="33" t="s">
        <v>1364</v>
      </c>
      <c r="U605" s="28">
        <v>34</v>
      </c>
      <c r="V605" s="36" t="s">
        <v>2135</v>
      </c>
    </row>
    <row r="606" spans="1:22" ht="72" x14ac:dyDescent="0.3">
      <c r="A606" s="27">
        <v>603</v>
      </c>
      <c r="B606" s="28" t="s">
        <v>422</v>
      </c>
      <c r="C606" s="28" t="s">
        <v>518</v>
      </c>
      <c r="D606" s="28"/>
      <c r="E606" s="28"/>
      <c r="F606" s="28"/>
      <c r="G606" s="29"/>
      <c r="H606" s="30" t="s">
        <v>526</v>
      </c>
      <c r="I606" s="28" t="s">
        <v>973</v>
      </c>
      <c r="J606" s="28" t="s">
        <v>4</v>
      </c>
      <c r="K606" s="28" t="s">
        <v>1025</v>
      </c>
      <c r="L606" s="28" t="s">
        <v>991</v>
      </c>
      <c r="M606" s="31">
        <v>65000</v>
      </c>
      <c r="N606" s="31" t="str">
        <f t="shared" si="28"/>
        <v>50 000€ &lt;x&lt; 100 000€</v>
      </c>
      <c r="O606" s="32"/>
      <c r="P606" s="28"/>
      <c r="Q606" s="28"/>
      <c r="R606" s="28"/>
      <c r="S606" s="28" t="s">
        <v>1367</v>
      </c>
      <c r="T606" s="33" t="s">
        <v>1364</v>
      </c>
      <c r="U606" s="28">
        <v>35</v>
      </c>
      <c r="V606" s="36" t="s">
        <v>2136</v>
      </c>
    </row>
    <row r="607" spans="1:22" ht="72" x14ac:dyDescent="0.3">
      <c r="A607" s="27">
        <v>604</v>
      </c>
      <c r="B607" s="28" t="s">
        <v>422</v>
      </c>
      <c r="C607" s="28" t="s">
        <v>518</v>
      </c>
      <c r="D607" s="28"/>
      <c r="E607" s="28"/>
      <c r="F607" s="28"/>
      <c r="G607" s="29"/>
      <c r="H607" s="30" t="s">
        <v>527</v>
      </c>
      <c r="I607" s="28" t="s">
        <v>973</v>
      </c>
      <c r="J607" s="28" t="s">
        <v>4</v>
      </c>
      <c r="K607" s="28" t="s">
        <v>1025</v>
      </c>
      <c r="L607" s="28" t="s">
        <v>1037</v>
      </c>
      <c r="M607" s="31">
        <v>9500</v>
      </c>
      <c r="N607" s="31" t="str">
        <f t="shared" si="28"/>
        <v>5 000€ &lt;x&lt; 10 000€</v>
      </c>
      <c r="O607" s="32"/>
      <c r="P607" s="28"/>
      <c r="Q607" s="28"/>
      <c r="R607" s="28"/>
      <c r="S607" s="28" t="s">
        <v>2467</v>
      </c>
      <c r="T607" s="33" t="s">
        <v>1364</v>
      </c>
      <c r="U607" s="28">
        <v>36</v>
      </c>
      <c r="V607" s="36" t="s">
        <v>2137</v>
      </c>
    </row>
    <row r="608" spans="1:22" ht="82.8" x14ac:dyDescent="0.3">
      <c r="A608" s="27">
        <v>605</v>
      </c>
      <c r="B608" s="28" t="s">
        <v>422</v>
      </c>
      <c r="C608" s="28" t="s">
        <v>518</v>
      </c>
      <c r="D608" s="28" t="s">
        <v>1111</v>
      </c>
      <c r="E608" s="28"/>
      <c r="F608" s="28"/>
      <c r="G608" s="29"/>
      <c r="H608" s="30" t="s">
        <v>528</v>
      </c>
      <c r="I608" s="28" t="s">
        <v>4</v>
      </c>
      <c r="J608" s="28" t="s">
        <v>973</v>
      </c>
      <c r="K608" s="28" t="s">
        <v>991</v>
      </c>
      <c r="L608" s="28"/>
      <c r="M608" s="31" t="s">
        <v>1280</v>
      </c>
      <c r="N608" s="31" t="s">
        <v>1280</v>
      </c>
      <c r="O608" s="32"/>
      <c r="P608" s="28"/>
      <c r="Q608" s="28"/>
      <c r="R608" s="28"/>
      <c r="S608" s="28" t="s">
        <v>1367</v>
      </c>
      <c r="T608" s="33" t="s">
        <v>1364</v>
      </c>
      <c r="U608" s="28">
        <v>37</v>
      </c>
      <c r="V608" s="36" t="s">
        <v>2138</v>
      </c>
    </row>
    <row r="609" spans="1:22" ht="72" x14ac:dyDescent="0.3">
      <c r="A609" s="27">
        <v>606</v>
      </c>
      <c r="B609" s="28" t="s">
        <v>422</v>
      </c>
      <c r="C609" s="28" t="s">
        <v>518</v>
      </c>
      <c r="D609" s="28"/>
      <c r="E609" s="28"/>
      <c r="F609" s="28"/>
      <c r="G609" s="29"/>
      <c r="H609" s="30" t="s">
        <v>529</v>
      </c>
      <c r="I609" s="28" t="s">
        <v>973</v>
      </c>
      <c r="J609" s="28" t="s">
        <v>4</v>
      </c>
      <c r="K609" s="28" t="s">
        <v>989</v>
      </c>
      <c r="L609" s="28" t="s">
        <v>1191</v>
      </c>
      <c r="M609" s="31">
        <v>186000</v>
      </c>
      <c r="N609" s="31" t="str">
        <f t="shared" si="28"/>
        <v>100 000€&lt;x&lt;200 000€</v>
      </c>
      <c r="O609" s="32"/>
      <c r="P609" s="28"/>
      <c r="Q609" s="28"/>
      <c r="R609" s="28"/>
      <c r="S609" s="28" t="s">
        <v>1364</v>
      </c>
      <c r="T609" s="33" t="s">
        <v>1364</v>
      </c>
      <c r="U609" s="28">
        <v>38</v>
      </c>
      <c r="V609" s="36" t="s">
        <v>2139</v>
      </c>
    </row>
    <row r="610" spans="1:22" ht="72" x14ac:dyDescent="0.3">
      <c r="A610" s="27">
        <v>607</v>
      </c>
      <c r="B610" s="28" t="s">
        <v>422</v>
      </c>
      <c r="C610" s="28" t="s">
        <v>518</v>
      </c>
      <c r="D610" s="28"/>
      <c r="E610" s="28"/>
      <c r="F610" s="28"/>
      <c r="G610" s="29"/>
      <c r="H610" s="30" t="s">
        <v>530</v>
      </c>
      <c r="I610" s="28" t="s">
        <v>973</v>
      </c>
      <c r="J610" s="28" t="s">
        <v>4</v>
      </c>
      <c r="K610" s="28" t="s">
        <v>989</v>
      </c>
      <c r="L610" s="28" t="s">
        <v>991</v>
      </c>
      <c r="M610" s="31" t="s">
        <v>1266</v>
      </c>
      <c r="N610" s="31" t="s">
        <v>1266</v>
      </c>
      <c r="O610" s="32"/>
      <c r="P610" s="28"/>
      <c r="Q610" s="28"/>
      <c r="R610" s="28"/>
      <c r="S610" s="28" t="s">
        <v>1364</v>
      </c>
      <c r="T610" s="33" t="s">
        <v>1367</v>
      </c>
      <c r="U610" s="28">
        <v>39</v>
      </c>
      <c r="V610" s="36" t="s">
        <v>2140</v>
      </c>
    </row>
    <row r="611" spans="1:22" ht="110.4" x14ac:dyDescent="0.3">
      <c r="A611" s="27">
        <v>608</v>
      </c>
      <c r="B611" s="28" t="s">
        <v>422</v>
      </c>
      <c r="C611" s="28" t="s">
        <v>518</v>
      </c>
      <c r="D611" s="28"/>
      <c r="E611" s="28"/>
      <c r="F611" s="28"/>
      <c r="G611" s="29"/>
      <c r="H611" s="30" t="s">
        <v>531</v>
      </c>
      <c r="I611" s="28" t="s">
        <v>973</v>
      </c>
      <c r="J611" s="28" t="s">
        <v>4</v>
      </c>
      <c r="K611" s="28" t="s">
        <v>989</v>
      </c>
      <c r="L611" s="28" t="s">
        <v>1019</v>
      </c>
      <c r="M611" s="31" t="s">
        <v>1266</v>
      </c>
      <c r="N611" s="31" t="s">
        <v>1266</v>
      </c>
      <c r="O611" s="32"/>
      <c r="P611" s="28"/>
      <c r="Q611" s="28" t="s">
        <v>1453</v>
      </c>
      <c r="R611" s="28"/>
      <c r="S611" s="28" t="s">
        <v>2467</v>
      </c>
      <c r="T611" s="33" t="s">
        <v>1364</v>
      </c>
      <c r="U611" s="28">
        <v>40</v>
      </c>
      <c r="V611" s="36" t="s">
        <v>2141</v>
      </c>
    </row>
    <row r="612" spans="1:22" ht="96.6" x14ac:dyDescent="0.3">
      <c r="A612" s="27">
        <v>609</v>
      </c>
      <c r="B612" s="28" t="s">
        <v>422</v>
      </c>
      <c r="C612" s="28" t="s">
        <v>518</v>
      </c>
      <c r="D612" s="28"/>
      <c r="E612" s="28"/>
      <c r="F612" s="28"/>
      <c r="G612" s="29"/>
      <c r="H612" s="30" t="s">
        <v>532</v>
      </c>
      <c r="I612" s="28" t="s">
        <v>973</v>
      </c>
      <c r="J612" s="28" t="s">
        <v>4</v>
      </c>
      <c r="K612" s="28" t="s">
        <v>989</v>
      </c>
      <c r="L612" s="28" t="s">
        <v>991</v>
      </c>
      <c r="M612" s="31" t="s">
        <v>1430</v>
      </c>
      <c r="N612" s="31"/>
      <c r="O612" s="32">
        <v>0.5</v>
      </c>
      <c r="P612" s="28"/>
      <c r="Q612" s="28"/>
      <c r="R612" s="28"/>
      <c r="S612" s="28" t="s">
        <v>1367</v>
      </c>
      <c r="T612" s="33" t="s">
        <v>1364</v>
      </c>
      <c r="U612" s="28">
        <v>41</v>
      </c>
      <c r="V612" s="36" t="s">
        <v>2142</v>
      </c>
    </row>
    <row r="613" spans="1:22" ht="82.8" x14ac:dyDescent="0.3">
      <c r="A613" s="27">
        <v>610</v>
      </c>
      <c r="B613" s="28" t="s">
        <v>422</v>
      </c>
      <c r="C613" s="28" t="s">
        <v>518</v>
      </c>
      <c r="D613" s="28"/>
      <c r="E613" s="28"/>
      <c r="F613" s="28"/>
      <c r="G613" s="29"/>
      <c r="H613" s="30" t="s">
        <v>533</v>
      </c>
      <c r="I613" s="28" t="s">
        <v>973</v>
      </c>
      <c r="J613" s="28" t="s">
        <v>4</v>
      </c>
      <c r="K613" s="28" t="s">
        <v>989</v>
      </c>
      <c r="L613" s="28" t="s">
        <v>1192</v>
      </c>
      <c r="M613" s="31" t="s">
        <v>1266</v>
      </c>
      <c r="N613" s="31" t="s">
        <v>1266</v>
      </c>
      <c r="O613" s="32"/>
      <c r="P613" s="28"/>
      <c r="Q613" s="28"/>
      <c r="R613" s="28"/>
      <c r="S613" s="28" t="s">
        <v>2467</v>
      </c>
      <c r="T613" s="33" t="s">
        <v>1367</v>
      </c>
      <c r="U613" s="28">
        <v>42</v>
      </c>
      <c r="V613" s="36" t="s">
        <v>2143</v>
      </c>
    </row>
    <row r="614" spans="1:22" ht="72" x14ac:dyDescent="0.3">
      <c r="A614" s="27">
        <v>611</v>
      </c>
      <c r="B614" s="28" t="s">
        <v>422</v>
      </c>
      <c r="C614" s="28" t="s">
        <v>518</v>
      </c>
      <c r="D614" s="28"/>
      <c r="E614" s="28"/>
      <c r="F614" s="28"/>
      <c r="G614" s="29"/>
      <c r="H614" s="30" t="s">
        <v>534</v>
      </c>
      <c r="I614" s="28" t="s">
        <v>973</v>
      </c>
      <c r="J614" s="28" t="s">
        <v>4</v>
      </c>
      <c r="K614" s="28" t="s">
        <v>990</v>
      </c>
      <c r="L614" s="28" t="s">
        <v>1193</v>
      </c>
      <c r="M614" s="31" t="s">
        <v>1266</v>
      </c>
      <c r="N614" s="31" t="s">
        <v>1266</v>
      </c>
      <c r="O614" s="32"/>
      <c r="P614" s="28"/>
      <c r="Q614" s="28"/>
      <c r="R614" s="28"/>
      <c r="S614" s="28" t="s">
        <v>1367</v>
      </c>
      <c r="T614" s="33" t="s">
        <v>1367</v>
      </c>
      <c r="U614" s="28">
        <v>43</v>
      </c>
      <c r="V614" s="36" t="s">
        <v>2144</v>
      </c>
    </row>
    <row r="615" spans="1:22" ht="72" x14ac:dyDescent="0.3">
      <c r="A615" s="27">
        <v>612</v>
      </c>
      <c r="B615" s="28" t="s">
        <v>422</v>
      </c>
      <c r="C615" s="28" t="s">
        <v>518</v>
      </c>
      <c r="D615" s="28" t="s">
        <v>1111</v>
      </c>
      <c r="E615" s="28" t="s">
        <v>1189</v>
      </c>
      <c r="F615" s="28" t="s">
        <v>1190</v>
      </c>
      <c r="G615" s="29"/>
      <c r="H615" s="30" t="s">
        <v>535</v>
      </c>
      <c r="I615" s="28" t="s">
        <v>973</v>
      </c>
      <c r="J615" s="28" t="s">
        <v>4</v>
      </c>
      <c r="K615" s="28" t="s">
        <v>1025</v>
      </c>
      <c r="L615" s="28"/>
      <c r="M615" s="31" t="s">
        <v>1266</v>
      </c>
      <c r="N615" s="31" t="s">
        <v>1266</v>
      </c>
      <c r="O615" s="32"/>
      <c r="P615" s="28"/>
      <c r="Q615" s="28"/>
      <c r="R615" s="28"/>
      <c r="S615" s="28" t="s">
        <v>1367</v>
      </c>
      <c r="T615" s="33" t="s">
        <v>1367</v>
      </c>
      <c r="U615" s="28">
        <v>44</v>
      </c>
      <c r="V615" s="36" t="s">
        <v>2145</v>
      </c>
    </row>
    <row r="616" spans="1:22" ht="110.4" x14ac:dyDescent="0.3">
      <c r="A616" s="27">
        <v>613</v>
      </c>
      <c r="B616" s="28" t="s">
        <v>422</v>
      </c>
      <c r="C616" s="28" t="s">
        <v>518</v>
      </c>
      <c r="D616" s="28"/>
      <c r="E616" s="28"/>
      <c r="F616" s="28"/>
      <c r="G616" s="29"/>
      <c r="H616" s="30" t="s">
        <v>2146</v>
      </c>
      <c r="I616" s="28" t="s">
        <v>973</v>
      </c>
      <c r="J616" s="28"/>
      <c r="K616" s="28" t="s">
        <v>989</v>
      </c>
      <c r="L616" s="28" t="s">
        <v>1019</v>
      </c>
      <c r="M616" s="31" t="s">
        <v>1266</v>
      </c>
      <c r="N616" s="31" t="s">
        <v>1266</v>
      </c>
      <c r="O616" s="32"/>
      <c r="P616" s="28"/>
      <c r="Q616" s="28"/>
      <c r="R616" s="28"/>
      <c r="S616" s="28" t="s">
        <v>1367</v>
      </c>
      <c r="T616" s="33" t="s">
        <v>1367</v>
      </c>
      <c r="U616" s="28">
        <v>45</v>
      </c>
      <c r="V616" s="36" t="s">
        <v>2147</v>
      </c>
    </row>
    <row r="617" spans="1:22" ht="82.8" x14ac:dyDescent="0.3">
      <c r="A617" s="27">
        <v>614</v>
      </c>
      <c r="B617" s="28" t="s">
        <v>422</v>
      </c>
      <c r="C617" s="28" t="s">
        <v>518</v>
      </c>
      <c r="D617" s="28"/>
      <c r="E617" s="28"/>
      <c r="F617" s="28"/>
      <c r="G617" s="29"/>
      <c r="H617" s="30" t="s">
        <v>536</v>
      </c>
      <c r="I617" s="28" t="s">
        <v>973</v>
      </c>
      <c r="J617" s="28"/>
      <c r="K617" s="28" t="s">
        <v>991</v>
      </c>
      <c r="L617" s="28" t="s">
        <v>1194</v>
      </c>
      <c r="M617" s="31" t="s">
        <v>1266</v>
      </c>
      <c r="N617" s="31" t="s">
        <v>1266</v>
      </c>
      <c r="O617" s="32"/>
      <c r="P617" s="28"/>
      <c r="Q617" s="28"/>
      <c r="R617" s="28"/>
      <c r="S617" s="28" t="s">
        <v>2467</v>
      </c>
      <c r="T617" s="33" t="s">
        <v>1367</v>
      </c>
      <c r="U617" s="28">
        <v>46</v>
      </c>
      <c r="V617" s="36" t="s">
        <v>2148</v>
      </c>
    </row>
    <row r="618" spans="1:22" ht="72" x14ac:dyDescent="0.3">
      <c r="A618" s="27">
        <v>615</v>
      </c>
      <c r="B618" s="28" t="s">
        <v>422</v>
      </c>
      <c r="C618" s="28" t="s">
        <v>518</v>
      </c>
      <c r="D618" s="28"/>
      <c r="E618" s="28"/>
      <c r="F618" s="28"/>
      <c r="G618" s="29"/>
      <c r="H618" s="30" t="s">
        <v>537</v>
      </c>
      <c r="I618" s="28" t="s">
        <v>973</v>
      </c>
      <c r="J618" s="28" t="s">
        <v>4</v>
      </c>
      <c r="K618" s="28" t="s">
        <v>1025</v>
      </c>
      <c r="L618" s="28"/>
      <c r="M618" s="31" t="s">
        <v>1266</v>
      </c>
      <c r="N618" s="31" t="s">
        <v>1266</v>
      </c>
      <c r="O618" s="32"/>
      <c r="P618" s="28"/>
      <c r="Q618" s="28"/>
      <c r="R618" s="28"/>
      <c r="S618" s="28" t="s">
        <v>1367</v>
      </c>
      <c r="T618" s="33" t="s">
        <v>1367</v>
      </c>
      <c r="U618" s="28">
        <v>47</v>
      </c>
      <c r="V618" s="36" t="s">
        <v>2149</v>
      </c>
    </row>
    <row r="619" spans="1:22" ht="72" x14ac:dyDescent="0.3">
      <c r="A619" s="27">
        <v>616</v>
      </c>
      <c r="B619" s="28" t="s">
        <v>422</v>
      </c>
      <c r="C619" s="28" t="s">
        <v>660</v>
      </c>
      <c r="D619" s="28" t="s">
        <v>981</v>
      </c>
      <c r="E619" s="28" t="s">
        <v>1195</v>
      </c>
      <c r="F619" s="28" t="s">
        <v>1196</v>
      </c>
      <c r="G619" s="29"/>
      <c r="H619" s="30" t="s">
        <v>659</v>
      </c>
      <c r="I619" s="28" t="s">
        <v>10</v>
      </c>
      <c r="J619" s="28" t="s">
        <v>4</v>
      </c>
      <c r="K619" s="28" t="s">
        <v>994</v>
      </c>
      <c r="L619" s="28"/>
      <c r="M619" s="31">
        <v>3100</v>
      </c>
      <c r="N619" s="31" t="str">
        <f t="shared" ref="N619:N628" si="29">IF(M619="","",IF(M619&lt;5000,"&lt; 5 000€",IF(M619&lt;10000,"5 000€ &lt;x&lt; 10 000€",IF(M619&lt;50000,"10 000€ &lt;x&lt; 50 000€",IF(M619&lt;100000,"50 000€ &lt;x&lt; 100 000€",IF(M619&lt;200000,"100 000€&lt;x&lt;200 000€",IF(M619&lt;500000,"200 000€ &lt;x&lt; 500 000€",IF(M619&lt;1000000,"500 000€ &lt;x&lt; 1M€",IF(M619&gt;1000000,"&gt;1M€","")))))))))</f>
        <v>&lt; 5 000€</v>
      </c>
      <c r="O619" s="32">
        <v>7.1999999999999995E-2</v>
      </c>
      <c r="P619" s="28"/>
      <c r="Q619" s="28"/>
      <c r="R619" s="28"/>
      <c r="S619" s="28" t="s">
        <v>2467</v>
      </c>
      <c r="T619" s="33" t="s">
        <v>1364</v>
      </c>
      <c r="U619" s="28">
        <v>18</v>
      </c>
      <c r="V619" s="36" t="s">
        <v>2150</v>
      </c>
    </row>
    <row r="620" spans="1:22" ht="72" x14ac:dyDescent="0.3">
      <c r="A620" s="27">
        <v>617</v>
      </c>
      <c r="B620" s="28" t="s">
        <v>422</v>
      </c>
      <c r="C620" s="28" t="s">
        <v>660</v>
      </c>
      <c r="D620" s="28" t="s">
        <v>981</v>
      </c>
      <c r="E620" s="28" t="s">
        <v>1195</v>
      </c>
      <c r="F620" s="28" t="s">
        <v>1196</v>
      </c>
      <c r="G620" s="29"/>
      <c r="H620" s="30" t="s">
        <v>661</v>
      </c>
      <c r="I620" s="28" t="s">
        <v>972</v>
      </c>
      <c r="J620" s="28" t="s">
        <v>8</v>
      </c>
      <c r="K620" s="28"/>
      <c r="L620" s="28" t="s">
        <v>1197</v>
      </c>
      <c r="M620" s="31">
        <v>60000</v>
      </c>
      <c r="N620" s="31" t="str">
        <f t="shared" si="29"/>
        <v>50 000€ &lt;x&lt; 100 000€</v>
      </c>
      <c r="O620" s="32">
        <v>0.35</v>
      </c>
      <c r="P620" s="28"/>
      <c r="Q620" s="28"/>
      <c r="R620" s="28"/>
      <c r="S620" s="28" t="s">
        <v>1367</v>
      </c>
      <c r="T620" s="33" t="s">
        <v>1364</v>
      </c>
      <c r="U620" s="28">
        <v>19</v>
      </c>
      <c r="V620" s="36" t="s">
        <v>2151</v>
      </c>
    </row>
    <row r="621" spans="1:22" ht="72" x14ac:dyDescent="0.3">
      <c r="A621" s="27">
        <v>618</v>
      </c>
      <c r="B621" s="28" t="s">
        <v>422</v>
      </c>
      <c r="C621" s="28" t="s">
        <v>660</v>
      </c>
      <c r="D621" s="28" t="s">
        <v>981</v>
      </c>
      <c r="E621" s="28" t="s">
        <v>1195</v>
      </c>
      <c r="F621" s="28" t="s">
        <v>1196</v>
      </c>
      <c r="G621" s="29"/>
      <c r="H621" s="30" t="s">
        <v>662</v>
      </c>
      <c r="I621" s="28" t="s">
        <v>972</v>
      </c>
      <c r="J621" s="28" t="s">
        <v>8</v>
      </c>
      <c r="K621" s="28"/>
      <c r="L621" s="28" t="s">
        <v>1198</v>
      </c>
      <c r="M621" s="31">
        <v>10363</v>
      </c>
      <c r="N621" s="31" t="str">
        <f t="shared" si="29"/>
        <v>10 000€ &lt;x&lt; 50 000€</v>
      </c>
      <c r="O621" s="32">
        <v>0.36</v>
      </c>
      <c r="P621" s="28"/>
      <c r="Q621" s="28"/>
      <c r="R621" s="28"/>
      <c r="S621" s="28" t="s">
        <v>1367</v>
      </c>
      <c r="T621" s="33" t="s">
        <v>1364</v>
      </c>
      <c r="U621" s="28">
        <v>20</v>
      </c>
      <c r="V621" s="36" t="s">
        <v>2152</v>
      </c>
    </row>
    <row r="622" spans="1:22" ht="72" x14ac:dyDescent="0.3">
      <c r="A622" s="27">
        <v>619</v>
      </c>
      <c r="B622" s="28" t="s">
        <v>422</v>
      </c>
      <c r="C622" s="28" t="s">
        <v>660</v>
      </c>
      <c r="D622" s="28" t="s">
        <v>981</v>
      </c>
      <c r="E622" s="28" t="s">
        <v>1195</v>
      </c>
      <c r="F622" s="28" t="s">
        <v>1196</v>
      </c>
      <c r="G622" s="29"/>
      <c r="H622" s="30" t="s">
        <v>663</v>
      </c>
      <c r="I622" s="28" t="s">
        <v>4</v>
      </c>
      <c r="J622" s="28"/>
      <c r="K622" s="28" t="s">
        <v>89</v>
      </c>
      <c r="L622" s="28"/>
      <c r="M622" s="31">
        <v>23400</v>
      </c>
      <c r="N622" s="31" t="str">
        <f t="shared" si="29"/>
        <v>10 000€ &lt;x&lt; 50 000€</v>
      </c>
      <c r="O622" s="32"/>
      <c r="P622" s="28"/>
      <c r="Q622" s="28"/>
      <c r="R622" s="28"/>
      <c r="S622" s="28" t="s">
        <v>1367</v>
      </c>
      <c r="T622" s="33" t="s">
        <v>1364</v>
      </c>
      <c r="U622" s="28">
        <v>21</v>
      </c>
      <c r="V622" s="36" t="s">
        <v>2153</v>
      </c>
    </row>
    <row r="623" spans="1:22" ht="72" x14ac:dyDescent="0.3">
      <c r="A623" s="27">
        <v>620</v>
      </c>
      <c r="B623" s="28" t="s">
        <v>422</v>
      </c>
      <c r="C623" s="28" t="s">
        <v>660</v>
      </c>
      <c r="D623" s="28" t="s">
        <v>981</v>
      </c>
      <c r="E623" s="28" t="s">
        <v>1195</v>
      </c>
      <c r="F623" s="28" t="s">
        <v>1196</v>
      </c>
      <c r="G623" s="29"/>
      <c r="H623" s="30" t="s">
        <v>664</v>
      </c>
      <c r="I623" s="28" t="s">
        <v>4</v>
      </c>
      <c r="J623" s="28"/>
      <c r="K623" s="28" t="s">
        <v>999</v>
      </c>
      <c r="L623" s="28"/>
      <c r="M623" s="31">
        <v>25000</v>
      </c>
      <c r="N623" s="31" t="str">
        <f t="shared" si="29"/>
        <v>10 000€ &lt;x&lt; 50 000€</v>
      </c>
      <c r="O623" s="32">
        <v>0.66</v>
      </c>
      <c r="P623" s="28"/>
      <c r="Q623" s="28"/>
      <c r="R623" s="28"/>
      <c r="S623" s="28" t="s">
        <v>1367</v>
      </c>
      <c r="T623" s="33" t="s">
        <v>1364</v>
      </c>
      <c r="U623" s="28">
        <v>22</v>
      </c>
      <c r="V623" s="36" t="s">
        <v>2154</v>
      </c>
    </row>
    <row r="624" spans="1:22" ht="72" x14ac:dyDescent="0.3">
      <c r="A624" s="27">
        <v>621</v>
      </c>
      <c r="B624" s="28" t="s">
        <v>422</v>
      </c>
      <c r="C624" s="28" t="s">
        <v>660</v>
      </c>
      <c r="D624" s="28" t="s">
        <v>981</v>
      </c>
      <c r="E624" s="28" t="s">
        <v>1195</v>
      </c>
      <c r="F624" s="28" t="s">
        <v>1196</v>
      </c>
      <c r="G624" s="29"/>
      <c r="H624" s="30" t="s">
        <v>665</v>
      </c>
      <c r="I624" s="28" t="s">
        <v>4</v>
      </c>
      <c r="J624" s="28"/>
      <c r="K624" s="28" t="s">
        <v>991</v>
      </c>
      <c r="L624" s="28"/>
      <c r="M624" s="31">
        <v>10000</v>
      </c>
      <c r="N624" s="31" t="str">
        <f t="shared" si="29"/>
        <v>10 000€ &lt;x&lt; 50 000€</v>
      </c>
      <c r="O624" s="32"/>
      <c r="P624" s="28"/>
      <c r="Q624" s="28"/>
      <c r="R624" s="28"/>
      <c r="S624" s="28" t="s">
        <v>1367</v>
      </c>
      <c r="T624" s="33" t="s">
        <v>1364</v>
      </c>
      <c r="U624" s="28">
        <v>23</v>
      </c>
      <c r="V624" s="36" t="s">
        <v>2155</v>
      </c>
    </row>
    <row r="625" spans="1:22" ht="82.8" x14ac:dyDescent="0.3">
      <c r="A625" s="27">
        <v>622</v>
      </c>
      <c r="B625" s="28" t="s">
        <v>422</v>
      </c>
      <c r="C625" s="28" t="s">
        <v>660</v>
      </c>
      <c r="D625" s="28" t="s">
        <v>981</v>
      </c>
      <c r="E625" s="28" t="s">
        <v>1195</v>
      </c>
      <c r="F625" s="28" t="s">
        <v>1196</v>
      </c>
      <c r="G625" s="29"/>
      <c r="H625" s="30" t="s">
        <v>666</v>
      </c>
      <c r="I625" s="28" t="s">
        <v>4</v>
      </c>
      <c r="J625" s="28"/>
      <c r="K625" s="28" t="s">
        <v>991</v>
      </c>
      <c r="L625" s="28" t="s">
        <v>1199</v>
      </c>
      <c r="M625" s="31">
        <v>57673</v>
      </c>
      <c r="N625" s="31" t="str">
        <f t="shared" si="29"/>
        <v>50 000€ &lt;x&lt; 100 000€</v>
      </c>
      <c r="O625" s="32"/>
      <c r="P625" s="28"/>
      <c r="Q625" s="28"/>
      <c r="R625" s="28"/>
      <c r="S625" s="28" t="s">
        <v>1367</v>
      </c>
      <c r="T625" s="33" t="s">
        <v>1364</v>
      </c>
      <c r="U625" s="28">
        <v>24</v>
      </c>
      <c r="V625" s="36" t="s">
        <v>2156</v>
      </c>
    </row>
    <row r="626" spans="1:22" ht="72" x14ac:dyDescent="0.3">
      <c r="A626" s="27">
        <v>623</v>
      </c>
      <c r="B626" s="28" t="s">
        <v>422</v>
      </c>
      <c r="C626" s="28" t="s">
        <v>660</v>
      </c>
      <c r="D626" s="28" t="s">
        <v>981</v>
      </c>
      <c r="E626" s="28" t="s">
        <v>1195</v>
      </c>
      <c r="F626" s="28" t="s">
        <v>1196</v>
      </c>
      <c r="G626" s="29"/>
      <c r="H626" s="30" t="s">
        <v>667</v>
      </c>
      <c r="I626" s="28" t="s">
        <v>974</v>
      </c>
      <c r="J626" s="28" t="s">
        <v>4</v>
      </c>
      <c r="K626" s="28" t="s">
        <v>1008</v>
      </c>
      <c r="L626" s="28" t="s">
        <v>1200</v>
      </c>
      <c r="M626" s="31">
        <v>40000</v>
      </c>
      <c r="N626" s="31" t="str">
        <f t="shared" si="29"/>
        <v>10 000€ &lt;x&lt; 50 000€</v>
      </c>
      <c r="O626" s="32"/>
      <c r="P626" s="28"/>
      <c r="Q626" s="28"/>
      <c r="R626" s="28"/>
      <c r="S626" s="28" t="s">
        <v>2467</v>
      </c>
      <c r="T626" s="33" t="s">
        <v>1364</v>
      </c>
      <c r="U626" s="28">
        <v>25</v>
      </c>
      <c r="V626" s="36" t="s">
        <v>2157</v>
      </c>
    </row>
    <row r="627" spans="1:22" ht="72" x14ac:dyDescent="0.3">
      <c r="A627" s="27">
        <v>624</v>
      </c>
      <c r="B627" s="28" t="s">
        <v>422</v>
      </c>
      <c r="C627" s="28" t="s">
        <v>660</v>
      </c>
      <c r="D627" s="28" t="s">
        <v>981</v>
      </c>
      <c r="E627" s="28" t="s">
        <v>1195</v>
      </c>
      <c r="F627" s="28" t="s">
        <v>1196</v>
      </c>
      <c r="G627" s="29"/>
      <c r="H627" s="30" t="s">
        <v>668</v>
      </c>
      <c r="I627" s="28" t="s">
        <v>4</v>
      </c>
      <c r="J627" s="28"/>
      <c r="K627" s="28" t="s">
        <v>89</v>
      </c>
      <c r="L627" s="28" t="s">
        <v>1199</v>
      </c>
      <c r="M627" s="31">
        <v>134700</v>
      </c>
      <c r="N627" s="31" t="str">
        <f t="shared" si="29"/>
        <v>100 000€&lt;x&lt;200 000€</v>
      </c>
      <c r="O627" s="32">
        <v>0.77</v>
      </c>
      <c r="P627" s="28"/>
      <c r="Q627" s="28"/>
      <c r="R627" s="28"/>
      <c r="S627" s="28" t="s">
        <v>1364</v>
      </c>
      <c r="T627" s="33" t="s">
        <v>1364</v>
      </c>
      <c r="U627" s="28">
        <v>26</v>
      </c>
      <c r="V627" s="36" t="s">
        <v>2158</v>
      </c>
    </row>
    <row r="628" spans="1:22" ht="72" x14ac:dyDescent="0.3">
      <c r="A628" s="27">
        <v>625</v>
      </c>
      <c r="B628" s="28" t="s">
        <v>422</v>
      </c>
      <c r="C628" s="28" t="s">
        <v>660</v>
      </c>
      <c r="D628" s="28" t="s">
        <v>981</v>
      </c>
      <c r="E628" s="28" t="s">
        <v>1195</v>
      </c>
      <c r="F628" s="28" t="s">
        <v>1196</v>
      </c>
      <c r="G628" s="29"/>
      <c r="H628" s="30" t="s">
        <v>669</v>
      </c>
      <c r="I628" s="28" t="s">
        <v>4</v>
      </c>
      <c r="J628" s="28"/>
      <c r="K628" s="28" t="s">
        <v>89</v>
      </c>
      <c r="L628" s="28"/>
      <c r="M628" s="31">
        <v>88600</v>
      </c>
      <c r="N628" s="31" t="str">
        <f t="shared" si="29"/>
        <v>50 000€ &lt;x&lt; 100 000€</v>
      </c>
      <c r="O628" s="32">
        <v>0.56000000000000005</v>
      </c>
      <c r="P628" s="28"/>
      <c r="Q628" s="28"/>
      <c r="R628" s="28"/>
      <c r="S628" s="28" t="s">
        <v>1364</v>
      </c>
      <c r="T628" s="33" t="s">
        <v>1364</v>
      </c>
      <c r="U628" s="28">
        <v>27</v>
      </c>
      <c r="V628" s="36" t="s">
        <v>2159</v>
      </c>
    </row>
    <row r="629" spans="1:22" ht="72" x14ac:dyDescent="0.3">
      <c r="A629" s="27">
        <v>626</v>
      </c>
      <c r="B629" s="28" t="s">
        <v>422</v>
      </c>
      <c r="C629" s="28" t="s">
        <v>660</v>
      </c>
      <c r="D629" s="28" t="s">
        <v>981</v>
      </c>
      <c r="E629" s="28" t="s">
        <v>1195</v>
      </c>
      <c r="F629" s="28" t="s">
        <v>1196</v>
      </c>
      <c r="G629" s="29"/>
      <c r="H629" s="30" t="s">
        <v>670</v>
      </c>
      <c r="I629" s="28" t="s">
        <v>4</v>
      </c>
      <c r="J629" s="28"/>
      <c r="K629" s="28" t="s">
        <v>991</v>
      </c>
      <c r="L629" s="28" t="s">
        <v>1201</v>
      </c>
      <c r="M629" s="31" t="s">
        <v>1280</v>
      </c>
      <c r="N629" s="31"/>
      <c r="O629" s="32"/>
      <c r="P629" s="28"/>
      <c r="Q629" s="28" t="s">
        <v>2160</v>
      </c>
      <c r="R629" s="28"/>
      <c r="S629" s="28" t="s">
        <v>1364</v>
      </c>
      <c r="T629" s="33" t="s">
        <v>1367</v>
      </c>
      <c r="U629" s="28">
        <v>28</v>
      </c>
      <c r="V629" s="36" t="s">
        <v>2161</v>
      </c>
    </row>
    <row r="630" spans="1:22" ht="72" x14ac:dyDescent="0.3">
      <c r="A630" s="27">
        <v>627</v>
      </c>
      <c r="B630" s="28" t="s">
        <v>422</v>
      </c>
      <c r="C630" s="28" t="s">
        <v>660</v>
      </c>
      <c r="D630" s="28" t="s">
        <v>981</v>
      </c>
      <c r="E630" s="28" t="s">
        <v>1195</v>
      </c>
      <c r="F630" s="28" t="s">
        <v>1196</v>
      </c>
      <c r="G630" s="29"/>
      <c r="H630" s="30" t="s">
        <v>671</v>
      </c>
      <c r="I630" s="28" t="s">
        <v>4</v>
      </c>
      <c r="J630" s="28"/>
      <c r="K630" s="28" t="s">
        <v>231</v>
      </c>
      <c r="L630" s="28" t="s">
        <v>1202</v>
      </c>
      <c r="M630" s="31" t="s">
        <v>1280</v>
      </c>
      <c r="N630" s="31"/>
      <c r="O630" s="32"/>
      <c r="P630" s="28"/>
      <c r="Q630" s="28" t="s">
        <v>1453</v>
      </c>
      <c r="R630" s="28"/>
      <c r="S630" s="28" t="s">
        <v>1364</v>
      </c>
      <c r="T630" s="33" t="s">
        <v>1364</v>
      </c>
      <c r="U630" s="28">
        <v>30</v>
      </c>
      <c r="V630" s="36" t="s">
        <v>2162</v>
      </c>
    </row>
    <row r="631" spans="1:22" ht="72" x14ac:dyDescent="0.3">
      <c r="A631" s="27">
        <v>628</v>
      </c>
      <c r="B631" s="28" t="s">
        <v>422</v>
      </c>
      <c r="C631" s="28" t="s">
        <v>660</v>
      </c>
      <c r="D631" s="28" t="s">
        <v>981</v>
      </c>
      <c r="E631" s="28" t="s">
        <v>1195</v>
      </c>
      <c r="F631" s="28" t="s">
        <v>1196</v>
      </c>
      <c r="G631" s="29"/>
      <c r="H631" s="30" t="s">
        <v>672</v>
      </c>
      <c r="I631" s="28" t="s">
        <v>974</v>
      </c>
      <c r="J631" s="28"/>
      <c r="K631" s="28" t="s">
        <v>1008</v>
      </c>
      <c r="L631" s="28" t="s">
        <v>1204</v>
      </c>
      <c r="M631" s="31" t="s">
        <v>1430</v>
      </c>
      <c r="N631" s="31"/>
      <c r="O631" s="32"/>
      <c r="P631" s="31">
        <v>8000</v>
      </c>
      <c r="Q631" s="28"/>
      <c r="R631" s="28"/>
      <c r="S631" s="28" t="s">
        <v>2467</v>
      </c>
      <c r="T631" s="33" t="s">
        <v>1364</v>
      </c>
      <c r="U631" s="28">
        <v>31</v>
      </c>
      <c r="V631" s="36" t="s">
        <v>2163</v>
      </c>
    </row>
    <row r="632" spans="1:22" ht="72" x14ac:dyDescent="0.3">
      <c r="A632" s="27">
        <v>629</v>
      </c>
      <c r="B632" s="28" t="s">
        <v>422</v>
      </c>
      <c r="C632" s="28" t="s">
        <v>660</v>
      </c>
      <c r="D632" s="28" t="s">
        <v>981</v>
      </c>
      <c r="E632" s="28" t="s">
        <v>1195</v>
      </c>
      <c r="F632" s="28" t="s">
        <v>1196</v>
      </c>
      <c r="G632" s="29"/>
      <c r="H632" s="30" t="s">
        <v>673</v>
      </c>
      <c r="I632" s="28" t="s">
        <v>973</v>
      </c>
      <c r="J632" s="28"/>
      <c r="K632" s="28" t="s">
        <v>1025</v>
      </c>
      <c r="L632" s="28" t="s">
        <v>1205</v>
      </c>
      <c r="M632" s="31" t="s">
        <v>1280</v>
      </c>
      <c r="N632" s="31"/>
      <c r="O632" s="32"/>
      <c r="P632" s="28"/>
      <c r="Q632" s="28" t="s">
        <v>2164</v>
      </c>
      <c r="R632" s="28"/>
      <c r="S632" s="28" t="s">
        <v>1367</v>
      </c>
      <c r="T632" s="33" t="s">
        <v>1367</v>
      </c>
      <c r="U632" s="28">
        <v>32</v>
      </c>
      <c r="V632" s="36" t="s">
        <v>2165</v>
      </c>
    </row>
    <row r="633" spans="1:22" ht="72" x14ac:dyDescent="0.3">
      <c r="A633" s="27">
        <v>630</v>
      </c>
      <c r="B633" s="28" t="s">
        <v>422</v>
      </c>
      <c r="C633" s="28" t="s">
        <v>660</v>
      </c>
      <c r="D633" s="28" t="s">
        <v>981</v>
      </c>
      <c r="E633" s="28" t="s">
        <v>1195</v>
      </c>
      <c r="F633" s="28" t="s">
        <v>1196</v>
      </c>
      <c r="G633" s="29"/>
      <c r="H633" s="30" t="s">
        <v>674</v>
      </c>
      <c r="I633" s="28" t="s">
        <v>4</v>
      </c>
      <c r="J633" s="28"/>
      <c r="K633" s="28" t="s">
        <v>231</v>
      </c>
      <c r="L633" s="28"/>
      <c r="M633" s="31" t="s">
        <v>1280</v>
      </c>
      <c r="N633" s="31"/>
      <c r="O633" s="32"/>
      <c r="P633" s="28"/>
      <c r="Q633" s="28" t="s">
        <v>2166</v>
      </c>
      <c r="R633" s="28"/>
      <c r="S633" s="28" t="s">
        <v>1364</v>
      </c>
      <c r="T633" s="33" t="s">
        <v>1364</v>
      </c>
      <c r="U633" s="28">
        <v>33</v>
      </c>
      <c r="V633" s="36" t="s">
        <v>2167</v>
      </c>
    </row>
    <row r="634" spans="1:22" ht="72" x14ac:dyDescent="0.3">
      <c r="A634" s="27">
        <v>631</v>
      </c>
      <c r="B634" s="28" t="s">
        <v>422</v>
      </c>
      <c r="C634" s="28" t="s">
        <v>660</v>
      </c>
      <c r="D634" s="28" t="s">
        <v>981</v>
      </c>
      <c r="E634" s="28" t="s">
        <v>1195</v>
      </c>
      <c r="F634" s="28" t="s">
        <v>1196</v>
      </c>
      <c r="G634" s="29"/>
      <c r="H634" s="30" t="s">
        <v>675</v>
      </c>
      <c r="I634" s="28" t="s">
        <v>4</v>
      </c>
      <c r="J634" s="28"/>
      <c r="K634" s="28" t="s">
        <v>231</v>
      </c>
      <c r="L634" s="28" t="s">
        <v>1202</v>
      </c>
      <c r="M634" s="31" t="s">
        <v>1280</v>
      </c>
      <c r="N634" s="31"/>
      <c r="O634" s="32"/>
      <c r="P634" s="28"/>
      <c r="Q634" s="28" t="s">
        <v>1453</v>
      </c>
      <c r="R634" s="28"/>
      <c r="S634" s="28" t="s">
        <v>1364</v>
      </c>
      <c r="T634" s="33" t="s">
        <v>1364</v>
      </c>
      <c r="U634" s="28">
        <v>34</v>
      </c>
      <c r="V634" s="36" t="s">
        <v>2168</v>
      </c>
    </row>
    <row r="635" spans="1:22" ht="72" x14ac:dyDescent="0.3">
      <c r="A635" s="27">
        <v>632</v>
      </c>
      <c r="B635" s="28" t="s">
        <v>422</v>
      </c>
      <c r="C635" s="28" t="s">
        <v>677</v>
      </c>
      <c r="D635" s="28"/>
      <c r="E635" s="28"/>
      <c r="F635" s="28"/>
      <c r="G635" s="29"/>
      <c r="H635" s="30" t="s">
        <v>676</v>
      </c>
      <c r="I635" s="28" t="s">
        <v>4</v>
      </c>
      <c r="J635" s="28"/>
      <c r="K635" s="28" t="s">
        <v>1004</v>
      </c>
      <c r="L635" s="28" t="s">
        <v>991</v>
      </c>
      <c r="M635" s="31" t="s">
        <v>1272</v>
      </c>
      <c r="N635" s="31" t="s">
        <v>1272</v>
      </c>
      <c r="O635" s="32"/>
      <c r="P635" s="28"/>
      <c r="Q635" s="28"/>
      <c r="R635" s="28"/>
      <c r="S635" s="28" t="s">
        <v>1367</v>
      </c>
      <c r="T635" s="33" t="s">
        <v>1367</v>
      </c>
      <c r="U635" s="28">
        <v>18</v>
      </c>
      <c r="V635" s="36" t="s">
        <v>2169</v>
      </c>
    </row>
    <row r="636" spans="1:22" ht="82.8" x14ac:dyDescent="0.3">
      <c r="A636" s="27">
        <v>633</v>
      </c>
      <c r="B636" s="28" t="s">
        <v>422</v>
      </c>
      <c r="C636" s="28" t="s">
        <v>677</v>
      </c>
      <c r="D636" s="28"/>
      <c r="E636" s="28"/>
      <c r="F636" s="28"/>
      <c r="G636" s="29"/>
      <c r="H636" s="30" t="s">
        <v>678</v>
      </c>
      <c r="I636" s="28" t="s">
        <v>4</v>
      </c>
      <c r="J636" s="28"/>
      <c r="K636" s="28" t="s">
        <v>1004</v>
      </c>
      <c r="L636" s="28" t="s">
        <v>991</v>
      </c>
      <c r="M636" s="31" t="s">
        <v>1265</v>
      </c>
      <c r="N636" s="31" t="s">
        <v>1265</v>
      </c>
      <c r="O636" s="32"/>
      <c r="P636" s="28"/>
      <c r="Q636" s="28"/>
      <c r="R636" s="28"/>
      <c r="S636" s="28" t="s">
        <v>1364</v>
      </c>
      <c r="T636" s="33" t="s">
        <v>1367</v>
      </c>
      <c r="U636" s="28">
        <v>19</v>
      </c>
      <c r="V636" s="36" t="s">
        <v>2170</v>
      </c>
    </row>
    <row r="637" spans="1:22" ht="72" x14ac:dyDescent="0.3">
      <c r="A637" s="27">
        <v>634</v>
      </c>
      <c r="B637" s="28" t="s">
        <v>422</v>
      </c>
      <c r="C637" s="28" t="s">
        <v>677</v>
      </c>
      <c r="D637" s="28"/>
      <c r="E637" s="28"/>
      <c r="F637" s="28"/>
      <c r="G637" s="29"/>
      <c r="H637" s="30" t="s">
        <v>679</v>
      </c>
      <c r="I637" s="28" t="s">
        <v>4</v>
      </c>
      <c r="J637" s="28"/>
      <c r="K637" s="28" t="s">
        <v>1004</v>
      </c>
      <c r="L637" s="28" t="s">
        <v>1203</v>
      </c>
      <c r="M637" s="31" t="s">
        <v>1272</v>
      </c>
      <c r="N637" s="31" t="s">
        <v>1272</v>
      </c>
      <c r="O637" s="32"/>
      <c r="P637" s="28"/>
      <c r="Q637" s="28"/>
      <c r="R637" s="28"/>
      <c r="S637" s="28" t="s">
        <v>1364</v>
      </c>
      <c r="T637" s="33" t="s">
        <v>1367</v>
      </c>
      <c r="U637" s="28">
        <v>20</v>
      </c>
      <c r="V637" s="36" t="s">
        <v>2171</v>
      </c>
    </row>
    <row r="638" spans="1:22" ht="72" x14ac:dyDescent="0.3">
      <c r="A638" s="27">
        <v>635</v>
      </c>
      <c r="B638" s="28" t="s">
        <v>422</v>
      </c>
      <c r="C638" s="28" t="s">
        <v>677</v>
      </c>
      <c r="D638" s="28"/>
      <c r="E638" s="28"/>
      <c r="F638" s="28"/>
      <c r="G638" s="29"/>
      <c r="H638" s="30" t="s">
        <v>680</v>
      </c>
      <c r="I638" s="28" t="s">
        <v>4</v>
      </c>
      <c r="J638" s="28"/>
      <c r="K638" s="28" t="s">
        <v>991</v>
      </c>
      <c r="L638" s="28" t="s">
        <v>1208</v>
      </c>
      <c r="M638" s="31" t="s">
        <v>1272</v>
      </c>
      <c r="N638" s="31" t="s">
        <v>1272</v>
      </c>
      <c r="O638" s="32"/>
      <c r="P638" s="28"/>
      <c r="Q638" s="28"/>
      <c r="R638" s="28"/>
      <c r="S638" s="28" t="s">
        <v>1367</v>
      </c>
      <c r="T638" s="33" t="s">
        <v>1367</v>
      </c>
      <c r="U638" s="28">
        <v>21</v>
      </c>
      <c r="V638" s="36" t="s">
        <v>2172</v>
      </c>
    </row>
    <row r="639" spans="1:22" ht="72" x14ac:dyDescent="0.3">
      <c r="A639" s="27">
        <v>636</v>
      </c>
      <c r="B639" s="28" t="s">
        <v>422</v>
      </c>
      <c r="C639" s="28" t="s">
        <v>677</v>
      </c>
      <c r="D639" s="28" t="s">
        <v>981</v>
      </c>
      <c r="E639" s="28" t="s">
        <v>1042</v>
      </c>
      <c r="F639" s="28" t="s">
        <v>1043</v>
      </c>
      <c r="G639" s="29"/>
      <c r="H639" s="30" t="s">
        <v>681</v>
      </c>
      <c r="I639" s="28" t="s">
        <v>4</v>
      </c>
      <c r="J639" s="28"/>
      <c r="K639" s="28" t="s">
        <v>1007</v>
      </c>
      <c r="L639" s="28"/>
      <c r="M639" s="31" t="s">
        <v>1264</v>
      </c>
      <c r="N639" s="31" t="s">
        <v>1264</v>
      </c>
      <c r="O639" s="32"/>
      <c r="P639" s="28"/>
      <c r="Q639" s="28"/>
      <c r="R639" s="28"/>
      <c r="S639" s="28" t="s">
        <v>1364</v>
      </c>
      <c r="T639" s="33" t="s">
        <v>1367</v>
      </c>
      <c r="U639" s="28">
        <v>22</v>
      </c>
      <c r="V639" s="36" t="s">
        <v>2173</v>
      </c>
    </row>
    <row r="640" spans="1:22" ht="72" x14ac:dyDescent="0.3">
      <c r="A640" s="27">
        <v>637</v>
      </c>
      <c r="B640" s="28" t="s">
        <v>422</v>
      </c>
      <c r="C640" s="28" t="s">
        <v>677</v>
      </c>
      <c r="D640" s="28" t="s">
        <v>981</v>
      </c>
      <c r="E640" s="28" t="s">
        <v>1042</v>
      </c>
      <c r="F640" s="28" t="s">
        <v>1043</v>
      </c>
      <c r="G640" s="29"/>
      <c r="H640" s="30" t="s">
        <v>682</v>
      </c>
      <c r="I640" s="28" t="s">
        <v>4</v>
      </c>
      <c r="J640" s="28"/>
      <c r="K640" s="28" t="s">
        <v>1007</v>
      </c>
      <c r="L640" s="28"/>
      <c r="M640" s="31" t="s">
        <v>1264</v>
      </c>
      <c r="N640" s="31" t="s">
        <v>1264</v>
      </c>
      <c r="O640" s="32"/>
      <c r="P640" s="28"/>
      <c r="Q640" s="28"/>
      <c r="R640" s="28"/>
      <c r="S640" s="28" t="s">
        <v>1364</v>
      </c>
      <c r="T640" s="33" t="s">
        <v>1367</v>
      </c>
      <c r="U640" s="28">
        <v>23</v>
      </c>
      <c r="V640" s="36" t="s">
        <v>2174</v>
      </c>
    </row>
    <row r="641" spans="1:22" ht="82.8" x14ac:dyDescent="0.3">
      <c r="A641" s="27">
        <v>638</v>
      </c>
      <c r="B641" s="28" t="s">
        <v>422</v>
      </c>
      <c r="C641" s="28" t="s">
        <v>677</v>
      </c>
      <c r="D641" s="28" t="s">
        <v>981</v>
      </c>
      <c r="E641" s="28" t="s">
        <v>1042</v>
      </c>
      <c r="F641" s="28"/>
      <c r="G641" s="29"/>
      <c r="H641" s="30" t="s">
        <v>683</v>
      </c>
      <c r="I641" s="28" t="s">
        <v>4</v>
      </c>
      <c r="J641" s="28"/>
      <c r="K641" s="28" t="s">
        <v>1007</v>
      </c>
      <c r="L641" s="28"/>
      <c r="M641" s="31" t="s">
        <v>1264</v>
      </c>
      <c r="N641" s="31" t="s">
        <v>1264</v>
      </c>
      <c r="O641" s="32"/>
      <c r="P641" s="28"/>
      <c r="Q641" s="28"/>
      <c r="R641" s="28"/>
      <c r="S641" s="28" t="s">
        <v>1364</v>
      </c>
      <c r="T641" s="33" t="s">
        <v>1367</v>
      </c>
      <c r="U641" s="28">
        <v>24</v>
      </c>
      <c r="V641" s="36" t="s">
        <v>2175</v>
      </c>
    </row>
    <row r="642" spans="1:22" ht="72" x14ac:dyDescent="0.3">
      <c r="A642" s="27">
        <v>639</v>
      </c>
      <c r="B642" s="28" t="s">
        <v>422</v>
      </c>
      <c r="C642" s="28" t="s">
        <v>677</v>
      </c>
      <c r="D642" s="28" t="s">
        <v>981</v>
      </c>
      <c r="E642" s="28" t="s">
        <v>1042</v>
      </c>
      <c r="F642" s="28"/>
      <c r="G642" s="29"/>
      <c r="H642" s="30" t="s">
        <v>684</v>
      </c>
      <c r="I642" s="28" t="s">
        <v>4</v>
      </c>
      <c r="J642" s="28"/>
      <c r="K642" s="28" t="s">
        <v>1209</v>
      </c>
      <c r="L642" s="28"/>
      <c r="M642" s="31" t="s">
        <v>1264</v>
      </c>
      <c r="N642" s="31" t="s">
        <v>1264</v>
      </c>
      <c r="O642" s="32"/>
      <c r="P642" s="28"/>
      <c r="Q642" s="28"/>
      <c r="R642" s="28"/>
      <c r="S642" s="28" t="s">
        <v>1364</v>
      </c>
      <c r="T642" s="33" t="s">
        <v>1367</v>
      </c>
      <c r="U642" s="28">
        <v>25</v>
      </c>
      <c r="V642" s="36" t="s">
        <v>2176</v>
      </c>
    </row>
    <row r="643" spans="1:22" ht="72" x14ac:dyDescent="0.3">
      <c r="A643" s="27">
        <v>640</v>
      </c>
      <c r="B643" s="28" t="s">
        <v>422</v>
      </c>
      <c r="C643" s="28" t="s">
        <v>677</v>
      </c>
      <c r="D643" s="28"/>
      <c r="E643" s="28"/>
      <c r="F643" s="28"/>
      <c r="G643" s="29"/>
      <c r="H643" s="30" t="s">
        <v>685</v>
      </c>
      <c r="I643" s="28" t="s">
        <v>4</v>
      </c>
      <c r="J643" s="28"/>
      <c r="K643" s="28" t="s">
        <v>991</v>
      </c>
      <c r="L643" s="28" t="s">
        <v>1210</v>
      </c>
      <c r="M643" s="31" t="s">
        <v>1272</v>
      </c>
      <c r="N643" s="31" t="s">
        <v>1272</v>
      </c>
      <c r="O643" s="32"/>
      <c r="P643" s="28"/>
      <c r="Q643" s="28"/>
      <c r="R643" s="28"/>
      <c r="S643" s="28" t="s">
        <v>1367</v>
      </c>
      <c r="T643" s="33" t="s">
        <v>1367</v>
      </c>
      <c r="U643" s="28">
        <v>26</v>
      </c>
      <c r="V643" s="36" t="s">
        <v>2177</v>
      </c>
    </row>
    <row r="644" spans="1:22" ht="72" x14ac:dyDescent="0.3">
      <c r="A644" s="27">
        <v>641</v>
      </c>
      <c r="B644" s="28" t="s">
        <v>422</v>
      </c>
      <c r="C644" s="28" t="s">
        <v>677</v>
      </c>
      <c r="D644" s="28" t="s">
        <v>981</v>
      </c>
      <c r="E644" s="28" t="s">
        <v>1042</v>
      </c>
      <c r="F644" s="28"/>
      <c r="G644" s="29"/>
      <c r="H644" s="30" t="s">
        <v>686</v>
      </c>
      <c r="I644" s="28" t="s">
        <v>4</v>
      </c>
      <c r="J644" s="28"/>
      <c r="K644" s="28" t="s">
        <v>1209</v>
      </c>
      <c r="L644" s="28"/>
      <c r="M644" s="31" t="s">
        <v>1272</v>
      </c>
      <c r="N644" s="31" t="s">
        <v>1272</v>
      </c>
      <c r="O644" s="32"/>
      <c r="P644" s="28"/>
      <c r="Q644" s="28"/>
      <c r="R644" s="28"/>
      <c r="S644" s="28" t="s">
        <v>1367</v>
      </c>
      <c r="T644" s="33" t="s">
        <v>1367</v>
      </c>
      <c r="U644" s="28">
        <v>27</v>
      </c>
      <c r="V644" s="36" t="s">
        <v>2178</v>
      </c>
    </row>
    <row r="645" spans="1:22" ht="72" x14ac:dyDescent="0.3">
      <c r="A645" s="27">
        <v>642</v>
      </c>
      <c r="B645" s="28" t="s">
        <v>422</v>
      </c>
      <c r="C645" s="28" t="s">
        <v>677</v>
      </c>
      <c r="D645" s="28" t="s">
        <v>981</v>
      </c>
      <c r="E645" s="28" t="s">
        <v>1042</v>
      </c>
      <c r="F645" s="28"/>
      <c r="G645" s="29"/>
      <c r="H645" s="30" t="s">
        <v>687</v>
      </c>
      <c r="I645" s="28" t="s">
        <v>4</v>
      </c>
      <c r="J645" s="28"/>
      <c r="K645" s="28" t="s">
        <v>1209</v>
      </c>
      <c r="L645" s="28"/>
      <c r="M645" s="31" t="s">
        <v>1272</v>
      </c>
      <c r="N645" s="31" t="s">
        <v>1272</v>
      </c>
      <c r="O645" s="32"/>
      <c r="P645" s="28"/>
      <c r="Q645" s="28"/>
      <c r="R645" s="28"/>
      <c r="S645" s="28" t="s">
        <v>1364</v>
      </c>
      <c r="T645" s="33" t="s">
        <v>1367</v>
      </c>
      <c r="U645" s="28">
        <v>28</v>
      </c>
      <c r="V645" s="36" t="s">
        <v>2179</v>
      </c>
    </row>
    <row r="646" spans="1:22" ht="72" x14ac:dyDescent="0.3">
      <c r="A646" s="27">
        <v>643</v>
      </c>
      <c r="B646" s="28" t="s">
        <v>422</v>
      </c>
      <c r="C646" s="28" t="s">
        <v>677</v>
      </c>
      <c r="D646" s="28"/>
      <c r="E646" s="28"/>
      <c r="F646" s="28"/>
      <c r="G646" s="29"/>
      <c r="H646" s="30" t="s">
        <v>688</v>
      </c>
      <c r="I646" s="28" t="s">
        <v>4</v>
      </c>
      <c r="J646" s="28"/>
      <c r="K646" s="28" t="s">
        <v>1211</v>
      </c>
      <c r="L646" s="28"/>
      <c r="M646" s="31" t="s">
        <v>1272</v>
      </c>
      <c r="N646" s="31" t="s">
        <v>1272</v>
      </c>
      <c r="O646" s="32"/>
      <c r="P646" s="28"/>
      <c r="Q646" s="28"/>
      <c r="R646" s="28"/>
      <c r="S646" s="28" t="s">
        <v>1364</v>
      </c>
      <c r="T646" s="33" t="s">
        <v>1367</v>
      </c>
      <c r="U646" s="28">
        <v>29</v>
      </c>
      <c r="V646" s="36" t="s">
        <v>2180</v>
      </c>
    </row>
    <row r="647" spans="1:22" ht="72" x14ac:dyDescent="0.3">
      <c r="A647" s="27">
        <v>644</v>
      </c>
      <c r="B647" s="28" t="s">
        <v>422</v>
      </c>
      <c r="C647" s="28" t="s">
        <v>690</v>
      </c>
      <c r="D647" s="28"/>
      <c r="E647" s="28"/>
      <c r="F647" s="28"/>
      <c r="G647" s="29"/>
      <c r="H647" s="30" t="s">
        <v>689</v>
      </c>
      <c r="I647" s="28" t="s">
        <v>4</v>
      </c>
      <c r="J647" s="28"/>
      <c r="K647" s="28" t="s">
        <v>1212</v>
      </c>
      <c r="L647" s="28" t="s">
        <v>1203</v>
      </c>
      <c r="M647" s="31" t="s">
        <v>1272</v>
      </c>
      <c r="N647" s="31" t="s">
        <v>1272</v>
      </c>
      <c r="O647" s="32"/>
      <c r="P647" s="28"/>
      <c r="Q647" s="28"/>
      <c r="R647" s="28"/>
      <c r="S647" s="28" t="s">
        <v>2467</v>
      </c>
      <c r="T647" s="33" t="s">
        <v>1367</v>
      </c>
      <c r="U647" s="28">
        <v>21</v>
      </c>
      <c r="V647" s="36" t="s">
        <v>2181</v>
      </c>
    </row>
    <row r="648" spans="1:22" ht="72" x14ac:dyDescent="0.3">
      <c r="A648" s="27">
        <v>645</v>
      </c>
      <c r="B648" s="28" t="s">
        <v>422</v>
      </c>
      <c r="C648" s="28" t="s">
        <v>690</v>
      </c>
      <c r="D648" s="28"/>
      <c r="E648" s="28"/>
      <c r="F648" s="28"/>
      <c r="G648" s="29"/>
      <c r="H648" s="30" t="s">
        <v>691</v>
      </c>
      <c r="I648" s="28" t="s">
        <v>4</v>
      </c>
      <c r="J648" s="28"/>
      <c r="K648" s="28" t="s">
        <v>1212</v>
      </c>
      <c r="L648" s="28" t="s">
        <v>1213</v>
      </c>
      <c r="M648" s="31" t="s">
        <v>1272</v>
      </c>
      <c r="N648" s="31" t="s">
        <v>1272</v>
      </c>
      <c r="O648" s="32"/>
      <c r="P648" s="28"/>
      <c r="Q648" s="28"/>
      <c r="R648" s="28"/>
      <c r="S648" s="28" t="s">
        <v>1367</v>
      </c>
      <c r="T648" s="33" t="s">
        <v>1367</v>
      </c>
      <c r="U648" s="28">
        <v>22</v>
      </c>
      <c r="V648" s="36" t="s">
        <v>2182</v>
      </c>
    </row>
    <row r="649" spans="1:22" ht="72" x14ac:dyDescent="0.3">
      <c r="A649" s="27">
        <v>646</v>
      </c>
      <c r="B649" s="28" t="s">
        <v>422</v>
      </c>
      <c r="C649" s="28" t="s">
        <v>690</v>
      </c>
      <c r="D649" s="28"/>
      <c r="E649" s="28"/>
      <c r="F649" s="28"/>
      <c r="G649" s="29"/>
      <c r="H649" s="30" t="s">
        <v>692</v>
      </c>
      <c r="I649" s="28" t="s">
        <v>4</v>
      </c>
      <c r="J649" s="28"/>
      <c r="K649" s="28" t="s">
        <v>1212</v>
      </c>
      <c r="L649" s="28" t="s">
        <v>1213</v>
      </c>
      <c r="M649" s="31" t="s">
        <v>1272</v>
      </c>
      <c r="N649" s="31" t="s">
        <v>1272</v>
      </c>
      <c r="O649" s="32"/>
      <c r="P649" s="28"/>
      <c r="Q649" s="28"/>
      <c r="R649" s="28"/>
      <c r="S649" s="28" t="s">
        <v>1364</v>
      </c>
      <c r="T649" s="33" t="s">
        <v>1367</v>
      </c>
      <c r="U649" s="28">
        <v>23</v>
      </c>
      <c r="V649" s="36" t="s">
        <v>2183</v>
      </c>
    </row>
    <row r="650" spans="1:22" ht="72" x14ac:dyDescent="0.3">
      <c r="A650" s="27">
        <v>647</v>
      </c>
      <c r="B650" s="28" t="s">
        <v>422</v>
      </c>
      <c r="C650" s="28" t="s">
        <v>690</v>
      </c>
      <c r="D650" s="28"/>
      <c r="E650" s="28"/>
      <c r="F650" s="28"/>
      <c r="G650" s="29"/>
      <c r="H650" s="30" t="s">
        <v>693</v>
      </c>
      <c r="I650" s="28" t="s">
        <v>4</v>
      </c>
      <c r="J650" s="28"/>
      <c r="K650" s="28" t="s">
        <v>1212</v>
      </c>
      <c r="L650" s="28" t="s">
        <v>1203</v>
      </c>
      <c r="M650" s="31" t="s">
        <v>1265</v>
      </c>
      <c r="N650" s="31" t="s">
        <v>1265</v>
      </c>
      <c r="O650" s="32"/>
      <c r="P650" s="28"/>
      <c r="Q650" s="28"/>
      <c r="R650" s="28"/>
      <c r="S650" s="28" t="s">
        <v>2467</v>
      </c>
      <c r="T650" s="33" t="s">
        <v>1367</v>
      </c>
      <c r="U650" s="28">
        <v>24</v>
      </c>
      <c r="V650" s="36" t="s">
        <v>2184</v>
      </c>
    </row>
    <row r="651" spans="1:22" ht="82.8" x14ac:dyDescent="0.3">
      <c r="A651" s="27">
        <v>648</v>
      </c>
      <c r="B651" s="28" t="s">
        <v>422</v>
      </c>
      <c r="C651" s="28" t="s">
        <v>690</v>
      </c>
      <c r="D651" s="28"/>
      <c r="E651" s="28"/>
      <c r="F651" s="28"/>
      <c r="G651" s="29"/>
      <c r="H651" s="30" t="s">
        <v>694</v>
      </c>
      <c r="I651" s="28" t="s">
        <v>4</v>
      </c>
      <c r="J651" s="28"/>
      <c r="K651" s="28" t="s">
        <v>1007</v>
      </c>
      <c r="L651" s="28"/>
      <c r="M651" s="31" t="s">
        <v>1265</v>
      </c>
      <c r="N651" s="31" t="s">
        <v>1265</v>
      </c>
      <c r="O651" s="32"/>
      <c r="P651" s="28"/>
      <c r="Q651" s="28"/>
      <c r="R651" s="28"/>
      <c r="S651" s="28" t="s">
        <v>1367</v>
      </c>
      <c r="T651" s="33" t="s">
        <v>1367</v>
      </c>
      <c r="U651" s="28">
        <v>25</v>
      </c>
      <c r="V651" s="36" t="s">
        <v>2185</v>
      </c>
    </row>
    <row r="652" spans="1:22" ht="82.8" x14ac:dyDescent="0.3">
      <c r="A652" s="27">
        <v>649</v>
      </c>
      <c r="B652" s="28" t="s">
        <v>422</v>
      </c>
      <c r="C652" s="28" t="s">
        <v>690</v>
      </c>
      <c r="D652" s="28"/>
      <c r="E652" s="28"/>
      <c r="F652" s="28"/>
      <c r="G652" s="29"/>
      <c r="H652" s="30" t="s">
        <v>695</v>
      </c>
      <c r="I652" s="28" t="s">
        <v>4</v>
      </c>
      <c r="J652" s="28"/>
      <c r="K652" s="28" t="s">
        <v>1212</v>
      </c>
      <c r="L652" s="28" t="s">
        <v>1214</v>
      </c>
      <c r="M652" s="31" t="s">
        <v>1265</v>
      </c>
      <c r="N652" s="31" t="s">
        <v>1265</v>
      </c>
      <c r="O652" s="32"/>
      <c r="P652" s="28"/>
      <c r="Q652" s="28"/>
      <c r="R652" s="28"/>
      <c r="S652" s="28" t="s">
        <v>2467</v>
      </c>
      <c r="T652" s="33" t="s">
        <v>1367</v>
      </c>
      <c r="U652" s="28">
        <v>27</v>
      </c>
      <c r="V652" s="36" t="s">
        <v>2186</v>
      </c>
    </row>
    <row r="653" spans="1:22" ht="72" x14ac:dyDescent="0.3">
      <c r="A653" s="27">
        <v>650</v>
      </c>
      <c r="B653" s="28" t="s">
        <v>422</v>
      </c>
      <c r="C653" s="28" t="s">
        <v>690</v>
      </c>
      <c r="D653" s="28"/>
      <c r="E653" s="28"/>
      <c r="F653" s="28"/>
      <c r="G653" s="29"/>
      <c r="H653" s="30" t="s">
        <v>696</v>
      </c>
      <c r="I653" s="28" t="s">
        <v>4</v>
      </c>
      <c r="J653" s="28"/>
      <c r="K653" s="28" t="s">
        <v>1212</v>
      </c>
      <c r="L653" s="28" t="s">
        <v>1181</v>
      </c>
      <c r="M653" s="31" t="s">
        <v>1265</v>
      </c>
      <c r="N653" s="31" t="s">
        <v>1265</v>
      </c>
      <c r="O653" s="32"/>
      <c r="P653" s="28"/>
      <c r="Q653" s="28"/>
      <c r="R653" s="28"/>
      <c r="S653" s="28" t="s">
        <v>1367</v>
      </c>
      <c r="T653" s="33" t="s">
        <v>1367</v>
      </c>
      <c r="U653" s="28">
        <v>30</v>
      </c>
      <c r="V653" s="36" t="s">
        <v>2187</v>
      </c>
    </row>
    <row r="654" spans="1:22" ht="110.4" x14ac:dyDescent="0.3">
      <c r="A654" s="27">
        <v>651</v>
      </c>
      <c r="B654" s="28" t="s">
        <v>422</v>
      </c>
      <c r="C654" s="28" t="s">
        <v>690</v>
      </c>
      <c r="D654" s="28"/>
      <c r="E654" s="28"/>
      <c r="F654" s="28"/>
      <c r="G654" s="29"/>
      <c r="H654" s="30" t="s">
        <v>697</v>
      </c>
      <c r="I654" s="28" t="s">
        <v>4</v>
      </c>
      <c r="J654" s="28"/>
      <c r="K654" s="28" t="s">
        <v>1212</v>
      </c>
      <c r="L654" s="28" t="s">
        <v>1215</v>
      </c>
      <c r="M654" s="31" t="s">
        <v>1265</v>
      </c>
      <c r="N654" s="31" t="s">
        <v>1265</v>
      </c>
      <c r="O654" s="32"/>
      <c r="P654" s="28"/>
      <c r="Q654" s="28"/>
      <c r="R654" s="28"/>
      <c r="S654" s="28" t="s">
        <v>1364</v>
      </c>
      <c r="T654" s="33" t="s">
        <v>1367</v>
      </c>
      <c r="U654" s="28">
        <v>31</v>
      </c>
      <c r="V654" s="36" t="s">
        <v>2188</v>
      </c>
    </row>
    <row r="655" spans="1:22" ht="72" x14ac:dyDescent="0.3">
      <c r="A655" s="27">
        <v>652</v>
      </c>
      <c r="B655" s="28" t="s">
        <v>422</v>
      </c>
      <c r="C655" s="28" t="s">
        <v>690</v>
      </c>
      <c r="D655" s="28"/>
      <c r="E655" s="28"/>
      <c r="F655" s="28"/>
      <c r="G655" s="29"/>
      <c r="H655" s="30" t="s">
        <v>698</v>
      </c>
      <c r="I655" s="28" t="s">
        <v>4</v>
      </c>
      <c r="J655" s="28"/>
      <c r="K655" s="28" t="s">
        <v>1004</v>
      </c>
      <c r="L655" s="28"/>
      <c r="M655" s="31" t="s">
        <v>1272</v>
      </c>
      <c r="N655" s="31" t="s">
        <v>1272</v>
      </c>
      <c r="O655" s="32"/>
      <c r="P655" s="28"/>
      <c r="Q655" s="28"/>
      <c r="R655" s="28"/>
      <c r="S655" s="28" t="s">
        <v>1364</v>
      </c>
      <c r="T655" s="33" t="s">
        <v>1367</v>
      </c>
      <c r="U655" s="28">
        <v>32</v>
      </c>
      <c r="V655" s="36" t="s">
        <v>2189</v>
      </c>
    </row>
    <row r="656" spans="1:22" ht="72" x14ac:dyDescent="0.3">
      <c r="A656" s="27">
        <v>653</v>
      </c>
      <c r="B656" s="28" t="s">
        <v>422</v>
      </c>
      <c r="C656" s="28" t="s">
        <v>690</v>
      </c>
      <c r="D656" s="28"/>
      <c r="E656" s="28"/>
      <c r="F656" s="28"/>
      <c r="G656" s="29"/>
      <c r="H656" s="30" t="s">
        <v>699</v>
      </c>
      <c r="I656" s="28" t="s">
        <v>4</v>
      </c>
      <c r="J656" s="28"/>
      <c r="K656" s="28" t="s">
        <v>1212</v>
      </c>
      <c r="L656" s="28" t="s">
        <v>1215</v>
      </c>
      <c r="M656" s="31" t="s">
        <v>1265</v>
      </c>
      <c r="N656" s="31" t="s">
        <v>1265</v>
      </c>
      <c r="O656" s="32"/>
      <c r="P656" s="28"/>
      <c r="Q656" s="28"/>
      <c r="R656" s="28"/>
      <c r="S656" s="28" t="s">
        <v>1364</v>
      </c>
      <c r="T656" s="33" t="s">
        <v>1367</v>
      </c>
      <c r="U656" s="28">
        <v>33</v>
      </c>
      <c r="V656" s="36" t="s">
        <v>2190</v>
      </c>
    </row>
    <row r="657" spans="1:22" ht="72" x14ac:dyDescent="0.3">
      <c r="A657" s="27">
        <v>654</v>
      </c>
      <c r="B657" s="28" t="s">
        <v>422</v>
      </c>
      <c r="C657" s="28" t="s">
        <v>690</v>
      </c>
      <c r="D657" s="28"/>
      <c r="E657" s="28"/>
      <c r="F657" s="28"/>
      <c r="G657" s="29"/>
      <c r="H657" s="30" t="s">
        <v>700</v>
      </c>
      <c r="I657" s="28" t="s">
        <v>4</v>
      </c>
      <c r="J657" s="28"/>
      <c r="K657" s="28" t="s">
        <v>1212</v>
      </c>
      <c r="L657" s="28" t="s">
        <v>1215</v>
      </c>
      <c r="M657" s="31" t="s">
        <v>1265</v>
      </c>
      <c r="N657" s="31" t="s">
        <v>1265</v>
      </c>
      <c r="O657" s="32"/>
      <c r="P657" s="28"/>
      <c r="Q657" s="28"/>
      <c r="R657" s="28"/>
      <c r="S657" s="28" t="s">
        <v>1367</v>
      </c>
      <c r="T657" s="33" t="s">
        <v>1367</v>
      </c>
      <c r="U657" s="28">
        <v>34</v>
      </c>
      <c r="V657" s="36" t="s">
        <v>2191</v>
      </c>
    </row>
    <row r="658" spans="1:22" ht="72" x14ac:dyDescent="0.3">
      <c r="A658" s="27">
        <v>655</v>
      </c>
      <c r="B658" s="28" t="s">
        <v>422</v>
      </c>
      <c r="C658" s="28" t="s">
        <v>690</v>
      </c>
      <c r="D658" s="28"/>
      <c r="E658" s="28"/>
      <c r="F658" s="28"/>
      <c r="G658" s="29"/>
      <c r="H658" s="30" t="s">
        <v>701</v>
      </c>
      <c r="I658" s="28" t="s">
        <v>4</v>
      </c>
      <c r="J658" s="28"/>
      <c r="K658" s="28" t="s">
        <v>1212</v>
      </c>
      <c r="L658" s="28" t="s">
        <v>1216</v>
      </c>
      <c r="M658" s="31" t="s">
        <v>1265</v>
      </c>
      <c r="N658" s="31" t="s">
        <v>1265</v>
      </c>
      <c r="O658" s="32"/>
      <c r="P658" s="28"/>
      <c r="Q658" s="28"/>
      <c r="R658" s="28"/>
      <c r="S658" s="28" t="s">
        <v>1367</v>
      </c>
      <c r="T658" s="33" t="s">
        <v>1367</v>
      </c>
      <c r="U658" s="28">
        <v>35</v>
      </c>
      <c r="V658" s="36" t="s">
        <v>2192</v>
      </c>
    </row>
    <row r="659" spans="1:22" ht="72" x14ac:dyDescent="0.3">
      <c r="A659" s="27">
        <v>656</v>
      </c>
      <c r="B659" s="28" t="s">
        <v>422</v>
      </c>
      <c r="C659" s="28" t="s">
        <v>690</v>
      </c>
      <c r="D659" s="28"/>
      <c r="E659" s="28"/>
      <c r="F659" s="28"/>
      <c r="G659" s="29"/>
      <c r="H659" s="30" t="s">
        <v>702</v>
      </c>
      <c r="I659" s="28" t="s">
        <v>4</v>
      </c>
      <c r="J659" s="28"/>
      <c r="K659" s="28" t="s">
        <v>1212</v>
      </c>
      <c r="L659" s="28" t="s">
        <v>1217</v>
      </c>
      <c r="M659" s="31" t="s">
        <v>1265</v>
      </c>
      <c r="N659" s="31" t="s">
        <v>1265</v>
      </c>
      <c r="O659" s="32"/>
      <c r="P659" s="28"/>
      <c r="Q659" s="28"/>
      <c r="R659" s="28"/>
      <c r="S659" s="28" t="s">
        <v>1367</v>
      </c>
      <c r="T659" s="33" t="s">
        <v>1367</v>
      </c>
      <c r="U659" s="28">
        <v>37</v>
      </c>
      <c r="V659" s="36" t="s">
        <v>2193</v>
      </c>
    </row>
    <row r="660" spans="1:22" ht="82.8" x14ac:dyDescent="0.3">
      <c r="A660" s="27">
        <v>657</v>
      </c>
      <c r="B660" s="28" t="s">
        <v>422</v>
      </c>
      <c r="C660" s="28" t="s">
        <v>690</v>
      </c>
      <c r="D660" s="28"/>
      <c r="E660" s="28"/>
      <c r="F660" s="28"/>
      <c r="G660" s="29"/>
      <c r="H660" s="30" t="s">
        <v>703</v>
      </c>
      <c r="I660" s="28" t="s">
        <v>4</v>
      </c>
      <c r="J660" s="28"/>
      <c r="K660" s="28" t="s">
        <v>1004</v>
      </c>
      <c r="L660" s="28" t="s">
        <v>1218</v>
      </c>
      <c r="M660" s="31" t="s">
        <v>1265</v>
      </c>
      <c r="N660" s="31" t="s">
        <v>1265</v>
      </c>
      <c r="O660" s="32"/>
      <c r="P660" s="28"/>
      <c r="Q660" s="28"/>
      <c r="R660" s="28"/>
      <c r="S660" s="28" t="s">
        <v>2467</v>
      </c>
      <c r="T660" s="33" t="s">
        <v>1367</v>
      </c>
      <c r="U660" s="28">
        <v>39</v>
      </c>
      <c r="V660" s="36" t="s">
        <v>2194</v>
      </c>
    </row>
    <row r="661" spans="1:22" ht="72" x14ac:dyDescent="0.3">
      <c r="A661" s="27">
        <v>658</v>
      </c>
      <c r="B661" s="28" t="s">
        <v>422</v>
      </c>
      <c r="C661" s="28" t="s">
        <v>690</v>
      </c>
      <c r="D661" s="28"/>
      <c r="E661" s="28"/>
      <c r="F661" s="28"/>
      <c r="G661" s="29"/>
      <c r="H661" s="30" t="s">
        <v>704</v>
      </c>
      <c r="I661" s="28" t="s">
        <v>4</v>
      </c>
      <c r="J661" s="28"/>
      <c r="K661" s="28" t="s">
        <v>1004</v>
      </c>
      <c r="L661" s="28" t="s">
        <v>1219</v>
      </c>
      <c r="M661" s="31" t="s">
        <v>1265</v>
      </c>
      <c r="N661" s="31" t="s">
        <v>1265</v>
      </c>
      <c r="O661" s="32"/>
      <c r="P661" s="28"/>
      <c r="Q661" s="28"/>
      <c r="R661" s="28"/>
      <c r="S661" s="28" t="s">
        <v>1367</v>
      </c>
      <c r="T661" s="33" t="s">
        <v>1367</v>
      </c>
      <c r="U661" s="28">
        <v>40</v>
      </c>
      <c r="V661" s="36" t="s">
        <v>2195</v>
      </c>
    </row>
    <row r="662" spans="1:22" ht="72" x14ac:dyDescent="0.3">
      <c r="A662" s="27">
        <v>659</v>
      </c>
      <c r="B662" s="28" t="s">
        <v>422</v>
      </c>
      <c r="C662" s="28" t="s">
        <v>690</v>
      </c>
      <c r="D662" s="28"/>
      <c r="E662" s="28"/>
      <c r="F662" s="28"/>
      <c r="G662" s="29"/>
      <c r="H662" s="30" t="s">
        <v>705</v>
      </c>
      <c r="I662" s="28" t="s">
        <v>4</v>
      </c>
      <c r="J662" s="28"/>
      <c r="K662" s="28" t="s">
        <v>1212</v>
      </c>
      <c r="L662" s="28" t="s">
        <v>1220</v>
      </c>
      <c r="M662" s="31" t="s">
        <v>1265</v>
      </c>
      <c r="N662" s="31" t="s">
        <v>1265</v>
      </c>
      <c r="O662" s="32"/>
      <c r="P662" s="28"/>
      <c r="Q662" s="28"/>
      <c r="R662" s="28"/>
      <c r="S662" s="28" t="s">
        <v>1367</v>
      </c>
      <c r="T662" s="33" t="s">
        <v>1367</v>
      </c>
      <c r="U662" s="28">
        <v>42</v>
      </c>
      <c r="V662" s="36" t="s">
        <v>2196</v>
      </c>
    </row>
    <row r="663" spans="1:22" ht="72" x14ac:dyDescent="0.3">
      <c r="A663" s="27">
        <v>660</v>
      </c>
      <c r="B663" s="28" t="s">
        <v>422</v>
      </c>
      <c r="C663" s="28" t="s">
        <v>690</v>
      </c>
      <c r="D663" s="28"/>
      <c r="E663" s="28"/>
      <c r="F663" s="28"/>
      <c r="G663" s="29"/>
      <c r="H663" s="30" t="s">
        <v>706</v>
      </c>
      <c r="I663" s="28" t="s">
        <v>4</v>
      </c>
      <c r="J663" s="28"/>
      <c r="K663" s="28" t="s">
        <v>1212</v>
      </c>
      <c r="L663" s="28" t="s">
        <v>1215</v>
      </c>
      <c r="M663" s="31" t="s">
        <v>1265</v>
      </c>
      <c r="N663" s="31" t="s">
        <v>1265</v>
      </c>
      <c r="O663" s="32"/>
      <c r="P663" s="28"/>
      <c r="Q663" s="28"/>
      <c r="R663" s="28"/>
      <c r="S663" s="28" t="s">
        <v>1364</v>
      </c>
      <c r="T663" s="33" t="s">
        <v>1367</v>
      </c>
      <c r="U663" s="28">
        <v>43</v>
      </c>
      <c r="V663" s="36" t="s">
        <v>2197</v>
      </c>
    </row>
    <row r="664" spans="1:22" ht="72" x14ac:dyDescent="0.3">
      <c r="A664" s="27">
        <v>661</v>
      </c>
      <c r="B664" s="28" t="s">
        <v>422</v>
      </c>
      <c r="C664" s="28" t="s">
        <v>690</v>
      </c>
      <c r="D664" s="28"/>
      <c r="E664" s="28"/>
      <c r="F664" s="28"/>
      <c r="G664" s="29"/>
      <c r="H664" s="30" t="s">
        <v>707</v>
      </c>
      <c r="I664" s="28" t="s">
        <v>4</v>
      </c>
      <c r="J664" s="28"/>
      <c r="K664" s="28" t="s">
        <v>1212</v>
      </c>
      <c r="L664" s="28" t="s">
        <v>1217</v>
      </c>
      <c r="M664" s="31" t="s">
        <v>1272</v>
      </c>
      <c r="N664" s="31" t="s">
        <v>1272</v>
      </c>
      <c r="O664" s="32"/>
      <c r="P664" s="28"/>
      <c r="Q664" s="28"/>
      <c r="R664" s="28"/>
      <c r="S664" s="28" t="s">
        <v>1364</v>
      </c>
      <c r="T664" s="33" t="s">
        <v>1367</v>
      </c>
      <c r="U664" s="28">
        <v>47</v>
      </c>
      <c r="V664" s="36" t="s">
        <v>2198</v>
      </c>
    </row>
    <row r="665" spans="1:22" ht="72" x14ac:dyDescent="0.3">
      <c r="A665" s="27">
        <v>662</v>
      </c>
      <c r="B665" s="28" t="s">
        <v>422</v>
      </c>
      <c r="C665" s="28" t="s">
        <v>690</v>
      </c>
      <c r="D665" s="28"/>
      <c r="E665" s="28"/>
      <c r="F665" s="28"/>
      <c r="G665" s="29"/>
      <c r="H665" s="30" t="s">
        <v>708</v>
      </c>
      <c r="I665" s="28" t="s">
        <v>4</v>
      </c>
      <c r="J665" s="28"/>
      <c r="K665" s="28" t="s">
        <v>1212</v>
      </c>
      <c r="L665" s="28" t="s">
        <v>1221</v>
      </c>
      <c r="M665" s="31" t="s">
        <v>1265</v>
      </c>
      <c r="N665" s="31" t="s">
        <v>1265</v>
      </c>
      <c r="O665" s="32"/>
      <c r="P665" s="28"/>
      <c r="Q665" s="28"/>
      <c r="R665" s="28"/>
      <c r="S665" s="28" t="s">
        <v>1367</v>
      </c>
      <c r="T665" s="33" t="s">
        <v>1367</v>
      </c>
      <c r="U665" s="28">
        <v>49</v>
      </c>
      <c r="V665" s="36" t="s">
        <v>2199</v>
      </c>
    </row>
    <row r="666" spans="1:22" ht="110.4" x14ac:dyDescent="0.3">
      <c r="A666" s="27">
        <v>663</v>
      </c>
      <c r="B666" s="28" t="s">
        <v>422</v>
      </c>
      <c r="C666" s="28" t="s">
        <v>690</v>
      </c>
      <c r="D666" s="28"/>
      <c r="E666" s="28"/>
      <c r="F666" s="28"/>
      <c r="G666" s="29"/>
      <c r="H666" s="30" t="s">
        <v>709</v>
      </c>
      <c r="I666" s="28" t="s">
        <v>4</v>
      </c>
      <c r="J666" s="28"/>
      <c r="K666" s="28" t="s">
        <v>1212</v>
      </c>
      <c r="L666" s="28" t="s">
        <v>1222</v>
      </c>
      <c r="M666" s="31" t="s">
        <v>1265</v>
      </c>
      <c r="N666" s="31" t="s">
        <v>1265</v>
      </c>
      <c r="O666" s="32"/>
      <c r="P666" s="28"/>
      <c r="Q666" s="28"/>
      <c r="R666" s="28"/>
      <c r="S666" s="28" t="s">
        <v>1367</v>
      </c>
      <c r="T666" s="33" t="s">
        <v>1367</v>
      </c>
      <c r="U666" s="28">
        <v>51</v>
      </c>
      <c r="V666" s="36" t="s">
        <v>2200</v>
      </c>
    </row>
    <row r="667" spans="1:22" ht="72" x14ac:dyDescent="0.3">
      <c r="A667" s="27">
        <v>664</v>
      </c>
      <c r="B667" s="28" t="s">
        <v>422</v>
      </c>
      <c r="C667" s="28" t="s">
        <v>690</v>
      </c>
      <c r="D667" s="28"/>
      <c r="E667" s="28"/>
      <c r="F667" s="28"/>
      <c r="G667" s="29"/>
      <c r="H667" s="30" t="s">
        <v>710</v>
      </c>
      <c r="I667" s="28" t="s">
        <v>4</v>
      </c>
      <c r="J667" s="28"/>
      <c r="K667" s="28" t="s">
        <v>1212</v>
      </c>
      <c r="L667" s="28" t="s">
        <v>1223</v>
      </c>
      <c r="M667" s="31" t="s">
        <v>1265</v>
      </c>
      <c r="N667" s="31" t="s">
        <v>1265</v>
      </c>
      <c r="O667" s="32"/>
      <c r="P667" s="28"/>
      <c r="Q667" s="28"/>
      <c r="R667" s="28"/>
      <c r="S667" s="28" t="s">
        <v>1367</v>
      </c>
      <c r="T667" s="33" t="s">
        <v>1367</v>
      </c>
      <c r="U667" s="28">
        <v>53</v>
      </c>
      <c r="V667" s="36" t="s">
        <v>2201</v>
      </c>
    </row>
    <row r="668" spans="1:22" ht="72" x14ac:dyDescent="0.3">
      <c r="A668" s="27">
        <v>665</v>
      </c>
      <c r="B668" s="28" t="s">
        <v>422</v>
      </c>
      <c r="C668" s="28" t="s">
        <v>690</v>
      </c>
      <c r="D668" s="28"/>
      <c r="E668" s="28"/>
      <c r="F668" s="28"/>
      <c r="G668" s="29"/>
      <c r="H668" s="30" t="s">
        <v>711</v>
      </c>
      <c r="I668" s="28" t="s">
        <v>4</v>
      </c>
      <c r="J668" s="28"/>
      <c r="K668" s="28" t="s">
        <v>1212</v>
      </c>
      <c r="L668" s="28" t="s">
        <v>1222</v>
      </c>
      <c r="M668" s="31" t="s">
        <v>1265</v>
      </c>
      <c r="N668" s="31" t="s">
        <v>1265</v>
      </c>
      <c r="O668" s="32"/>
      <c r="P668" s="28"/>
      <c r="Q668" s="28"/>
      <c r="R668" s="28"/>
      <c r="S668" s="28" t="s">
        <v>1367</v>
      </c>
      <c r="T668" s="33" t="s">
        <v>1367</v>
      </c>
      <c r="U668" s="28">
        <v>54</v>
      </c>
      <c r="V668" s="36" t="s">
        <v>2202</v>
      </c>
    </row>
    <row r="669" spans="1:22" ht="72" x14ac:dyDescent="0.3">
      <c r="A669" s="27">
        <v>666</v>
      </c>
      <c r="B669" s="28" t="s">
        <v>422</v>
      </c>
      <c r="C669" s="28" t="s">
        <v>690</v>
      </c>
      <c r="D669" s="28"/>
      <c r="E669" s="28"/>
      <c r="F669" s="28"/>
      <c r="G669" s="29"/>
      <c r="H669" s="30" t="s">
        <v>712</v>
      </c>
      <c r="I669" s="28" t="s">
        <v>4</v>
      </c>
      <c r="J669" s="28"/>
      <c r="K669" s="28" t="s">
        <v>1212</v>
      </c>
      <c r="L669" s="28" t="s">
        <v>1203</v>
      </c>
      <c r="M669" s="31" t="s">
        <v>1265</v>
      </c>
      <c r="N669" s="31" t="s">
        <v>1265</v>
      </c>
      <c r="O669" s="32"/>
      <c r="P669" s="28"/>
      <c r="Q669" s="28"/>
      <c r="R669" s="28"/>
      <c r="S669" s="28" t="s">
        <v>1364</v>
      </c>
      <c r="T669" s="33" t="s">
        <v>1367</v>
      </c>
      <c r="U669" s="28">
        <v>56</v>
      </c>
      <c r="V669" s="36" t="s">
        <v>2203</v>
      </c>
    </row>
    <row r="670" spans="1:22" ht="72" x14ac:dyDescent="0.3">
      <c r="A670" s="27">
        <v>667</v>
      </c>
      <c r="B670" s="28" t="s">
        <v>422</v>
      </c>
      <c r="C670" s="28" t="s">
        <v>690</v>
      </c>
      <c r="D670" s="28"/>
      <c r="E670" s="28"/>
      <c r="F670" s="28"/>
      <c r="G670" s="29"/>
      <c r="H670" s="30" t="s">
        <v>713</v>
      </c>
      <c r="I670" s="28" t="s">
        <v>4</v>
      </c>
      <c r="J670" s="28"/>
      <c r="K670" s="28" t="s">
        <v>1212</v>
      </c>
      <c r="L670" s="28" t="s">
        <v>1203</v>
      </c>
      <c r="M670" s="31" t="s">
        <v>1265</v>
      </c>
      <c r="N670" s="31" t="s">
        <v>1265</v>
      </c>
      <c r="O670" s="32"/>
      <c r="P670" s="28"/>
      <c r="Q670" s="28"/>
      <c r="R670" s="28"/>
      <c r="S670" s="28" t="s">
        <v>1364</v>
      </c>
      <c r="T670" s="33" t="s">
        <v>1367</v>
      </c>
      <c r="U670" s="28">
        <v>57</v>
      </c>
      <c r="V670" s="36" t="s">
        <v>2204</v>
      </c>
    </row>
    <row r="671" spans="1:22" ht="72" x14ac:dyDescent="0.3">
      <c r="A671" s="27">
        <v>668</v>
      </c>
      <c r="B671" s="28" t="s">
        <v>422</v>
      </c>
      <c r="C671" s="28" t="s">
        <v>690</v>
      </c>
      <c r="D671" s="28"/>
      <c r="E671" s="28"/>
      <c r="F671" s="28"/>
      <c r="G671" s="29"/>
      <c r="H671" s="30" t="s">
        <v>714</v>
      </c>
      <c r="I671" s="28" t="s">
        <v>4</v>
      </c>
      <c r="J671" s="28"/>
      <c r="K671" s="28" t="s">
        <v>1212</v>
      </c>
      <c r="L671" s="28" t="s">
        <v>1217</v>
      </c>
      <c r="M671" s="31" t="s">
        <v>1265</v>
      </c>
      <c r="N671" s="31" t="s">
        <v>1265</v>
      </c>
      <c r="O671" s="32"/>
      <c r="P671" s="28"/>
      <c r="Q671" s="28"/>
      <c r="R671" s="28"/>
      <c r="S671" s="28" t="s">
        <v>1367</v>
      </c>
      <c r="T671" s="33" t="s">
        <v>1367</v>
      </c>
      <c r="U671" s="28">
        <v>59</v>
      </c>
      <c r="V671" s="36" t="s">
        <v>2205</v>
      </c>
    </row>
    <row r="672" spans="1:22" ht="72" x14ac:dyDescent="0.3">
      <c r="A672" s="27">
        <v>669</v>
      </c>
      <c r="B672" s="28" t="s">
        <v>422</v>
      </c>
      <c r="C672" s="28" t="s">
        <v>690</v>
      </c>
      <c r="D672" s="28"/>
      <c r="E672" s="28"/>
      <c r="F672" s="28"/>
      <c r="G672" s="29"/>
      <c r="H672" s="30" t="s">
        <v>715</v>
      </c>
      <c r="I672" s="28" t="s">
        <v>4</v>
      </c>
      <c r="J672" s="28"/>
      <c r="K672" s="28" t="s">
        <v>1212</v>
      </c>
      <c r="L672" s="28" t="s">
        <v>1223</v>
      </c>
      <c r="M672" s="31" t="s">
        <v>1265</v>
      </c>
      <c r="N672" s="31" t="s">
        <v>1265</v>
      </c>
      <c r="O672" s="32"/>
      <c r="P672" s="28"/>
      <c r="Q672" s="28"/>
      <c r="R672" s="28"/>
      <c r="S672" s="28" t="s">
        <v>1364</v>
      </c>
      <c r="T672" s="33" t="s">
        <v>1367</v>
      </c>
      <c r="U672" s="28">
        <v>60</v>
      </c>
      <c r="V672" s="36" t="s">
        <v>2206</v>
      </c>
    </row>
    <row r="673" spans="1:22" ht="72" x14ac:dyDescent="0.3">
      <c r="A673" s="27">
        <v>670</v>
      </c>
      <c r="B673" s="28" t="s">
        <v>422</v>
      </c>
      <c r="C673" s="28" t="s">
        <v>690</v>
      </c>
      <c r="D673" s="28"/>
      <c r="E673" s="28"/>
      <c r="F673" s="28"/>
      <c r="G673" s="29"/>
      <c r="H673" s="30" t="s">
        <v>716</v>
      </c>
      <c r="I673" s="28" t="s">
        <v>4</v>
      </c>
      <c r="J673" s="28"/>
      <c r="K673" s="28" t="s">
        <v>1212</v>
      </c>
      <c r="L673" s="28" t="s">
        <v>1203</v>
      </c>
      <c r="M673" s="31" t="s">
        <v>1265</v>
      </c>
      <c r="N673" s="31" t="s">
        <v>1265</v>
      </c>
      <c r="O673" s="32"/>
      <c r="P673" s="28"/>
      <c r="Q673" s="28"/>
      <c r="R673" s="28"/>
      <c r="S673" s="28" t="s">
        <v>1364</v>
      </c>
      <c r="T673" s="33" t="s">
        <v>1367</v>
      </c>
      <c r="U673" s="28">
        <v>61</v>
      </c>
      <c r="V673" s="36" t="s">
        <v>2207</v>
      </c>
    </row>
    <row r="674" spans="1:22" ht="72" x14ac:dyDescent="0.3">
      <c r="A674" s="27">
        <v>671</v>
      </c>
      <c r="B674" s="28" t="s">
        <v>422</v>
      </c>
      <c r="C674" s="28" t="s">
        <v>690</v>
      </c>
      <c r="D674" s="28"/>
      <c r="E674" s="28"/>
      <c r="F674" s="28"/>
      <c r="G674" s="29"/>
      <c r="H674" s="30" t="s">
        <v>717</v>
      </c>
      <c r="I674" s="28" t="s">
        <v>4</v>
      </c>
      <c r="J674" s="28"/>
      <c r="K674" s="28" t="s">
        <v>1212</v>
      </c>
      <c r="L674" s="28" t="s">
        <v>1217</v>
      </c>
      <c r="M674" s="31" t="s">
        <v>1272</v>
      </c>
      <c r="N674" s="31" t="s">
        <v>1272</v>
      </c>
      <c r="O674" s="32"/>
      <c r="P674" s="28"/>
      <c r="Q674" s="28"/>
      <c r="R674" s="28"/>
      <c r="S674" s="28" t="s">
        <v>1367</v>
      </c>
      <c r="T674" s="33" t="s">
        <v>1367</v>
      </c>
      <c r="U674" s="28">
        <v>63</v>
      </c>
      <c r="V674" s="36" t="s">
        <v>2208</v>
      </c>
    </row>
    <row r="675" spans="1:22" ht="82.8" x14ac:dyDescent="0.3">
      <c r="A675" s="27">
        <v>672</v>
      </c>
      <c r="B675" s="28" t="s">
        <v>422</v>
      </c>
      <c r="C675" s="28" t="s">
        <v>719</v>
      </c>
      <c r="D675" s="28"/>
      <c r="E675" s="28"/>
      <c r="F675" s="28"/>
      <c r="G675" s="29"/>
      <c r="H675" s="30" t="s">
        <v>718</v>
      </c>
      <c r="I675" s="28" t="s">
        <v>974</v>
      </c>
      <c r="J675" s="28"/>
      <c r="K675" s="28" t="s">
        <v>1200</v>
      </c>
      <c r="L675" s="28"/>
      <c r="M675" s="31">
        <v>18000</v>
      </c>
      <c r="N675" s="31" t="str">
        <f t="shared" ref="N675:N687" si="30">IF(M675="","",IF(M675&lt;5000,"&lt; 5 000€",IF(M675&lt;10000,"5 000€ &lt;x&lt; 10 000€",IF(M675&lt;50000,"10 000€ &lt;x&lt; 50 000€",IF(M675&lt;100000,"50 000€ &lt;x&lt; 100 000€",IF(M675&lt;200000,"100 000€&lt;x&lt;200 000€",IF(M675&lt;500000,"200 000€ &lt;x&lt; 500 000€",IF(M675&lt;1000000,"500 000€ &lt;x&lt; 1M€",IF(M675&gt;1000000,"&gt;1M€","")))))))))</f>
        <v>10 000€ &lt;x&lt; 50 000€</v>
      </c>
      <c r="O675" s="32"/>
      <c r="P675" s="28"/>
      <c r="Q675" s="28"/>
      <c r="R675" s="28"/>
      <c r="S675" s="28" t="s">
        <v>1367</v>
      </c>
      <c r="T675" s="33" t="s">
        <v>1364</v>
      </c>
      <c r="U675" s="28">
        <v>8</v>
      </c>
      <c r="V675" s="36" t="s">
        <v>2209</v>
      </c>
    </row>
    <row r="676" spans="1:22" ht="72" x14ac:dyDescent="0.3">
      <c r="A676" s="27">
        <v>673</v>
      </c>
      <c r="B676" s="28" t="s">
        <v>422</v>
      </c>
      <c r="C676" s="28" t="s">
        <v>719</v>
      </c>
      <c r="D676" s="28"/>
      <c r="E676" s="28"/>
      <c r="F676" s="28"/>
      <c r="G676" s="29"/>
      <c r="H676" s="30" t="s">
        <v>720</v>
      </c>
      <c r="I676" s="28" t="s">
        <v>974</v>
      </c>
      <c r="J676" s="28"/>
      <c r="K676" s="28" t="s">
        <v>1200</v>
      </c>
      <c r="L676" s="28"/>
      <c r="M676" s="31">
        <v>12000</v>
      </c>
      <c r="N676" s="31" t="str">
        <f t="shared" si="30"/>
        <v>10 000€ &lt;x&lt; 50 000€</v>
      </c>
      <c r="O676" s="32"/>
      <c r="P676" s="28"/>
      <c r="Q676" s="28"/>
      <c r="R676" s="28"/>
      <c r="S676" s="28" t="s">
        <v>1367</v>
      </c>
      <c r="T676" s="33" t="s">
        <v>1364</v>
      </c>
      <c r="U676" s="28">
        <v>9</v>
      </c>
      <c r="V676" s="36" t="s">
        <v>2210</v>
      </c>
    </row>
    <row r="677" spans="1:22" ht="72" x14ac:dyDescent="0.3">
      <c r="A677" s="27">
        <v>674</v>
      </c>
      <c r="B677" s="28" t="s">
        <v>422</v>
      </c>
      <c r="C677" s="28" t="s">
        <v>719</v>
      </c>
      <c r="D677" s="28"/>
      <c r="E677" s="28"/>
      <c r="F677" s="28"/>
      <c r="G677" s="29"/>
      <c r="H677" s="30" t="s">
        <v>721</v>
      </c>
      <c r="I677" s="28" t="s">
        <v>974</v>
      </c>
      <c r="J677" s="28"/>
      <c r="K677" s="28" t="s">
        <v>1200</v>
      </c>
      <c r="L677" s="28"/>
      <c r="M677" s="31">
        <v>410000</v>
      </c>
      <c r="N677" s="31" t="str">
        <f t="shared" si="30"/>
        <v>200 000€ &lt;x&lt; 500 000€</v>
      </c>
      <c r="O677" s="32"/>
      <c r="P677" s="28"/>
      <c r="Q677" s="28"/>
      <c r="R677" s="28"/>
      <c r="S677" s="28" t="s">
        <v>1364</v>
      </c>
      <c r="T677" s="33" t="s">
        <v>1364</v>
      </c>
      <c r="U677" s="28">
        <v>10</v>
      </c>
      <c r="V677" s="36" t="s">
        <v>2211</v>
      </c>
    </row>
    <row r="678" spans="1:22" ht="96.6" x14ac:dyDescent="0.3">
      <c r="A678" s="27">
        <v>675</v>
      </c>
      <c r="B678" s="28" t="s">
        <v>422</v>
      </c>
      <c r="C678" s="28" t="s">
        <v>719</v>
      </c>
      <c r="D678" s="28" t="s">
        <v>1082</v>
      </c>
      <c r="E678" s="28" t="s">
        <v>1083</v>
      </c>
      <c r="F678" s="28"/>
      <c r="G678" s="29"/>
      <c r="H678" s="30" t="s">
        <v>722</v>
      </c>
      <c r="I678" s="28" t="s">
        <v>974</v>
      </c>
      <c r="J678" s="28"/>
      <c r="K678" s="28" t="s">
        <v>1200</v>
      </c>
      <c r="L678" s="28" t="s">
        <v>1224</v>
      </c>
      <c r="M678" s="31">
        <v>69000</v>
      </c>
      <c r="N678" s="31" t="str">
        <f t="shared" si="30"/>
        <v>50 000€ &lt;x&lt; 100 000€</v>
      </c>
      <c r="O678" s="32"/>
      <c r="P678" s="28"/>
      <c r="Q678" s="28"/>
      <c r="R678" s="28"/>
      <c r="S678" s="28" t="s">
        <v>2467</v>
      </c>
      <c r="T678" s="33" t="s">
        <v>1364</v>
      </c>
      <c r="U678" s="28">
        <v>11</v>
      </c>
      <c r="V678" s="36" t="s">
        <v>2212</v>
      </c>
    </row>
    <row r="679" spans="1:22" ht="72" x14ac:dyDescent="0.3">
      <c r="A679" s="27">
        <v>676</v>
      </c>
      <c r="B679" s="28" t="s">
        <v>422</v>
      </c>
      <c r="C679" s="28" t="s">
        <v>719</v>
      </c>
      <c r="D679" s="28"/>
      <c r="E679" s="28"/>
      <c r="F679" s="28"/>
      <c r="G679" s="29"/>
      <c r="H679" s="30" t="s">
        <v>723</v>
      </c>
      <c r="I679" s="28" t="s">
        <v>974</v>
      </c>
      <c r="J679" s="28"/>
      <c r="K679" s="28" t="s">
        <v>1200</v>
      </c>
      <c r="L679" s="28" t="s">
        <v>1225</v>
      </c>
      <c r="M679" s="31">
        <v>50000</v>
      </c>
      <c r="N679" s="31" t="str">
        <f t="shared" si="30"/>
        <v>50 000€ &lt;x&lt; 100 000€</v>
      </c>
      <c r="O679" s="32"/>
      <c r="P679" s="28"/>
      <c r="Q679" s="28"/>
      <c r="R679" s="28"/>
      <c r="S679" s="28" t="s">
        <v>2467</v>
      </c>
      <c r="T679" s="33" t="s">
        <v>1364</v>
      </c>
      <c r="U679" s="28">
        <v>12</v>
      </c>
      <c r="V679" s="36" t="s">
        <v>2213</v>
      </c>
    </row>
    <row r="680" spans="1:22" ht="72" x14ac:dyDescent="0.3">
      <c r="A680" s="27">
        <v>677</v>
      </c>
      <c r="B680" s="28" t="s">
        <v>422</v>
      </c>
      <c r="C680" s="28" t="s">
        <v>719</v>
      </c>
      <c r="D680" s="28" t="s">
        <v>1227</v>
      </c>
      <c r="E680" s="28" t="s">
        <v>1228</v>
      </c>
      <c r="F680" s="28"/>
      <c r="G680" s="29"/>
      <c r="H680" s="30" t="s">
        <v>724</v>
      </c>
      <c r="I680" s="28" t="s">
        <v>974</v>
      </c>
      <c r="J680" s="28"/>
      <c r="K680" s="28" t="s">
        <v>1200</v>
      </c>
      <c r="L680" s="28" t="s">
        <v>1226</v>
      </c>
      <c r="M680" s="31">
        <v>100000</v>
      </c>
      <c r="N680" s="31" t="str">
        <f t="shared" si="30"/>
        <v>100 000€&lt;x&lt;200 000€</v>
      </c>
      <c r="O680" s="32"/>
      <c r="P680" s="28"/>
      <c r="Q680" s="28"/>
      <c r="R680" s="28"/>
      <c r="S680" s="28" t="s">
        <v>1364</v>
      </c>
      <c r="T680" s="33" t="s">
        <v>1364</v>
      </c>
      <c r="U680" s="28">
        <v>13</v>
      </c>
      <c r="V680" s="36" t="s">
        <v>2214</v>
      </c>
    </row>
    <row r="681" spans="1:22" ht="72" x14ac:dyDescent="0.3">
      <c r="A681" s="27">
        <v>678</v>
      </c>
      <c r="B681" s="28" t="s">
        <v>422</v>
      </c>
      <c r="C681" s="28" t="s">
        <v>719</v>
      </c>
      <c r="D681" s="28"/>
      <c r="E681" s="28"/>
      <c r="F681" s="28"/>
      <c r="G681" s="29"/>
      <c r="H681" s="30" t="s">
        <v>725</v>
      </c>
      <c r="I681" s="28" t="s">
        <v>974</v>
      </c>
      <c r="J681" s="28"/>
      <c r="K681" s="28" t="s">
        <v>1200</v>
      </c>
      <c r="L681" s="28" t="s">
        <v>1229</v>
      </c>
      <c r="M681" s="31">
        <v>700000</v>
      </c>
      <c r="N681" s="31" t="str">
        <f t="shared" si="30"/>
        <v>500 000€ &lt;x&lt; 1M€</v>
      </c>
      <c r="O681" s="32"/>
      <c r="P681" s="28"/>
      <c r="Q681" s="28"/>
      <c r="R681" s="28"/>
      <c r="S681" s="28" t="s">
        <v>1367</v>
      </c>
      <c r="T681" s="33" t="s">
        <v>1364</v>
      </c>
      <c r="U681" s="28">
        <v>14</v>
      </c>
      <c r="V681" s="36" t="s">
        <v>2215</v>
      </c>
    </row>
    <row r="682" spans="1:22" ht="72" x14ac:dyDescent="0.3">
      <c r="A682" s="27">
        <v>679</v>
      </c>
      <c r="B682" s="28" t="s">
        <v>422</v>
      </c>
      <c r="C682" s="28" t="s">
        <v>719</v>
      </c>
      <c r="D682" s="28" t="s">
        <v>1111</v>
      </c>
      <c r="E682" s="28"/>
      <c r="F682" s="28"/>
      <c r="G682" s="29"/>
      <c r="H682" s="30" t="s">
        <v>726</v>
      </c>
      <c r="I682" s="28" t="s">
        <v>974</v>
      </c>
      <c r="J682" s="28"/>
      <c r="K682" s="28" t="s">
        <v>1114</v>
      </c>
      <c r="L682" s="28"/>
      <c r="M682" s="31">
        <v>1400000</v>
      </c>
      <c r="N682" s="31" t="str">
        <f t="shared" si="30"/>
        <v>&gt;1M€</v>
      </c>
      <c r="O682" s="32">
        <v>2E-3</v>
      </c>
      <c r="P682" s="28"/>
      <c r="Q682" s="28"/>
      <c r="R682" s="28"/>
      <c r="S682" s="28" t="s">
        <v>1367</v>
      </c>
      <c r="T682" s="33" t="s">
        <v>1364</v>
      </c>
      <c r="U682" s="28">
        <v>15</v>
      </c>
      <c r="V682" s="36" t="s">
        <v>2216</v>
      </c>
    </row>
    <row r="683" spans="1:22" ht="72" x14ac:dyDescent="0.3">
      <c r="A683" s="27">
        <v>680</v>
      </c>
      <c r="B683" s="28" t="s">
        <v>422</v>
      </c>
      <c r="C683" s="28" t="s">
        <v>719</v>
      </c>
      <c r="D683" s="28"/>
      <c r="E683" s="28"/>
      <c r="F683" s="28"/>
      <c r="G683" s="29"/>
      <c r="H683" s="30" t="s">
        <v>727</v>
      </c>
      <c r="I683" s="28" t="s">
        <v>973</v>
      </c>
      <c r="J683" s="28"/>
      <c r="K683" s="28" t="s">
        <v>1025</v>
      </c>
      <c r="L683" s="28" t="s">
        <v>1028</v>
      </c>
      <c r="M683" s="31" t="s">
        <v>1266</v>
      </c>
      <c r="N683" s="31" t="s">
        <v>1266</v>
      </c>
      <c r="O683" s="32"/>
      <c r="P683" s="28"/>
      <c r="Q683" s="28"/>
      <c r="R683" s="28"/>
      <c r="S683" s="28" t="s">
        <v>1367</v>
      </c>
      <c r="T683" s="33" t="s">
        <v>1364</v>
      </c>
      <c r="U683" s="28">
        <v>17</v>
      </c>
      <c r="V683" s="36" t="s">
        <v>2217</v>
      </c>
    </row>
    <row r="684" spans="1:22" ht="72" x14ac:dyDescent="0.3">
      <c r="A684" s="27">
        <v>681</v>
      </c>
      <c r="B684" s="28" t="s">
        <v>422</v>
      </c>
      <c r="C684" s="28" t="s">
        <v>719</v>
      </c>
      <c r="D684" s="28"/>
      <c r="E684" s="28"/>
      <c r="F684" s="28"/>
      <c r="G684" s="29"/>
      <c r="H684" s="30" t="s">
        <v>728</v>
      </c>
      <c r="I684" s="28" t="s">
        <v>974</v>
      </c>
      <c r="J684" s="28"/>
      <c r="K684" s="28" t="s">
        <v>1230</v>
      </c>
      <c r="L684" s="28"/>
      <c r="M684" s="31">
        <v>98000</v>
      </c>
      <c r="N684" s="31" t="str">
        <f t="shared" si="30"/>
        <v>50 000€ &lt;x&lt; 100 000€</v>
      </c>
      <c r="O684" s="32"/>
      <c r="P684" s="28"/>
      <c r="Q684" s="28"/>
      <c r="R684" s="28"/>
      <c r="S684" s="28" t="s">
        <v>1364</v>
      </c>
      <c r="T684" s="33" t="s">
        <v>1364</v>
      </c>
      <c r="U684" s="28">
        <v>18</v>
      </c>
      <c r="V684" s="36" t="s">
        <v>2218</v>
      </c>
    </row>
    <row r="685" spans="1:22" ht="72" x14ac:dyDescent="0.3">
      <c r="A685" s="27">
        <v>682</v>
      </c>
      <c r="B685" s="28" t="s">
        <v>422</v>
      </c>
      <c r="C685" s="28" t="s">
        <v>729</v>
      </c>
      <c r="D685" s="28" t="s">
        <v>1101</v>
      </c>
      <c r="E685" s="28" t="s">
        <v>1206</v>
      </c>
      <c r="F685" s="28" t="s">
        <v>1207</v>
      </c>
      <c r="G685" s="29"/>
      <c r="H685" s="30" t="s">
        <v>730</v>
      </c>
      <c r="I685" s="28" t="s">
        <v>4</v>
      </c>
      <c r="J685" s="28"/>
      <c r="K685" s="28" t="s">
        <v>1009</v>
      </c>
      <c r="L685" s="28"/>
      <c r="M685" s="31">
        <v>48000</v>
      </c>
      <c r="N685" s="31" t="str">
        <f t="shared" si="30"/>
        <v>10 000€ &lt;x&lt; 50 000€</v>
      </c>
      <c r="O685" s="32">
        <v>0.4</v>
      </c>
      <c r="P685" s="28"/>
      <c r="Q685" s="28"/>
      <c r="R685" s="28"/>
      <c r="S685" s="28" t="s">
        <v>1364</v>
      </c>
      <c r="T685" s="33" t="s">
        <v>1364</v>
      </c>
      <c r="U685" s="28">
        <v>11</v>
      </c>
      <c r="V685" s="36" t="s">
        <v>2219</v>
      </c>
    </row>
    <row r="686" spans="1:22" ht="72" x14ac:dyDescent="0.3">
      <c r="A686" s="27">
        <v>683</v>
      </c>
      <c r="B686" s="28" t="s">
        <v>422</v>
      </c>
      <c r="C686" s="28" t="s">
        <v>729</v>
      </c>
      <c r="D686" s="28" t="s">
        <v>1101</v>
      </c>
      <c r="E686" s="28" t="s">
        <v>1206</v>
      </c>
      <c r="F686" s="28" t="s">
        <v>1207</v>
      </c>
      <c r="G686" s="29"/>
      <c r="H686" s="30" t="s">
        <v>731</v>
      </c>
      <c r="I686" s="28" t="s">
        <v>4</v>
      </c>
      <c r="J686" s="28"/>
      <c r="K686" s="28" t="s">
        <v>1009</v>
      </c>
      <c r="L686" s="28"/>
      <c r="M686" s="31">
        <v>19000</v>
      </c>
      <c r="N686" s="31" t="str">
        <f t="shared" si="30"/>
        <v>10 000€ &lt;x&lt; 50 000€</v>
      </c>
      <c r="O686" s="32">
        <v>0.05</v>
      </c>
      <c r="P686" s="28"/>
      <c r="Q686" s="28"/>
      <c r="R686" s="28"/>
      <c r="S686" s="28" t="s">
        <v>1364</v>
      </c>
      <c r="T686" s="33" t="s">
        <v>1364</v>
      </c>
      <c r="U686" s="28">
        <v>12</v>
      </c>
      <c r="V686" s="36" t="s">
        <v>2220</v>
      </c>
    </row>
    <row r="687" spans="1:22" ht="72" x14ac:dyDescent="0.3">
      <c r="A687" s="27">
        <v>684</v>
      </c>
      <c r="B687" s="28" t="s">
        <v>422</v>
      </c>
      <c r="C687" s="28" t="s">
        <v>729</v>
      </c>
      <c r="D687" s="28" t="s">
        <v>1101</v>
      </c>
      <c r="E687" s="28" t="s">
        <v>1206</v>
      </c>
      <c r="F687" s="28" t="s">
        <v>1207</v>
      </c>
      <c r="G687" s="29"/>
      <c r="H687" s="30" t="s">
        <v>732</v>
      </c>
      <c r="I687" s="28" t="s">
        <v>4</v>
      </c>
      <c r="J687" s="28"/>
      <c r="K687" s="28" t="s">
        <v>1004</v>
      </c>
      <c r="L687" s="28" t="s">
        <v>1159</v>
      </c>
      <c r="M687" s="31">
        <v>34000</v>
      </c>
      <c r="N687" s="31" t="str">
        <f t="shared" si="30"/>
        <v>10 000€ &lt;x&lt; 50 000€</v>
      </c>
      <c r="O687" s="32">
        <v>0.33</v>
      </c>
      <c r="P687" s="28"/>
      <c r="Q687" s="28"/>
      <c r="R687" s="28"/>
      <c r="S687" s="28" t="s">
        <v>2467</v>
      </c>
      <c r="T687" s="33" t="s">
        <v>1364</v>
      </c>
      <c r="U687" s="28">
        <v>13</v>
      </c>
      <c r="V687" s="36" t="s">
        <v>2221</v>
      </c>
    </row>
    <row r="688" spans="1:22" ht="72" x14ac:dyDescent="0.3">
      <c r="A688" s="27">
        <v>685</v>
      </c>
      <c r="B688" s="28" t="s">
        <v>422</v>
      </c>
      <c r="C688" s="28" t="s">
        <v>729</v>
      </c>
      <c r="D688" s="28" t="s">
        <v>1101</v>
      </c>
      <c r="E688" s="28" t="s">
        <v>1206</v>
      </c>
      <c r="F688" s="28" t="s">
        <v>1207</v>
      </c>
      <c r="G688" s="29"/>
      <c r="H688" s="30" t="s">
        <v>733</v>
      </c>
      <c r="I688" s="28" t="s">
        <v>975</v>
      </c>
      <c r="J688" s="28"/>
      <c r="K688" s="28"/>
      <c r="L688" s="28" t="s">
        <v>1231</v>
      </c>
      <c r="M688" s="31" t="s">
        <v>1430</v>
      </c>
      <c r="N688" s="31"/>
      <c r="O688" s="32">
        <v>0.25</v>
      </c>
      <c r="P688" s="28"/>
      <c r="Q688" s="28"/>
      <c r="R688" s="28"/>
      <c r="S688" s="28" t="s">
        <v>1367</v>
      </c>
      <c r="T688" s="33" t="s">
        <v>1364</v>
      </c>
      <c r="U688" s="28">
        <v>15</v>
      </c>
      <c r="V688" s="36" t="s">
        <v>2222</v>
      </c>
    </row>
    <row r="689" spans="1:22" ht="72" x14ac:dyDescent="0.3">
      <c r="A689" s="27">
        <v>686</v>
      </c>
      <c r="B689" s="28" t="s">
        <v>422</v>
      </c>
      <c r="C689" s="28" t="s">
        <v>729</v>
      </c>
      <c r="D689" s="28" t="s">
        <v>1101</v>
      </c>
      <c r="E689" s="28" t="s">
        <v>1206</v>
      </c>
      <c r="F689" s="28" t="s">
        <v>1207</v>
      </c>
      <c r="G689" s="29"/>
      <c r="H689" s="30" t="s">
        <v>734</v>
      </c>
      <c r="I689" s="28" t="s">
        <v>975</v>
      </c>
      <c r="J689" s="28"/>
      <c r="K689" s="28"/>
      <c r="L689" s="28" t="s">
        <v>1232</v>
      </c>
      <c r="M689" s="31" t="s">
        <v>1430</v>
      </c>
      <c r="N689" s="31"/>
      <c r="O689" s="32">
        <v>0.35</v>
      </c>
      <c r="P689" s="28"/>
      <c r="Q689" s="28"/>
      <c r="R689" s="28"/>
      <c r="S689" s="28" t="s">
        <v>1367</v>
      </c>
      <c r="T689" s="33" t="s">
        <v>1364</v>
      </c>
      <c r="U689" s="28">
        <v>16</v>
      </c>
      <c r="V689" s="36" t="s">
        <v>2223</v>
      </c>
    </row>
    <row r="690" spans="1:22" ht="72" x14ac:dyDescent="0.3">
      <c r="A690" s="27">
        <v>687</v>
      </c>
      <c r="B690" s="28" t="s">
        <v>422</v>
      </c>
      <c r="C690" s="28" t="s">
        <v>729</v>
      </c>
      <c r="D690" s="28" t="s">
        <v>1101</v>
      </c>
      <c r="E690" s="28" t="s">
        <v>1206</v>
      </c>
      <c r="F690" s="28" t="s">
        <v>1207</v>
      </c>
      <c r="G690" s="29"/>
      <c r="H690" s="30" t="s">
        <v>735</v>
      </c>
      <c r="I690" s="28" t="s">
        <v>4</v>
      </c>
      <c r="J690" s="28"/>
      <c r="K690" s="28" t="s">
        <v>778</v>
      </c>
      <c r="L690" s="28" t="s">
        <v>1231</v>
      </c>
      <c r="M690" s="31" t="s">
        <v>1265</v>
      </c>
      <c r="N690" s="31" t="s">
        <v>1265</v>
      </c>
      <c r="O690" s="32"/>
      <c r="P690" s="28"/>
      <c r="Q690" s="28"/>
      <c r="R690" s="28"/>
      <c r="S690" s="28" t="s">
        <v>2467</v>
      </c>
      <c r="T690" s="33" t="s">
        <v>1364</v>
      </c>
      <c r="U690" s="28">
        <v>17</v>
      </c>
      <c r="V690" s="36" t="s">
        <v>2224</v>
      </c>
    </row>
    <row r="691" spans="1:22" ht="72" x14ac:dyDescent="0.3">
      <c r="A691" s="27">
        <v>688</v>
      </c>
      <c r="B691" s="28" t="s">
        <v>422</v>
      </c>
      <c r="C691" s="28" t="s">
        <v>729</v>
      </c>
      <c r="D691" s="28" t="s">
        <v>1101</v>
      </c>
      <c r="E691" s="28" t="s">
        <v>1206</v>
      </c>
      <c r="F691" s="28" t="s">
        <v>1207</v>
      </c>
      <c r="G691" s="29"/>
      <c r="H691" s="30" t="s">
        <v>736</v>
      </c>
      <c r="I691" s="28" t="s">
        <v>4</v>
      </c>
      <c r="J691" s="28"/>
      <c r="K691" s="28" t="s">
        <v>1006</v>
      </c>
      <c r="L691" s="28" t="s">
        <v>1233</v>
      </c>
      <c r="M691" s="31" t="s">
        <v>1430</v>
      </c>
      <c r="N691" s="31"/>
      <c r="O691" s="32">
        <v>0.53</v>
      </c>
      <c r="P691" s="28"/>
      <c r="Q691" s="28"/>
      <c r="R691" s="28"/>
      <c r="S691" s="28" t="s">
        <v>1364</v>
      </c>
      <c r="T691" s="33" t="s">
        <v>1364</v>
      </c>
      <c r="U691" s="28">
        <v>19</v>
      </c>
      <c r="V691" s="36" t="s">
        <v>2225</v>
      </c>
    </row>
    <row r="692" spans="1:22" ht="72" x14ac:dyDescent="0.3">
      <c r="A692" s="27">
        <v>689</v>
      </c>
      <c r="B692" s="28" t="s">
        <v>422</v>
      </c>
      <c r="C692" s="28" t="s">
        <v>729</v>
      </c>
      <c r="D692" s="28" t="s">
        <v>1101</v>
      </c>
      <c r="E692" s="28" t="s">
        <v>1206</v>
      </c>
      <c r="F692" s="28" t="s">
        <v>1207</v>
      </c>
      <c r="G692" s="29"/>
      <c r="H692" s="30" t="s">
        <v>737</v>
      </c>
      <c r="I692" s="28" t="s">
        <v>974</v>
      </c>
      <c r="J692" s="28"/>
      <c r="K692" s="28" t="s">
        <v>1009</v>
      </c>
      <c r="L692" s="28" t="s">
        <v>1167</v>
      </c>
      <c r="M692" s="31" t="s">
        <v>1430</v>
      </c>
      <c r="N692" s="31"/>
      <c r="O692" s="32">
        <v>0.16</v>
      </c>
      <c r="P692" s="28"/>
      <c r="Q692" s="28"/>
      <c r="R692" s="28"/>
      <c r="S692" s="28" t="s">
        <v>1364</v>
      </c>
      <c r="T692" s="33" t="s">
        <v>1364</v>
      </c>
      <c r="U692" s="28">
        <v>21</v>
      </c>
      <c r="V692" s="36" t="s">
        <v>2226</v>
      </c>
    </row>
    <row r="693" spans="1:22" ht="72" x14ac:dyDescent="0.3">
      <c r="A693" s="27">
        <v>690</v>
      </c>
      <c r="B693" s="28" t="s">
        <v>422</v>
      </c>
      <c r="C693" s="28" t="s">
        <v>729</v>
      </c>
      <c r="D693" s="28" t="s">
        <v>1101</v>
      </c>
      <c r="E693" s="28" t="s">
        <v>1206</v>
      </c>
      <c r="F693" s="28" t="s">
        <v>1207</v>
      </c>
      <c r="G693" s="29"/>
      <c r="H693" s="30" t="s">
        <v>738</v>
      </c>
      <c r="I693" s="28" t="s">
        <v>4</v>
      </c>
      <c r="J693" s="28"/>
      <c r="K693" s="28" t="s">
        <v>1009</v>
      </c>
      <c r="L693" s="28" t="s">
        <v>1231</v>
      </c>
      <c r="M693" s="31" t="s">
        <v>1280</v>
      </c>
      <c r="N693" s="31" t="s">
        <v>1280</v>
      </c>
      <c r="O693" s="32"/>
      <c r="P693" s="28"/>
      <c r="Q693" s="28"/>
      <c r="R693" s="28"/>
      <c r="S693" s="28" t="s">
        <v>1367</v>
      </c>
      <c r="T693" s="33" t="s">
        <v>1364</v>
      </c>
      <c r="U693" s="28">
        <v>22</v>
      </c>
      <c r="V693" s="36" t="s">
        <v>2227</v>
      </c>
    </row>
    <row r="694" spans="1:22" ht="72" x14ac:dyDescent="0.3">
      <c r="A694" s="27">
        <v>691</v>
      </c>
      <c r="B694" s="28" t="s">
        <v>422</v>
      </c>
      <c r="C694" s="28" t="s">
        <v>729</v>
      </c>
      <c r="D694" s="28" t="s">
        <v>1101</v>
      </c>
      <c r="E694" s="28" t="s">
        <v>1206</v>
      </c>
      <c r="F694" s="28" t="s">
        <v>1207</v>
      </c>
      <c r="G694" s="29"/>
      <c r="H694" s="30" t="s">
        <v>739</v>
      </c>
      <c r="I694" s="28" t="s">
        <v>4</v>
      </c>
      <c r="J694" s="28"/>
      <c r="K694" s="28" t="s">
        <v>1009</v>
      </c>
      <c r="L694" s="28"/>
      <c r="M694" s="31" t="s">
        <v>1280</v>
      </c>
      <c r="N694" s="31" t="s">
        <v>1280</v>
      </c>
      <c r="O694" s="32"/>
      <c r="P694" s="28"/>
      <c r="Q694" s="28"/>
      <c r="R694" s="28"/>
      <c r="S694" s="28" t="s">
        <v>1364</v>
      </c>
      <c r="T694" s="33" t="s">
        <v>1364</v>
      </c>
      <c r="U694" s="28">
        <v>23</v>
      </c>
      <c r="V694" s="36" t="s">
        <v>2228</v>
      </c>
    </row>
    <row r="695" spans="1:22" ht="72" x14ac:dyDescent="0.3">
      <c r="A695" s="27">
        <v>692</v>
      </c>
      <c r="B695" s="28" t="s">
        <v>422</v>
      </c>
      <c r="C695" s="28" t="s">
        <v>729</v>
      </c>
      <c r="D695" s="28" t="s">
        <v>1101</v>
      </c>
      <c r="E695" s="28" t="s">
        <v>1206</v>
      </c>
      <c r="F695" s="28" t="s">
        <v>1207</v>
      </c>
      <c r="G695" s="29"/>
      <c r="H695" s="30" t="s">
        <v>740</v>
      </c>
      <c r="I695" s="28" t="s">
        <v>10</v>
      </c>
      <c r="J695" s="28" t="s">
        <v>4</v>
      </c>
      <c r="K695" s="28" t="s">
        <v>1006</v>
      </c>
      <c r="L695" s="28" t="s">
        <v>1233</v>
      </c>
      <c r="M695" s="31" t="s">
        <v>1430</v>
      </c>
      <c r="N695" s="31"/>
      <c r="O695" s="32" t="s">
        <v>967</v>
      </c>
      <c r="P695" s="28"/>
      <c r="Q695" s="28"/>
      <c r="R695" s="28"/>
      <c r="S695" s="28" t="s">
        <v>1364</v>
      </c>
      <c r="T695" s="33" t="s">
        <v>1364</v>
      </c>
      <c r="U695" s="28">
        <v>24</v>
      </c>
      <c r="V695" s="36" t="s">
        <v>2229</v>
      </c>
    </row>
    <row r="696" spans="1:22" ht="72" x14ac:dyDescent="0.3">
      <c r="A696" s="27">
        <v>693</v>
      </c>
      <c r="B696" s="28" t="s">
        <v>741</v>
      </c>
      <c r="C696" s="28" t="s">
        <v>1234</v>
      </c>
      <c r="D696" s="28" t="s">
        <v>1111</v>
      </c>
      <c r="E696" s="28"/>
      <c r="F696" s="28"/>
      <c r="G696" s="29"/>
      <c r="H696" s="30" t="s">
        <v>742</v>
      </c>
      <c r="I696" s="28" t="s">
        <v>29</v>
      </c>
      <c r="J696" s="28" t="s">
        <v>4</v>
      </c>
      <c r="K696" s="28" t="s">
        <v>988</v>
      </c>
      <c r="L696" s="28"/>
      <c r="M696" s="31" t="s">
        <v>1280</v>
      </c>
      <c r="N696" s="31" t="s">
        <v>1280</v>
      </c>
      <c r="O696" s="32"/>
      <c r="P696" s="28"/>
      <c r="Q696" s="28"/>
      <c r="R696" s="28"/>
      <c r="S696" s="28" t="s">
        <v>1367</v>
      </c>
      <c r="T696" s="33" t="s">
        <v>1364</v>
      </c>
      <c r="U696" s="28">
        <v>24</v>
      </c>
      <c r="V696" s="36" t="s">
        <v>2230</v>
      </c>
    </row>
    <row r="697" spans="1:22" ht="72" x14ac:dyDescent="0.3">
      <c r="A697" s="27">
        <v>694</v>
      </c>
      <c r="B697" s="28" t="s">
        <v>741</v>
      </c>
      <c r="C697" s="28" t="s">
        <v>1234</v>
      </c>
      <c r="D697" s="28" t="s">
        <v>1111</v>
      </c>
      <c r="E697" s="28"/>
      <c r="F697" s="28"/>
      <c r="G697" s="29"/>
      <c r="H697" s="30" t="s">
        <v>743</v>
      </c>
      <c r="I697" s="28" t="s">
        <v>29</v>
      </c>
      <c r="J697" s="28" t="s">
        <v>4</v>
      </c>
      <c r="K697" s="28" t="s">
        <v>988</v>
      </c>
      <c r="L697" s="28"/>
      <c r="M697" s="31">
        <v>300000</v>
      </c>
      <c r="N697" s="31" t="str">
        <f t="shared" ref="N697:N698" si="31">IF(M697="","",IF(M697&lt;5000,"&lt; 5 000€",IF(M697&lt;10000,"5 000€ &lt;x&lt; 10 000€",IF(M697&lt;50000,"10 000€ &lt;x&lt; 50 000€",IF(M697&lt;100000,"50 000€ &lt;x&lt; 100 000€",IF(M697&lt;200000,"100 000€&lt;x&lt;200 000€",IF(M697&lt;500000,"200 000€ &lt;x&lt; 500 000€",IF(M697&lt;1000000,"500 000€ &lt;x&lt; 1M€",IF(M697&gt;1000000,"&gt;1M€","")))))))))</f>
        <v>200 000€ &lt;x&lt; 500 000€</v>
      </c>
      <c r="O697" s="32">
        <v>0.6</v>
      </c>
      <c r="P697" s="28"/>
      <c r="Q697" s="28"/>
      <c r="R697" s="28"/>
      <c r="S697" s="28" t="s">
        <v>1364</v>
      </c>
      <c r="T697" s="33" t="s">
        <v>1364</v>
      </c>
      <c r="U697" s="28">
        <v>25</v>
      </c>
      <c r="V697" s="36" t="s">
        <v>2231</v>
      </c>
    </row>
    <row r="698" spans="1:22" ht="72" x14ac:dyDescent="0.3">
      <c r="A698" s="27">
        <v>695</v>
      </c>
      <c r="B698" s="28" t="s">
        <v>741</v>
      </c>
      <c r="C698" s="28" t="s">
        <v>1234</v>
      </c>
      <c r="D698" s="28" t="s">
        <v>1111</v>
      </c>
      <c r="E698" s="28"/>
      <c r="F698" s="28"/>
      <c r="G698" s="29"/>
      <c r="H698" s="30" t="s">
        <v>744</v>
      </c>
      <c r="I698" s="28" t="s">
        <v>29</v>
      </c>
      <c r="J698" s="28" t="s">
        <v>4</v>
      </c>
      <c r="K698" s="28" t="s">
        <v>988</v>
      </c>
      <c r="L698" s="28"/>
      <c r="M698" s="31">
        <v>65000</v>
      </c>
      <c r="N698" s="31" t="str">
        <f t="shared" si="31"/>
        <v>50 000€ &lt;x&lt; 100 000€</v>
      </c>
      <c r="O698" s="32">
        <v>0.48</v>
      </c>
      <c r="P698" s="28"/>
      <c r="Q698" s="28"/>
      <c r="R698" s="28"/>
      <c r="S698" s="28" t="s">
        <v>2467</v>
      </c>
      <c r="T698" s="33" t="s">
        <v>1364</v>
      </c>
      <c r="U698" s="28">
        <v>27</v>
      </c>
      <c r="V698" s="36" t="s">
        <v>2232</v>
      </c>
    </row>
    <row r="699" spans="1:22" ht="72" x14ac:dyDescent="0.3">
      <c r="A699" s="27">
        <v>696</v>
      </c>
      <c r="B699" s="28" t="s">
        <v>741</v>
      </c>
      <c r="C699" s="28" t="s">
        <v>1234</v>
      </c>
      <c r="D699" s="28" t="s">
        <v>1111</v>
      </c>
      <c r="E699" s="28"/>
      <c r="F699" s="28"/>
      <c r="G699" s="29"/>
      <c r="H699" s="30" t="s">
        <v>745</v>
      </c>
      <c r="I699" s="28" t="s">
        <v>4</v>
      </c>
      <c r="J699" s="28" t="s">
        <v>8</v>
      </c>
      <c r="K699" s="28" t="s">
        <v>1009</v>
      </c>
      <c r="L699" s="28"/>
      <c r="M699" s="31" t="s">
        <v>1280</v>
      </c>
      <c r="N699" s="31" t="s">
        <v>1280</v>
      </c>
      <c r="O699" s="32"/>
      <c r="P699" s="28"/>
      <c r="Q699" s="28"/>
      <c r="R699" s="28"/>
      <c r="S699" s="28" t="s">
        <v>1367</v>
      </c>
      <c r="T699" s="33" t="s">
        <v>1364</v>
      </c>
      <c r="U699" s="28">
        <v>30</v>
      </c>
      <c r="V699" s="36" t="s">
        <v>2233</v>
      </c>
    </row>
    <row r="700" spans="1:22" ht="72" x14ac:dyDescent="0.3">
      <c r="A700" s="27">
        <v>697</v>
      </c>
      <c r="B700" s="28" t="s">
        <v>741</v>
      </c>
      <c r="C700" s="28" t="s">
        <v>1234</v>
      </c>
      <c r="D700" s="28" t="s">
        <v>1111</v>
      </c>
      <c r="E700" s="28"/>
      <c r="F700" s="28"/>
      <c r="G700" s="29"/>
      <c r="H700" s="30" t="s">
        <v>746</v>
      </c>
      <c r="I700" s="28" t="s">
        <v>975</v>
      </c>
      <c r="J700" s="28" t="s">
        <v>4</v>
      </c>
      <c r="K700" s="28"/>
      <c r="L700" s="28"/>
      <c r="M700" s="31">
        <v>1000000</v>
      </c>
      <c r="N700" s="31" t="str">
        <f t="shared" ref="N700" si="32">IF(M700="","",IF(M700&lt;5000,"&lt;5000",IF(M700&lt;10000,"5000&lt;x&lt;10000",IF(M700&lt;50000,"10000&lt;x&lt;50000",IF(M700&lt;100000,"50000&lt;x&lt;100000",IF(M700&lt;200000,"100000&lt;x&lt;200000",IF(M700&lt;500000,"200000&lt;x&lt;500000",IF(M700&lt;1000000,"500000&lt;x&lt;1M",IF(M700&gt;1000000,"&gt;1M","")))))))))</f>
        <v/>
      </c>
      <c r="O700" s="32">
        <v>0.33</v>
      </c>
      <c r="P700" s="28"/>
      <c r="Q700" s="28"/>
      <c r="R700" s="28"/>
      <c r="S700" s="28" t="s">
        <v>1364</v>
      </c>
      <c r="T700" s="33" t="s">
        <v>1364</v>
      </c>
      <c r="U700" s="28">
        <v>31</v>
      </c>
      <c r="V700" s="36" t="s">
        <v>2234</v>
      </c>
    </row>
    <row r="701" spans="1:22" ht="72" x14ac:dyDescent="0.3">
      <c r="A701" s="27">
        <v>698</v>
      </c>
      <c r="B701" s="28" t="s">
        <v>741</v>
      </c>
      <c r="C701" s="28" t="s">
        <v>1234</v>
      </c>
      <c r="D701" s="28" t="s">
        <v>1111</v>
      </c>
      <c r="E701" s="28"/>
      <c r="F701" s="28"/>
      <c r="G701" s="29"/>
      <c r="H701" s="30" t="s">
        <v>747</v>
      </c>
      <c r="I701" s="28" t="s">
        <v>10</v>
      </c>
      <c r="J701" s="28" t="s">
        <v>4</v>
      </c>
      <c r="K701" s="28" t="s">
        <v>994</v>
      </c>
      <c r="L701" s="28"/>
      <c r="M701" s="31">
        <v>760000</v>
      </c>
      <c r="N701" s="31" t="str">
        <f t="shared" ref="N701:N703" si="33">IF(M701="","",IF(M701&lt;5000,"&lt; 5 000€",IF(M701&lt;10000,"5 000€ &lt;x&lt; 10 000€",IF(M701&lt;50000,"10 000€ &lt;x&lt; 50 000€",IF(M701&lt;100000,"50 000€ &lt;x&lt; 100 000€",IF(M701&lt;200000,"100 000€&lt;x&lt;200 000€",IF(M701&lt;500000,"200 000€ &lt;x&lt; 500 000€",IF(M701&lt;1000000,"500 000€ &lt;x&lt; 1M€",IF(M701&gt;1000000,"&gt;1M€","")))))))))</f>
        <v>500 000€ &lt;x&lt; 1M€</v>
      </c>
      <c r="O701" s="32">
        <v>0.3</v>
      </c>
      <c r="P701" s="28"/>
      <c r="Q701" s="28"/>
      <c r="R701" s="28"/>
      <c r="S701" s="28" t="s">
        <v>1367</v>
      </c>
      <c r="T701" s="33" t="s">
        <v>1364</v>
      </c>
      <c r="U701" s="28">
        <v>32</v>
      </c>
      <c r="V701" s="36" t="s">
        <v>2235</v>
      </c>
    </row>
    <row r="702" spans="1:22" ht="72" x14ac:dyDescent="0.3">
      <c r="A702" s="27">
        <v>699</v>
      </c>
      <c r="B702" s="28" t="s">
        <v>741</v>
      </c>
      <c r="C702" s="28" t="s">
        <v>1234</v>
      </c>
      <c r="D702" s="28" t="s">
        <v>1111</v>
      </c>
      <c r="E702" s="28"/>
      <c r="F702" s="28"/>
      <c r="G702" s="29"/>
      <c r="H702" s="30" t="s">
        <v>748</v>
      </c>
      <c r="I702" s="28" t="s">
        <v>8</v>
      </c>
      <c r="J702" s="28"/>
      <c r="K702" s="28"/>
      <c r="L702" s="28"/>
      <c r="M702" s="31">
        <v>5700</v>
      </c>
      <c r="N702" s="31" t="str">
        <f t="shared" si="33"/>
        <v>5 000€ &lt;x&lt; 10 000€</v>
      </c>
      <c r="O702" s="32">
        <v>0.75</v>
      </c>
      <c r="P702" s="28"/>
      <c r="Q702" s="28"/>
      <c r="R702" s="28"/>
      <c r="S702" s="28" t="s">
        <v>1364</v>
      </c>
      <c r="T702" s="33" t="s">
        <v>1364</v>
      </c>
      <c r="U702" s="28">
        <v>34</v>
      </c>
      <c r="V702" s="36" t="s">
        <v>2236</v>
      </c>
    </row>
    <row r="703" spans="1:22" ht="72" x14ac:dyDescent="0.3">
      <c r="A703" s="27">
        <v>700</v>
      </c>
      <c r="B703" s="28" t="s">
        <v>741</v>
      </c>
      <c r="C703" s="28" t="s">
        <v>1234</v>
      </c>
      <c r="D703" s="28" t="s">
        <v>1085</v>
      </c>
      <c r="E703" s="28"/>
      <c r="F703" s="28"/>
      <c r="G703" s="29"/>
      <c r="H703" s="30" t="s">
        <v>749</v>
      </c>
      <c r="I703" s="28" t="s">
        <v>10</v>
      </c>
      <c r="J703" s="28"/>
      <c r="K703" s="28" t="s">
        <v>994</v>
      </c>
      <c r="L703" s="28" t="s">
        <v>292</v>
      </c>
      <c r="M703" s="31">
        <v>240000</v>
      </c>
      <c r="N703" s="31" t="str">
        <f t="shared" si="33"/>
        <v>200 000€ &lt;x&lt; 500 000€</v>
      </c>
      <c r="O703" s="32">
        <v>5.7000000000000002E-2</v>
      </c>
      <c r="P703" s="28"/>
      <c r="Q703" s="28"/>
      <c r="R703" s="28"/>
      <c r="S703" s="28" t="s">
        <v>1364</v>
      </c>
      <c r="T703" s="33" t="s">
        <v>1364</v>
      </c>
      <c r="U703" s="28">
        <v>35</v>
      </c>
      <c r="V703" s="36" t="s">
        <v>2237</v>
      </c>
    </row>
    <row r="704" spans="1:22" ht="72" x14ac:dyDescent="0.3">
      <c r="A704" s="27">
        <v>701</v>
      </c>
      <c r="B704" s="28" t="s">
        <v>741</v>
      </c>
      <c r="C704" s="28" t="s">
        <v>1234</v>
      </c>
      <c r="D704" s="28" t="s">
        <v>1111</v>
      </c>
      <c r="E704" s="28"/>
      <c r="F704" s="28"/>
      <c r="G704" s="29"/>
      <c r="H704" s="30" t="s">
        <v>750</v>
      </c>
      <c r="I704" s="28" t="s">
        <v>4</v>
      </c>
      <c r="J704" s="28"/>
      <c r="K704" s="28" t="s">
        <v>1004</v>
      </c>
      <c r="L704" s="28" t="s">
        <v>1284</v>
      </c>
      <c r="M704" s="31" t="s">
        <v>1265</v>
      </c>
      <c r="N704" s="31" t="s">
        <v>1265</v>
      </c>
      <c r="O704" s="32"/>
      <c r="P704" s="28"/>
      <c r="Q704" s="28"/>
      <c r="R704" s="28"/>
      <c r="S704" s="28" t="s">
        <v>1367</v>
      </c>
      <c r="T704" s="33" t="s">
        <v>1367</v>
      </c>
      <c r="U704" s="28">
        <v>37</v>
      </c>
      <c r="V704" s="36" t="s">
        <v>2238</v>
      </c>
    </row>
    <row r="705" spans="1:22" ht="72" x14ac:dyDescent="0.3">
      <c r="A705" s="27">
        <v>702</v>
      </c>
      <c r="B705" s="28" t="s">
        <v>741</v>
      </c>
      <c r="C705" s="28" t="s">
        <v>1234</v>
      </c>
      <c r="D705" s="28" t="s">
        <v>1111</v>
      </c>
      <c r="E705" s="28"/>
      <c r="F705" s="28"/>
      <c r="G705" s="29"/>
      <c r="H705" s="30" t="s">
        <v>751</v>
      </c>
      <c r="I705" s="28" t="s">
        <v>4</v>
      </c>
      <c r="J705" s="28"/>
      <c r="K705" s="28" t="s">
        <v>1004</v>
      </c>
      <c r="L705" s="28" t="s">
        <v>1284</v>
      </c>
      <c r="M705" s="31" t="s">
        <v>1265</v>
      </c>
      <c r="N705" s="31" t="s">
        <v>1265</v>
      </c>
      <c r="O705" s="32"/>
      <c r="P705" s="28"/>
      <c r="Q705" s="28"/>
      <c r="R705" s="28"/>
      <c r="S705" s="28" t="s">
        <v>1364</v>
      </c>
      <c r="T705" s="33" t="s">
        <v>1367</v>
      </c>
      <c r="U705" s="28" t="s">
        <v>1448</v>
      </c>
      <c r="V705" s="36" t="s">
        <v>2239</v>
      </c>
    </row>
    <row r="706" spans="1:22" ht="72" x14ac:dyDescent="0.3">
      <c r="A706" s="27">
        <v>703</v>
      </c>
      <c r="B706" s="28" t="s">
        <v>741</v>
      </c>
      <c r="C706" s="28" t="s">
        <v>1234</v>
      </c>
      <c r="D706" s="28" t="s">
        <v>1111</v>
      </c>
      <c r="E706" s="28"/>
      <c r="F706" s="28"/>
      <c r="G706" s="29"/>
      <c r="H706" s="30" t="s">
        <v>752</v>
      </c>
      <c r="I706" s="28" t="s">
        <v>4</v>
      </c>
      <c r="J706" s="28"/>
      <c r="K706" s="28" t="s">
        <v>1004</v>
      </c>
      <c r="L706" s="28" t="s">
        <v>1284</v>
      </c>
      <c r="M706" s="31" t="s">
        <v>1265</v>
      </c>
      <c r="N706" s="31" t="s">
        <v>1265</v>
      </c>
      <c r="O706" s="32"/>
      <c r="P706" s="28"/>
      <c r="Q706" s="28" t="s">
        <v>1393</v>
      </c>
      <c r="R706" s="28"/>
      <c r="S706" s="28" t="s">
        <v>1367</v>
      </c>
      <c r="T706" s="33" t="s">
        <v>1367</v>
      </c>
      <c r="U706" s="28">
        <v>40</v>
      </c>
      <c r="V706" s="36" t="s">
        <v>2240</v>
      </c>
    </row>
    <row r="707" spans="1:22" ht="72" x14ac:dyDescent="0.3">
      <c r="A707" s="27">
        <v>704</v>
      </c>
      <c r="B707" s="28" t="s">
        <v>741</v>
      </c>
      <c r="C707" s="28" t="s">
        <v>1234</v>
      </c>
      <c r="D707" s="28" t="s">
        <v>1085</v>
      </c>
      <c r="E707" s="28"/>
      <c r="F707" s="28"/>
      <c r="G707" s="29"/>
      <c r="H707" s="30" t="s">
        <v>753</v>
      </c>
      <c r="I707" s="28" t="s">
        <v>4</v>
      </c>
      <c r="J707" s="28"/>
      <c r="K707" s="28" t="s">
        <v>1004</v>
      </c>
      <c r="L707" s="28" t="s">
        <v>1284</v>
      </c>
      <c r="M707" s="31" t="s">
        <v>1265</v>
      </c>
      <c r="N707" s="31" t="s">
        <v>1265</v>
      </c>
      <c r="O707" s="32"/>
      <c r="P707" s="28"/>
      <c r="Q707" s="28"/>
      <c r="R707" s="28"/>
      <c r="S707" s="28" t="s">
        <v>1364</v>
      </c>
      <c r="T707" s="33" t="s">
        <v>1367</v>
      </c>
      <c r="U707" s="28">
        <v>41</v>
      </c>
      <c r="V707" s="36" t="s">
        <v>2241</v>
      </c>
    </row>
    <row r="708" spans="1:22" ht="72" x14ac:dyDescent="0.3">
      <c r="A708" s="27">
        <v>705</v>
      </c>
      <c r="B708" s="28" t="s">
        <v>741</v>
      </c>
      <c r="C708" s="28" t="s">
        <v>1234</v>
      </c>
      <c r="D708" s="28" t="s">
        <v>1111</v>
      </c>
      <c r="E708" s="28"/>
      <c r="F708" s="28"/>
      <c r="G708" s="29"/>
      <c r="H708" s="30" t="s">
        <v>754</v>
      </c>
      <c r="I708" s="28" t="s">
        <v>118</v>
      </c>
      <c r="J708" s="28" t="s">
        <v>974</v>
      </c>
      <c r="K708" s="28" t="s">
        <v>1114</v>
      </c>
      <c r="L708" s="28"/>
      <c r="M708" s="31" t="s">
        <v>1430</v>
      </c>
      <c r="N708" s="31"/>
      <c r="O708" s="32"/>
      <c r="P708" s="28"/>
      <c r="Q708" s="28"/>
      <c r="R708" s="28"/>
      <c r="S708" s="28" t="s">
        <v>2467</v>
      </c>
      <c r="T708" s="33" t="s">
        <v>1364</v>
      </c>
      <c r="U708" s="28">
        <v>43</v>
      </c>
      <c r="V708" s="36" t="s">
        <v>2242</v>
      </c>
    </row>
    <row r="709" spans="1:22" ht="72" x14ac:dyDescent="0.3">
      <c r="A709" s="27">
        <v>706</v>
      </c>
      <c r="B709" s="28" t="s">
        <v>741</v>
      </c>
      <c r="C709" s="28" t="s">
        <v>1234</v>
      </c>
      <c r="D709" s="28" t="s">
        <v>1111</v>
      </c>
      <c r="E709" s="28"/>
      <c r="F709" s="28"/>
      <c r="G709" s="29"/>
      <c r="H709" s="30" t="s">
        <v>755</v>
      </c>
      <c r="I709" s="28" t="s">
        <v>973</v>
      </c>
      <c r="J709" s="28" t="s">
        <v>4</v>
      </c>
      <c r="K709" s="28" t="s">
        <v>1025</v>
      </c>
      <c r="L709" s="28" t="s">
        <v>1283</v>
      </c>
      <c r="M709" s="31" t="s">
        <v>1430</v>
      </c>
      <c r="N709" s="31"/>
      <c r="O709" s="32"/>
      <c r="P709" s="28"/>
      <c r="Q709" s="28"/>
      <c r="R709" s="28"/>
      <c r="S709" s="28" t="s">
        <v>1367</v>
      </c>
      <c r="T709" s="33" t="s">
        <v>1364</v>
      </c>
      <c r="U709" s="28">
        <v>45</v>
      </c>
      <c r="V709" s="36" t="s">
        <v>2243</v>
      </c>
    </row>
    <row r="710" spans="1:22" ht="72" x14ac:dyDescent="0.3">
      <c r="A710" s="27">
        <v>707</v>
      </c>
      <c r="B710" s="28" t="s">
        <v>741</v>
      </c>
      <c r="C710" s="28" t="s">
        <v>1234</v>
      </c>
      <c r="D710" s="28" t="s">
        <v>1111</v>
      </c>
      <c r="E710" s="28"/>
      <c r="F710" s="28"/>
      <c r="G710" s="29"/>
      <c r="H710" s="30" t="s">
        <v>756</v>
      </c>
      <c r="I710" s="28" t="s">
        <v>973</v>
      </c>
      <c r="J710" s="28" t="s">
        <v>4</v>
      </c>
      <c r="K710" s="28" t="s">
        <v>990</v>
      </c>
      <c r="L710" s="28" t="s">
        <v>1282</v>
      </c>
      <c r="M710" s="31" t="s">
        <v>1430</v>
      </c>
      <c r="N710" s="31"/>
      <c r="O710" s="32">
        <v>5.0000000000000001E-3</v>
      </c>
      <c r="P710" s="28"/>
      <c r="Q710" s="28"/>
      <c r="R710" s="28"/>
      <c r="S710" s="28" t="s">
        <v>1367</v>
      </c>
      <c r="T710" s="33" t="s">
        <v>1364</v>
      </c>
      <c r="U710" s="28">
        <v>47</v>
      </c>
      <c r="V710" s="36" t="s">
        <v>2244</v>
      </c>
    </row>
    <row r="711" spans="1:22" ht="72" x14ac:dyDescent="0.3">
      <c r="A711" s="27">
        <v>708</v>
      </c>
      <c r="B711" s="28" t="s">
        <v>741</v>
      </c>
      <c r="C711" s="28" t="s">
        <v>1234</v>
      </c>
      <c r="D711" s="28" t="s">
        <v>1111</v>
      </c>
      <c r="E711" s="28"/>
      <c r="F711" s="28"/>
      <c r="G711" s="29"/>
      <c r="H711" s="30" t="s">
        <v>757</v>
      </c>
      <c r="I711" s="28" t="s">
        <v>973</v>
      </c>
      <c r="J711" s="28" t="s">
        <v>4</v>
      </c>
      <c r="K711" s="28" t="s">
        <v>989</v>
      </c>
      <c r="L711" s="28"/>
      <c r="M711" s="31" t="s">
        <v>1266</v>
      </c>
      <c r="N711" s="31"/>
      <c r="O711" s="32">
        <v>0.1</v>
      </c>
      <c r="P711" s="28"/>
      <c r="Q711" s="28"/>
      <c r="R711" s="28"/>
      <c r="S711" s="28" t="s">
        <v>2467</v>
      </c>
      <c r="T711" s="33" t="s">
        <v>1367</v>
      </c>
      <c r="U711" s="28">
        <v>49</v>
      </c>
      <c r="V711" s="36" t="s">
        <v>2245</v>
      </c>
    </row>
    <row r="712" spans="1:22" ht="82.8" x14ac:dyDescent="0.3">
      <c r="A712" s="27">
        <v>709</v>
      </c>
      <c r="B712" s="28" t="s">
        <v>741</v>
      </c>
      <c r="C712" s="28" t="s">
        <v>1234</v>
      </c>
      <c r="D712" s="28" t="s">
        <v>1111</v>
      </c>
      <c r="E712" s="28"/>
      <c r="F712" s="28"/>
      <c r="G712" s="29"/>
      <c r="H712" s="30" t="s">
        <v>758</v>
      </c>
      <c r="I712" s="28" t="s">
        <v>4</v>
      </c>
      <c r="J712" s="28"/>
      <c r="K712" s="28" t="s">
        <v>1004</v>
      </c>
      <c r="L712" s="28" t="s">
        <v>1284</v>
      </c>
      <c r="M712" s="31" t="s">
        <v>1265</v>
      </c>
      <c r="N712" s="31" t="s">
        <v>1265</v>
      </c>
      <c r="O712" s="32"/>
      <c r="P712" s="28"/>
      <c r="Q712" s="28"/>
      <c r="R712" s="28"/>
      <c r="S712" s="28" t="s">
        <v>1367</v>
      </c>
      <c r="T712" s="33" t="s">
        <v>1367</v>
      </c>
      <c r="U712" s="28">
        <v>52</v>
      </c>
      <c r="V712" s="36" t="s">
        <v>2246</v>
      </c>
    </row>
    <row r="713" spans="1:22" ht="72" x14ac:dyDescent="0.3">
      <c r="A713" s="27">
        <v>710</v>
      </c>
      <c r="B713" s="28" t="s">
        <v>741</v>
      </c>
      <c r="C713" s="28" t="s">
        <v>1234</v>
      </c>
      <c r="D713" s="28" t="s">
        <v>1111</v>
      </c>
      <c r="E713" s="28"/>
      <c r="F713" s="28"/>
      <c r="G713" s="29"/>
      <c r="H713" s="30" t="s">
        <v>759</v>
      </c>
      <c r="I713" s="28" t="s">
        <v>118</v>
      </c>
      <c r="J713" s="28" t="s">
        <v>974</v>
      </c>
      <c r="K713" s="28"/>
      <c r="L713" s="28" t="s">
        <v>1285</v>
      </c>
      <c r="M713" s="31" t="s">
        <v>1430</v>
      </c>
      <c r="N713" s="31"/>
      <c r="O713" s="32"/>
      <c r="P713" s="28"/>
      <c r="Q713" s="28"/>
      <c r="R713" s="28"/>
      <c r="S713" s="28" t="s">
        <v>1367</v>
      </c>
      <c r="T713" s="33" t="s">
        <v>1364</v>
      </c>
      <c r="U713" s="28">
        <v>53</v>
      </c>
      <c r="V713" s="36" t="s">
        <v>2247</v>
      </c>
    </row>
    <row r="714" spans="1:22" ht="72" x14ac:dyDescent="0.3">
      <c r="A714" s="27">
        <v>711</v>
      </c>
      <c r="B714" s="28" t="s">
        <v>741</v>
      </c>
      <c r="C714" s="28" t="s">
        <v>1234</v>
      </c>
      <c r="D714" s="28" t="s">
        <v>1085</v>
      </c>
      <c r="E714" s="28"/>
      <c r="F714" s="28"/>
      <c r="G714" s="29"/>
      <c r="H714" s="30" t="s">
        <v>760</v>
      </c>
      <c r="I714" s="28" t="s">
        <v>974</v>
      </c>
      <c r="J714" s="28" t="s">
        <v>118</v>
      </c>
      <c r="K714" s="28" t="s">
        <v>1230</v>
      </c>
      <c r="L714" s="28" t="s">
        <v>1286</v>
      </c>
      <c r="M714" s="31" t="s">
        <v>1430</v>
      </c>
      <c r="N714" s="31"/>
      <c r="O714" s="32"/>
      <c r="P714" s="28"/>
      <c r="Q714" s="28"/>
      <c r="R714" s="28"/>
      <c r="S714" s="28" t="s">
        <v>1367</v>
      </c>
      <c r="T714" s="33" t="s">
        <v>1364</v>
      </c>
      <c r="U714" s="28">
        <v>55</v>
      </c>
      <c r="V714" s="36" t="s">
        <v>2248</v>
      </c>
    </row>
    <row r="715" spans="1:22" ht="72" x14ac:dyDescent="0.3">
      <c r="A715" s="27">
        <v>712</v>
      </c>
      <c r="B715" s="28" t="s">
        <v>741</v>
      </c>
      <c r="C715" s="28" t="s">
        <v>1234</v>
      </c>
      <c r="D715" s="28" t="s">
        <v>1085</v>
      </c>
      <c r="E715" s="28"/>
      <c r="F715" s="28"/>
      <c r="G715" s="29"/>
      <c r="H715" s="30" t="s">
        <v>761</v>
      </c>
      <c r="I715" s="28" t="s">
        <v>10</v>
      </c>
      <c r="J715" s="28" t="s">
        <v>4</v>
      </c>
      <c r="K715" s="28" t="s">
        <v>994</v>
      </c>
      <c r="L715" s="28" t="s">
        <v>292</v>
      </c>
      <c r="M715" s="31" t="s">
        <v>1265</v>
      </c>
      <c r="N715" s="31" t="s">
        <v>1265</v>
      </c>
      <c r="O715" s="32"/>
      <c r="P715" s="28"/>
      <c r="Q715" s="28"/>
      <c r="R715" s="28"/>
      <c r="S715" s="28" t="s">
        <v>1364</v>
      </c>
      <c r="T715" s="33" t="s">
        <v>1364</v>
      </c>
      <c r="U715" s="28">
        <v>57</v>
      </c>
      <c r="V715" s="36" t="s">
        <v>2249</v>
      </c>
    </row>
    <row r="716" spans="1:22" ht="72" x14ac:dyDescent="0.3">
      <c r="A716" s="27">
        <v>713</v>
      </c>
      <c r="B716" s="28" t="s">
        <v>741</v>
      </c>
      <c r="C716" s="28" t="s">
        <v>1235</v>
      </c>
      <c r="D716" s="28" t="s">
        <v>1048</v>
      </c>
      <c r="E716" s="28" t="s">
        <v>1177</v>
      </c>
      <c r="F716" s="28" t="s">
        <v>1176</v>
      </c>
      <c r="G716" s="29"/>
      <c r="H716" s="30" t="s">
        <v>762</v>
      </c>
      <c r="I716" s="28" t="s">
        <v>4</v>
      </c>
      <c r="J716" s="28"/>
      <c r="K716" s="28" t="s">
        <v>1009</v>
      </c>
      <c r="L716" s="28" t="s">
        <v>1018</v>
      </c>
      <c r="M716" s="31">
        <v>10800</v>
      </c>
      <c r="N716" s="31" t="str">
        <f>IF(M716="","",IF(M716&lt;5000,"&lt; 5 000€",IF(M716&lt;10000,"5 000€ &lt;x&lt; 10 000€",IF(M716&lt;50000,"10 000€ &lt;x&lt; 50 000€",IF(M716&lt;100000,"50 000€ &lt;x&lt; 100 000€",IF(M716&lt;200000,"100 000€ &lt;x&lt; 200 000€",IF(M716&lt;500000,"200 000€ &lt;x&lt; 500 000€",IF(M716&lt;1000000,"500 000€ &lt;x&lt; 1M€",IF(M716&gt;1000000,"&gt; 1M€","")))))))))</f>
        <v>10 000€ &lt;x&lt; 50 000€</v>
      </c>
      <c r="O716" s="32">
        <v>0.06</v>
      </c>
      <c r="P716" s="28"/>
      <c r="Q716" s="28"/>
      <c r="R716" s="28"/>
      <c r="S716" s="28" t="s">
        <v>1367</v>
      </c>
      <c r="T716" s="33" t="s">
        <v>1364</v>
      </c>
      <c r="U716" s="28">
        <v>24</v>
      </c>
      <c r="V716" s="36" t="s">
        <v>2250</v>
      </c>
    </row>
    <row r="717" spans="1:22" ht="72" x14ac:dyDescent="0.3">
      <c r="A717" s="27">
        <v>714</v>
      </c>
      <c r="B717" s="28" t="s">
        <v>741</v>
      </c>
      <c r="C717" s="28" t="s">
        <v>1235</v>
      </c>
      <c r="D717" s="28" t="s">
        <v>1085</v>
      </c>
      <c r="E717" s="28"/>
      <c r="F717" s="28"/>
      <c r="G717" s="29"/>
      <c r="H717" s="30" t="s">
        <v>763</v>
      </c>
      <c r="I717" s="28" t="s">
        <v>973</v>
      </c>
      <c r="J717" s="28" t="s">
        <v>4</v>
      </c>
      <c r="K717" s="28" t="s">
        <v>989</v>
      </c>
      <c r="L717" s="28" t="s">
        <v>1287</v>
      </c>
      <c r="M717" s="31">
        <v>105000</v>
      </c>
      <c r="N717" s="31" t="str">
        <f t="shared" ref="N717:N723" si="34">IF(M717="","",IF(M717&lt;5000,"&lt; 5 000€",IF(M717&lt;10000,"5 000€ &lt;x&lt; 10 000€",IF(M717&lt;50000,"10 000€ &lt;x&lt; 50 000€",IF(M717&lt;100000,"50 000€ &lt;x&lt; 100 000€",IF(M717&lt;200000,"100 000€ &lt;x&lt; 200 000€",IF(M717&lt;500000,"200 000€ &lt;x&lt; 500 000€",IF(M717&lt;1000000,"500 000€ &lt;x&lt; 1M€",IF(M717&gt;1000000,"&gt; 1M€","")))))))))</f>
        <v>100 000€ &lt;x&lt; 200 000€</v>
      </c>
      <c r="O717" s="32">
        <v>7.0000000000000007E-2</v>
      </c>
      <c r="P717" s="28"/>
      <c r="Q717" s="28"/>
      <c r="R717" s="28"/>
      <c r="S717" s="28" t="s">
        <v>1364</v>
      </c>
      <c r="T717" s="33" t="s">
        <v>1364</v>
      </c>
      <c r="U717" s="28">
        <v>25</v>
      </c>
      <c r="V717" s="36" t="s">
        <v>2251</v>
      </c>
    </row>
    <row r="718" spans="1:22" ht="72" x14ac:dyDescent="0.3">
      <c r="A718" s="27">
        <v>715</v>
      </c>
      <c r="B718" s="28" t="s">
        <v>741</v>
      </c>
      <c r="C718" s="28" t="s">
        <v>1235</v>
      </c>
      <c r="D718" s="28"/>
      <c r="E718" s="28"/>
      <c r="F718" s="28"/>
      <c r="G718" s="29"/>
      <c r="H718" s="30" t="s">
        <v>764</v>
      </c>
      <c r="I718" s="28" t="s">
        <v>973</v>
      </c>
      <c r="J718" s="28" t="s">
        <v>4</v>
      </c>
      <c r="K718" s="28" t="s">
        <v>989</v>
      </c>
      <c r="L718" s="28" t="s">
        <v>996</v>
      </c>
      <c r="M718" s="31">
        <v>87000</v>
      </c>
      <c r="N718" s="31" t="str">
        <f t="shared" si="34"/>
        <v>50 000€ &lt;x&lt; 100 000€</v>
      </c>
      <c r="O718" s="32"/>
      <c r="P718" s="28"/>
      <c r="Q718" s="28"/>
      <c r="R718" s="28"/>
      <c r="S718" s="28" t="s">
        <v>1367</v>
      </c>
      <c r="T718" s="33" t="s">
        <v>1364</v>
      </c>
      <c r="U718" s="28">
        <v>26</v>
      </c>
      <c r="V718" s="36" t="s">
        <v>2252</v>
      </c>
    </row>
    <row r="719" spans="1:22" ht="72" x14ac:dyDescent="0.3">
      <c r="A719" s="27">
        <v>716</v>
      </c>
      <c r="B719" s="28" t="s">
        <v>741</v>
      </c>
      <c r="C719" s="28" t="s">
        <v>1235</v>
      </c>
      <c r="D719" s="28" t="s">
        <v>1085</v>
      </c>
      <c r="E719" s="28" t="s">
        <v>1303</v>
      </c>
      <c r="F719" s="28" t="s">
        <v>1304</v>
      </c>
      <c r="G719" s="29" t="s">
        <v>1305</v>
      </c>
      <c r="H719" s="30" t="s">
        <v>765</v>
      </c>
      <c r="I719" s="28" t="s">
        <v>29</v>
      </c>
      <c r="J719" s="28" t="s">
        <v>8</v>
      </c>
      <c r="K719" s="28" t="s">
        <v>997</v>
      </c>
      <c r="L719" s="28" t="s">
        <v>996</v>
      </c>
      <c r="M719" s="31">
        <v>5000</v>
      </c>
      <c r="N719" s="31" t="str">
        <f t="shared" si="34"/>
        <v>5 000€ &lt;x&lt; 10 000€</v>
      </c>
      <c r="O719" s="32">
        <v>0.104</v>
      </c>
      <c r="P719" s="28"/>
      <c r="Q719" s="28"/>
      <c r="R719" s="28"/>
      <c r="S719" s="28" t="s">
        <v>2467</v>
      </c>
      <c r="T719" s="33" t="s">
        <v>1364</v>
      </c>
      <c r="U719" s="28">
        <v>27</v>
      </c>
      <c r="V719" s="36" t="s">
        <v>2253</v>
      </c>
    </row>
    <row r="720" spans="1:22" ht="72" x14ac:dyDescent="0.3">
      <c r="A720" s="27">
        <v>717</v>
      </c>
      <c r="B720" s="28" t="s">
        <v>741</v>
      </c>
      <c r="C720" s="28" t="s">
        <v>1235</v>
      </c>
      <c r="D720" s="28" t="s">
        <v>981</v>
      </c>
      <c r="E720" s="28" t="s">
        <v>1038</v>
      </c>
      <c r="F720" s="28" t="s">
        <v>1039</v>
      </c>
      <c r="G720" s="29"/>
      <c r="H720" s="30" t="s">
        <v>766</v>
      </c>
      <c r="I720" s="28" t="s">
        <v>29</v>
      </c>
      <c r="J720" s="28" t="s">
        <v>8</v>
      </c>
      <c r="K720" s="28" t="s">
        <v>997</v>
      </c>
      <c r="L720" s="28" t="s">
        <v>996</v>
      </c>
      <c r="M720" s="31">
        <v>4500</v>
      </c>
      <c r="N720" s="31" t="str">
        <f t="shared" si="34"/>
        <v>&lt; 5 000€</v>
      </c>
      <c r="O720" s="32">
        <v>0.04</v>
      </c>
      <c r="P720" s="28"/>
      <c r="Q720" s="28"/>
      <c r="R720" s="28"/>
      <c r="S720" s="28" t="s">
        <v>2467</v>
      </c>
      <c r="T720" s="33" t="s">
        <v>1364</v>
      </c>
      <c r="U720" s="28">
        <v>28</v>
      </c>
      <c r="V720" s="36" t="s">
        <v>2254</v>
      </c>
    </row>
    <row r="721" spans="1:22" ht="82.8" x14ac:dyDescent="0.3">
      <c r="A721" s="27">
        <v>718</v>
      </c>
      <c r="B721" s="28" t="s">
        <v>741</v>
      </c>
      <c r="C721" s="28" t="s">
        <v>1235</v>
      </c>
      <c r="D721" s="28" t="s">
        <v>1082</v>
      </c>
      <c r="E721" s="28" t="s">
        <v>1130</v>
      </c>
      <c r="F721" s="28" t="s">
        <v>1131</v>
      </c>
      <c r="G721" s="29"/>
      <c r="H721" s="30" t="s">
        <v>767</v>
      </c>
      <c r="I721" s="28" t="s">
        <v>8</v>
      </c>
      <c r="J721" s="28" t="s">
        <v>29</v>
      </c>
      <c r="K721" s="28" t="s">
        <v>997</v>
      </c>
      <c r="L721" s="28" t="s">
        <v>996</v>
      </c>
      <c r="M721" s="31" t="s">
        <v>1280</v>
      </c>
      <c r="N721" s="31" t="s">
        <v>1280</v>
      </c>
      <c r="O721" s="32">
        <v>0.45</v>
      </c>
      <c r="P721" s="28"/>
      <c r="Q721" s="28"/>
      <c r="R721" s="28"/>
      <c r="S721" s="28" t="s">
        <v>1367</v>
      </c>
      <c r="T721" s="33" t="s">
        <v>1364</v>
      </c>
      <c r="U721" s="28">
        <v>29</v>
      </c>
      <c r="V721" s="36" t="s">
        <v>2255</v>
      </c>
    </row>
    <row r="722" spans="1:22" ht="72" x14ac:dyDescent="0.3">
      <c r="A722" s="27">
        <v>719</v>
      </c>
      <c r="B722" s="28" t="s">
        <v>741</v>
      </c>
      <c r="C722" s="28" t="s">
        <v>1235</v>
      </c>
      <c r="D722" s="28" t="s">
        <v>1098</v>
      </c>
      <c r="E722" s="28" t="s">
        <v>1100</v>
      </c>
      <c r="F722" s="28"/>
      <c r="G722" s="29"/>
      <c r="H722" s="30" t="s">
        <v>1368</v>
      </c>
      <c r="I722" s="28" t="s">
        <v>4</v>
      </c>
      <c r="J722" s="28"/>
      <c r="K722" s="28" t="s">
        <v>997</v>
      </c>
      <c r="L722" s="28" t="s">
        <v>996</v>
      </c>
      <c r="M722" s="31">
        <v>10000</v>
      </c>
      <c r="N722" s="31" t="str">
        <f t="shared" si="34"/>
        <v>10 000€ &lt;x&lt; 50 000€</v>
      </c>
      <c r="O722" s="32">
        <v>0.1</v>
      </c>
      <c r="P722" s="28"/>
      <c r="Q722" s="28"/>
      <c r="R722" s="28"/>
      <c r="S722" s="28" t="s">
        <v>1367</v>
      </c>
      <c r="T722" s="33" t="s">
        <v>1364</v>
      </c>
      <c r="U722" s="28">
        <v>30</v>
      </c>
      <c r="V722" s="36" t="s">
        <v>2256</v>
      </c>
    </row>
    <row r="723" spans="1:22" ht="72" x14ac:dyDescent="0.3">
      <c r="A723" s="27">
        <v>720</v>
      </c>
      <c r="B723" s="28" t="s">
        <v>741</v>
      </c>
      <c r="C723" s="28" t="s">
        <v>1235</v>
      </c>
      <c r="D723" s="28" t="s">
        <v>1098</v>
      </c>
      <c r="E723" s="28" t="s">
        <v>1100</v>
      </c>
      <c r="F723" s="28"/>
      <c r="G723" s="29"/>
      <c r="H723" s="30" t="s">
        <v>1278</v>
      </c>
      <c r="I723" s="28" t="s">
        <v>4</v>
      </c>
      <c r="J723" s="28"/>
      <c r="K723" s="28" t="s">
        <v>996</v>
      </c>
      <c r="L723" s="28" t="s">
        <v>1288</v>
      </c>
      <c r="M723" s="31">
        <v>22786</v>
      </c>
      <c r="N723" s="31" t="str">
        <f t="shared" si="34"/>
        <v>10 000€ &lt;x&lt; 50 000€</v>
      </c>
      <c r="O723" s="32">
        <v>0.3</v>
      </c>
      <c r="P723" s="28"/>
      <c r="Q723" s="28"/>
      <c r="R723" s="28"/>
      <c r="S723" s="28" t="s">
        <v>1367</v>
      </c>
      <c r="T723" s="33" t="s">
        <v>1364</v>
      </c>
      <c r="U723" s="28">
        <v>31</v>
      </c>
      <c r="V723" s="36" t="s">
        <v>2257</v>
      </c>
    </row>
    <row r="724" spans="1:22" ht="72" x14ac:dyDescent="0.3">
      <c r="A724" s="27">
        <v>721</v>
      </c>
      <c r="B724" s="28" t="s">
        <v>741</v>
      </c>
      <c r="C724" s="28" t="s">
        <v>1235</v>
      </c>
      <c r="D724" s="28" t="s">
        <v>1098</v>
      </c>
      <c r="E724" s="28" t="s">
        <v>1100</v>
      </c>
      <c r="F724" s="28"/>
      <c r="G724" s="29"/>
      <c r="H724" s="30" t="s">
        <v>1370</v>
      </c>
      <c r="I724" s="28" t="s">
        <v>4</v>
      </c>
      <c r="J724" s="28"/>
      <c r="K724" s="28" t="s">
        <v>997</v>
      </c>
      <c r="L724" s="28" t="s">
        <v>996</v>
      </c>
      <c r="M724" s="31" t="s">
        <v>1280</v>
      </c>
      <c r="N724" s="31" t="s">
        <v>1280</v>
      </c>
      <c r="O724" s="32">
        <v>0.05</v>
      </c>
      <c r="P724" s="28"/>
      <c r="Q724" s="28"/>
      <c r="R724" s="28"/>
      <c r="S724" s="28" t="s">
        <v>1367</v>
      </c>
      <c r="T724" s="33" t="s">
        <v>1367</v>
      </c>
      <c r="U724" s="28">
        <v>32</v>
      </c>
      <c r="V724" s="36" t="s">
        <v>2258</v>
      </c>
    </row>
    <row r="725" spans="1:22" ht="72" x14ac:dyDescent="0.3">
      <c r="A725" s="27">
        <v>722</v>
      </c>
      <c r="B725" s="28" t="s">
        <v>741</v>
      </c>
      <c r="C725" s="28" t="s">
        <v>1235</v>
      </c>
      <c r="D725" s="28" t="s">
        <v>1098</v>
      </c>
      <c r="E725" s="28" t="s">
        <v>1100</v>
      </c>
      <c r="F725" s="28"/>
      <c r="G725" s="29"/>
      <c r="H725" s="30" t="s">
        <v>1369</v>
      </c>
      <c r="I725" s="28" t="s">
        <v>4</v>
      </c>
      <c r="J725" s="28"/>
      <c r="K725" s="28" t="s">
        <v>997</v>
      </c>
      <c r="L725" s="28" t="s">
        <v>996</v>
      </c>
      <c r="M725" s="31" t="s">
        <v>1280</v>
      </c>
      <c r="N725" s="31" t="s">
        <v>1280</v>
      </c>
      <c r="O725" s="32">
        <v>0.36</v>
      </c>
      <c r="P725" s="28"/>
      <c r="Q725" s="28"/>
      <c r="R725" s="28"/>
      <c r="S725" s="28" t="s">
        <v>1367</v>
      </c>
      <c r="T725" s="33" t="s">
        <v>1364</v>
      </c>
      <c r="U725" s="28">
        <v>33</v>
      </c>
      <c r="V725" s="36" t="s">
        <v>2259</v>
      </c>
    </row>
    <row r="726" spans="1:22" ht="72" x14ac:dyDescent="0.3">
      <c r="A726" s="27">
        <v>723</v>
      </c>
      <c r="B726" s="28" t="s">
        <v>741</v>
      </c>
      <c r="C726" s="28" t="s">
        <v>1235</v>
      </c>
      <c r="D726" s="28" t="s">
        <v>1098</v>
      </c>
      <c r="E726" s="28" t="s">
        <v>1100</v>
      </c>
      <c r="F726" s="28"/>
      <c r="G726" s="29"/>
      <c r="H726" s="30" t="s">
        <v>1267</v>
      </c>
      <c r="I726" s="28" t="s">
        <v>4</v>
      </c>
      <c r="J726" s="28"/>
      <c r="K726" s="28" t="s">
        <v>997</v>
      </c>
      <c r="L726" s="28" t="s">
        <v>996</v>
      </c>
      <c r="M726" s="31" t="s">
        <v>1280</v>
      </c>
      <c r="N726" s="31" t="s">
        <v>1280</v>
      </c>
      <c r="O726" s="32">
        <v>0.14000000000000001</v>
      </c>
      <c r="P726" s="28"/>
      <c r="Q726" s="28"/>
      <c r="R726" s="28"/>
      <c r="S726" s="28" t="s">
        <v>1367</v>
      </c>
      <c r="T726" s="33" t="s">
        <v>1364</v>
      </c>
      <c r="U726" s="28">
        <v>34</v>
      </c>
      <c r="V726" s="36" t="s">
        <v>2260</v>
      </c>
    </row>
    <row r="727" spans="1:22" ht="72" x14ac:dyDescent="0.3">
      <c r="A727" s="27">
        <v>724</v>
      </c>
      <c r="B727" s="28" t="s">
        <v>741</v>
      </c>
      <c r="C727" s="28" t="s">
        <v>1235</v>
      </c>
      <c r="D727" s="28" t="s">
        <v>1048</v>
      </c>
      <c r="E727" s="28" t="s">
        <v>1058</v>
      </c>
      <c r="F727" s="28"/>
      <c r="G727" s="29"/>
      <c r="H727" s="30" t="s">
        <v>768</v>
      </c>
      <c r="I727" s="28" t="s">
        <v>4</v>
      </c>
      <c r="J727" s="28"/>
      <c r="K727" s="28" t="s">
        <v>996</v>
      </c>
      <c r="L727" s="28" t="s">
        <v>1289</v>
      </c>
      <c r="M727" s="31" t="s">
        <v>1280</v>
      </c>
      <c r="N727" s="31" t="s">
        <v>1280</v>
      </c>
      <c r="O727" s="32">
        <v>1.3599999999999999E-2</v>
      </c>
      <c r="P727" s="28"/>
      <c r="Q727" s="28"/>
      <c r="R727" s="28"/>
      <c r="S727" s="28" t="s">
        <v>1367</v>
      </c>
      <c r="T727" s="33" t="s">
        <v>1364</v>
      </c>
      <c r="U727" s="28">
        <v>35</v>
      </c>
      <c r="V727" s="36" t="s">
        <v>2261</v>
      </c>
    </row>
    <row r="728" spans="1:22" ht="72" x14ac:dyDescent="0.3">
      <c r="A728" s="27">
        <v>725</v>
      </c>
      <c r="B728" s="28" t="s">
        <v>741</v>
      </c>
      <c r="C728" s="28" t="s">
        <v>1235</v>
      </c>
      <c r="D728" s="28" t="s">
        <v>1048</v>
      </c>
      <c r="E728" s="28" t="s">
        <v>1058</v>
      </c>
      <c r="F728" s="28"/>
      <c r="G728" s="29"/>
      <c r="H728" s="30" t="s">
        <v>769</v>
      </c>
      <c r="I728" s="28" t="s">
        <v>4</v>
      </c>
      <c r="J728" s="28"/>
      <c r="K728" s="28" t="s">
        <v>996</v>
      </c>
      <c r="L728" s="28" t="s">
        <v>1289</v>
      </c>
      <c r="M728" s="31" t="s">
        <v>1280</v>
      </c>
      <c r="N728" s="31" t="s">
        <v>1280</v>
      </c>
      <c r="O728" s="32"/>
      <c r="P728" s="28"/>
      <c r="Q728" s="28"/>
      <c r="R728" s="28"/>
      <c r="S728" s="28" t="s">
        <v>1367</v>
      </c>
      <c r="T728" s="33" t="s">
        <v>1364</v>
      </c>
      <c r="U728" s="28">
        <v>36</v>
      </c>
      <c r="V728" s="36" t="s">
        <v>2262</v>
      </c>
    </row>
    <row r="729" spans="1:22" ht="72" x14ac:dyDescent="0.3">
      <c r="A729" s="27">
        <v>726</v>
      </c>
      <c r="B729" s="28" t="s">
        <v>741</v>
      </c>
      <c r="C729" s="28" t="s">
        <v>1235</v>
      </c>
      <c r="D729" s="28"/>
      <c r="E729" s="28"/>
      <c r="F729" s="28"/>
      <c r="G729" s="29"/>
      <c r="H729" s="30" t="s">
        <v>770</v>
      </c>
      <c r="I729" s="28" t="s">
        <v>4</v>
      </c>
      <c r="J729" s="28" t="s">
        <v>974</v>
      </c>
      <c r="K729" s="28" t="s">
        <v>1211</v>
      </c>
      <c r="L729" s="28" t="s">
        <v>996</v>
      </c>
      <c r="M729" s="31" t="s">
        <v>1272</v>
      </c>
      <c r="N729" s="31" t="s">
        <v>1272</v>
      </c>
      <c r="O729" s="32"/>
      <c r="P729" s="28"/>
      <c r="Q729" s="28"/>
      <c r="R729" s="28"/>
      <c r="S729" s="28" t="s">
        <v>1364</v>
      </c>
      <c r="T729" s="33" t="s">
        <v>1364</v>
      </c>
      <c r="U729" s="28">
        <v>37</v>
      </c>
      <c r="V729" s="36" t="s">
        <v>2263</v>
      </c>
    </row>
    <row r="730" spans="1:22" ht="72" x14ac:dyDescent="0.3">
      <c r="A730" s="27">
        <v>727</v>
      </c>
      <c r="B730" s="28" t="s">
        <v>741</v>
      </c>
      <c r="C730" s="28" t="s">
        <v>1235</v>
      </c>
      <c r="D730" s="28"/>
      <c r="E730" s="28"/>
      <c r="F730" s="28"/>
      <c r="G730" s="29"/>
      <c r="H730" s="30" t="s">
        <v>771</v>
      </c>
      <c r="I730" s="28" t="s">
        <v>4</v>
      </c>
      <c r="J730" s="28" t="s">
        <v>974</v>
      </c>
      <c r="K730" s="28" t="s">
        <v>1211</v>
      </c>
      <c r="L730" s="28" t="s">
        <v>996</v>
      </c>
      <c r="M730" s="31" t="s">
        <v>1272</v>
      </c>
      <c r="N730" s="31" t="s">
        <v>1272</v>
      </c>
      <c r="O730" s="32">
        <v>5.0000000000000001E-3</v>
      </c>
      <c r="P730" s="28"/>
      <c r="Q730" s="28"/>
      <c r="R730" s="28"/>
      <c r="S730" s="28" t="s">
        <v>1364</v>
      </c>
      <c r="T730" s="33" t="s">
        <v>1364</v>
      </c>
      <c r="U730" s="28">
        <v>38</v>
      </c>
      <c r="V730" s="36" t="s">
        <v>2264</v>
      </c>
    </row>
    <row r="731" spans="1:22" ht="72" x14ac:dyDescent="0.3">
      <c r="A731" s="27">
        <v>728</v>
      </c>
      <c r="B731" s="28" t="s">
        <v>741</v>
      </c>
      <c r="C731" s="28" t="s">
        <v>1235</v>
      </c>
      <c r="D731" s="28"/>
      <c r="E731" s="28"/>
      <c r="F731" s="28"/>
      <c r="G731" s="29"/>
      <c r="H731" s="30" t="s">
        <v>772</v>
      </c>
      <c r="I731" s="28" t="s">
        <v>4</v>
      </c>
      <c r="J731" s="28" t="s">
        <v>974</v>
      </c>
      <c r="K731" s="28" t="s">
        <v>1211</v>
      </c>
      <c r="L731" s="28" t="s">
        <v>996</v>
      </c>
      <c r="M731" s="31" t="s">
        <v>1265</v>
      </c>
      <c r="N731" s="31" t="s">
        <v>1265</v>
      </c>
      <c r="O731" s="32">
        <v>1E-3</v>
      </c>
      <c r="P731" s="28"/>
      <c r="Q731" s="28"/>
      <c r="R731" s="28"/>
      <c r="S731" s="28" t="s">
        <v>1364</v>
      </c>
      <c r="T731" s="33" t="s">
        <v>1364</v>
      </c>
      <c r="U731" s="28">
        <v>39</v>
      </c>
      <c r="V731" s="36" t="s">
        <v>2265</v>
      </c>
    </row>
    <row r="732" spans="1:22" ht="72" x14ac:dyDescent="0.3">
      <c r="A732" s="27">
        <v>729</v>
      </c>
      <c r="B732" s="28" t="s">
        <v>741</v>
      </c>
      <c r="C732" s="28" t="s">
        <v>1235</v>
      </c>
      <c r="D732" s="28"/>
      <c r="E732" s="28"/>
      <c r="F732" s="28"/>
      <c r="G732" s="29"/>
      <c r="H732" s="30" t="s">
        <v>773</v>
      </c>
      <c r="I732" s="28" t="s">
        <v>8</v>
      </c>
      <c r="J732" s="28" t="s">
        <v>4</v>
      </c>
      <c r="K732" s="28" t="s">
        <v>1009</v>
      </c>
      <c r="L732" s="28" t="s">
        <v>1291</v>
      </c>
      <c r="M732" s="31" t="s">
        <v>1280</v>
      </c>
      <c r="N732" s="31" t="s">
        <v>1280</v>
      </c>
      <c r="O732" s="32"/>
      <c r="P732" s="28"/>
      <c r="Q732" s="28"/>
      <c r="R732" s="28"/>
      <c r="S732" s="28" t="s">
        <v>1367</v>
      </c>
      <c r="T732" s="33" t="s">
        <v>1364</v>
      </c>
      <c r="U732" s="28">
        <v>40</v>
      </c>
      <c r="V732" s="36" t="s">
        <v>2266</v>
      </c>
    </row>
    <row r="733" spans="1:22" ht="72" x14ac:dyDescent="0.3">
      <c r="A733" s="27">
        <v>730</v>
      </c>
      <c r="B733" s="28" t="s">
        <v>741</v>
      </c>
      <c r="C733" s="28" t="s">
        <v>1235</v>
      </c>
      <c r="D733" s="28" t="s">
        <v>1085</v>
      </c>
      <c r="E733" s="28"/>
      <c r="F733" s="28"/>
      <c r="G733" s="29"/>
      <c r="H733" s="30" t="s">
        <v>774</v>
      </c>
      <c r="I733" s="28" t="s">
        <v>4</v>
      </c>
      <c r="J733" s="28" t="s">
        <v>10</v>
      </c>
      <c r="K733" s="28" t="s">
        <v>994</v>
      </c>
      <c r="L733" s="28" t="s">
        <v>1259</v>
      </c>
      <c r="M733" s="31" t="s">
        <v>1265</v>
      </c>
      <c r="N733" s="31" t="s">
        <v>1265</v>
      </c>
      <c r="O733" s="32" t="s">
        <v>1375</v>
      </c>
      <c r="P733" s="28"/>
      <c r="Q733" s="28"/>
      <c r="R733" s="28"/>
      <c r="S733" s="28" t="s">
        <v>1367</v>
      </c>
      <c r="T733" s="33" t="s">
        <v>1364</v>
      </c>
      <c r="U733" s="28">
        <v>41</v>
      </c>
      <c r="V733" s="36" t="s">
        <v>2267</v>
      </c>
    </row>
    <row r="734" spans="1:22" ht="72" x14ac:dyDescent="0.3">
      <c r="A734" s="27">
        <v>731</v>
      </c>
      <c r="B734" s="28" t="s">
        <v>741</v>
      </c>
      <c r="C734" s="28" t="s">
        <v>1235</v>
      </c>
      <c r="D734" s="28" t="s">
        <v>1111</v>
      </c>
      <c r="E734" s="28"/>
      <c r="F734" s="28"/>
      <c r="G734" s="29"/>
      <c r="H734" s="30" t="s">
        <v>775</v>
      </c>
      <c r="I734" s="28" t="s">
        <v>4</v>
      </c>
      <c r="J734" s="28"/>
      <c r="K734" s="28" t="s">
        <v>1005</v>
      </c>
      <c r="L734" s="28" t="s">
        <v>1290</v>
      </c>
      <c r="M734" s="31" t="s">
        <v>1272</v>
      </c>
      <c r="N734" s="31" t="s">
        <v>1272</v>
      </c>
      <c r="O734" s="32">
        <v>7.0000000000000007E-2</v>
      </c>
      <c r="P734" s="28"/>
      <c r="Q734" s="28"/>
      <c r="R734" s="28"/>
      <c r="S734" s="28" t="s">
        <v>1367</v>
      </c>
      <c r="T734" s="33" t="s">
        <v>1364</v>
      </c>
      <c r="U734" s="28">
        <v>42</v>
      </c>
      <c r="V734" s="36" t="s">
        <v>2268</v>
      </c>
    </row>
    <row r="735" spans="1:22" ht="72" x14ac:dyDescent="0.3">
      <c r="A735" s="27">
        <v>732</v>
      </c>
      <c r="B735" s="28" t="s">
        <v>741</v>
      </c>
      <c r="C735" s="28" t="s">
        <v>1235</v>
      </c>
      <c r="D735" s="28" t="s">
        <v>1111</v>
      </c>
      <c r="E735" s="28"/>
      <c r="F735" s="28"/>
      <c r="G735" s="29"/>
      <c r="H735" s="30" t="s">
        <v>776</v>
      </c>
      <c r="I735" s="28" t="s">
        <v>4</v>
      </c>
      <c r="J735" s="28"/>
      <c r="K735" s="28" t="s">
        <v>1005</v>
      </c>
      <c r="L735" s="28" t="s">
        <v>1292</v>
      </c>
      <c r="M735" s="31" t="s">
        <v>1280</v>
      </c>
      <c r="N735" s="31" t="s">
        <v>1280</v>
      </c>
      <c r="O735" s="32"/>
      <c r="P735" s="28"/>
      <c r="Q735" s="28"/>
      <c r="R735" s="28"/>
      <c r="S735" s="28" t="s">
        <v>1364</v>
      </c>
      <c r="T735" s="33" t="s">
        <v>1367</v>
      </c>
      <c r="U735" s="28">
        <v>43</v>
      </c>
      <c r="V735" s="36" t="s">
        <v>2269</v>
      </c>
    </row>
    <row r="736" spans="1:22" ht="82.8" x14ac:dyDescent="0.3">
      <c r="A736" s="27">
        <v>733</v>
      </c>
      <c r="B736" s="28" t="s">
        <v>741</v>
      </c>
      <c r="C736" s="28" t="s">
        <v>1235</v>
      </c>
      <c r="D736" s="28" t="s">
        <v>1111</v>
      </c>
      <c r="E736" s="28"/>
      <c r="F736" s="28"/>
      <c r="G736" s="29"/>
      <c r="H736" s="30" t="s">
        <v>777</v>
      </c>
      <c r="I736" s="28" t="s">
        <v>4</v>
      </c>
      <c r="J736" s="28"/>
      <c r="K736" s="28" t="s">
        <v>1211</v>
      </c>
      <c r="L736" s="28" t="s">
        <v>996</v>
      </c>
      <c r="M736" s="31" t="s">
        <v>1280</v>
      </c>
      <c r="N736" s="31" t="s">
        <v>1280</v>
      </c>
      <c r="O736" s="32">
        <v>3.5900000000000001E-2</v>
      </c>
      <c r="P736" s="28"/>
      <c r="Q736" s="28"/>
      <c r="R736" s="28"/>
      <c r="S736" s="28" t="s">
        <v>1364</v>
      </c>
      <c r="T736" s="33" t="s">
        <v>1364</v>
      </c>
      <c r="U736" s="28">
        <v>44</v>
      </c>
      <c r="V736" s="36" t="s">
        <v>2270</v>
      </c>
    </row>
    <row r="737" spans="1:22" ht="72" x14ac:dyDescent="0.3">
      <c r="A737" s="27">
        <v>734</v>
      </c>
      <c r="B737" s="28" t="s">
        <v>741</v>
      </c>
      <c r="C737" s="28" t="s">
        <v>1236</v>
      </c>
      <c r="D737" s="28"/>
      <c r="E737" s="28"/>
      <c r="F737" s="28"/>
      <c r="G737" s="29"/>
      <c r="H737" s="30" t="s">
        <v>968</v>
      </c>
      <c r="I737" s="28" t="s">
        <v>4</v>
      </c>
      <c r="J737" s="28"/>
      <c r="K737" s="28" t="s">
        <v>778</v>
      </c>
      <c r="L737" s="28"/>
      <c r="M737" s="31" t="s">
        <v>1265</v>
      </c>
      <c r="N737" s="31" t="s">
        <v>1265</v>
      </c>
      <c r="O737" s="32"/>
      <c r="P737" s="28"/>
      <c r="Q737" s="28"/>
      <c r="R737" s="28"/>
      <c r="S737" s="28" t="s">
        <v>1367</v>
      </c>
      <c r="T737" s="33" t="s">
        <v>1364</v>
      </c>
      <c r="U737" s="28" t="s">
        <v>1449</v>
      </c>
      <c r="V737" s="36" t="s">
        <v>2271</v>
      </c>
    </row>
    <row r="738" spans="1:22" ht="72" x14ac:dyDescent="0.3">
      <c r="A738" s="27">
        <v>735</v>
      </c>
      <c r="B738" s="28" t="s">
        <v>741</v>
      </c>
      <c r="C738" s="28" t="s">
        <v>1236</v>
      </c>
      <c r="D738" s="28"/>
      <c r="E738" s="28"/>
      <c r="F738" s="28"/>
      <c r="G738" s="29"/>
      <c r="H738" s="30" t="s">
        <v>779</v>
      </c>
      <c r="I738" s="28" t="s">
        <v>974</v>
      </c>
      <c r="J738" s="28" t="s">
        <v>4</v>
      </c>
      <c r="K738" s="28" t="s">
        <v>1230</v>
      </c>
      <c r="L738" s="28" t="s">
        <v>778</v>
      </c>
      <c r="M738" s="31" t="s">
        <v>1265</v>
      </c>
      <c r="N738" s="31" t="s">
        <v>1265</v>
      </c>
      <c r="O738" s="32"/>
      <c r="P738" s="28"/>
      <c r="Q738" s="28"/>
      <c r="R738" s="28"/>
      <c r="S738" s="28" t="s">
        <v>1367</v>
      </c>
      <c r="T738" s="33" t="s">
        <v>1364</v>
      </c>
      <c r="U738" s="28">
        <v>34</v>
      </c>
      <c r="V738" s="36" t="s">
        <v>2272</v>
      </c>
    </row>
    <row r="739" spans="1:22" ht="72" x14ac:dyDescent="0.3">
      <c r="A739" s="27">
        <v>736</v>
      </c>
      <c r="B739" s="28" t="s">
        <v>741</v>
      </c>
      <c r="C739" s="28" t="s">
        <v>1236</v>
      </c>
      <c r="D739" s="28"/>
      <c r="E739" s="28"/>
      <c r="F739" s="28"/>
      <c r="G739" s="29"/>
      <c r="H739" s="30" t="s">
        <v>780</v>
      </c>
      <c r="I739" s="28" t="s">
        <v>974</v>
      </c>
      <c r="J739" s="28" t="s">
        <v>118</v>
      </c>
      <c r="K739" s="28" t="s">
        <v>1230</v>
      </c>
      <c r="L739" s="28" t="s">
        <v>778</v>
      </c>
      <c r="M739" s="31" t="s">
        <v>1265</v>
      </c>
      <c r="N739" s="31" t="s">
        <v>1265</v>
      </c>
      <c r="O739" s="32"/>
      <c r="P739" s="28"/>
      <c r="Q739" s="28"/>
      <c r="R739" s="28"/>
      <c r="S739" s="28" t="s">
        <v>1367</v>
      </c>
      <c r="T739" s="33" t="s">
        <v>1364</v>
      </c>
      <c r="U739" s="28">
        <v>35</v>
      </c>
      <c r="V739" s="36" t="s">
        <v>2273</v>
      </c>
    </row>
    <row r="740" spans="1:22" ht="72" x14ac:dyDescent="0.3">
      <c r="A740" s="27">
        <v>737</v>
      </c>
      <c r="B740" s="28" t="s">
        <v>741</v>
      </c>
      <c r="C740" s="28" t="s">
        <v>1236</v>
      </c>
      <c r="D740" s="28" t="s">
        <v>1063</v>
      </c>
      <c r="E740" s="28" t="s">
        <v>1064</v>
      </c>
      <c r="F740" s="28"/>
      <c r="G740" s="29"/>
      <c r="H740" s="30" t="s">
        <v>781</v>
      </c>
      <c r="I740" s="28" t="s">
        <v>974</v>
      </c>
      <c r="J740" s="28" t="s">
        <v>118</v>
      </c>
      <c r="K740" s="28" t="s">
        <v>1211</v>
      </c>
      <c r="L740" s="28" t="s">
        <v>778</v>
      </c>
      <c r="M740" s="31" t="s">
        <v>1280</v>
      </c>
      <c r="N740" s="31" t="s">
        <v>1280</v>
      </c>
      <c r="O740" s="32"/>
      <c r="P740" s="28"/>
      <c r="Q740" s="28"/>
      <c r="R740" s="28"/>
      <c r="S740" s="28" t="s">
        <v>1367</v>
      </c>
      <c r="T740" s="33" t="s">
        <v>1367</v>
      </c>
      <c r="U740" s="28">
        <v>36</v>
      </c>
      <c r="V740" s="36" t="s">
        <v>2274</v>
      </c>
    </row>
    <row r="741" spans="1:22" ht="72" x14ac:dyDescent="0.3">
      <c r="A741" s="27">
        <v>738</v>
      </c>
      <c r="B741" s="28" t="s">
        <v>741</v>
      </c>
      <c r="C741" s="28" t="s">
        <v>1236</v>
      </c>
      <c r="D741" s="28" t="s">
        <v>1063</v>
      </c>
      <c r="E741" s="28" t="s">
        <v>1064</v>
      </c>
      <c r="F741" s="28"/>
      <c r="G741" s="29"/>
      <c r="H741" s="30" t="s">
        <v>782</v>
      </c>
      <c r="I741" s="28" t="s">
        <v>974</v>
      </c>
      <c r="J741" s="28" t="s">
        <v>118</v>
      </c>
      <c r="K741" s="28" t="s">
        <v>1002</v>
      </c>
      <c r="L741" s="28"/>
      <c r="M741" s="31" t="s">
        <v>1265</v>
      </c>
      <c r="N741" s="31" t="s">
        <v>1265</v>
      </c>
      <c r="O741" s="32"/>
      <c r="P741" s="28"/>
      <c r="Q741" s="28"/>
      <c r="R741" s="28"/>
      <c r="S741" s="28" t="s">
        <v>1367</v>
      </c>
      <c r="T741" s="33" t="s">
        <v>1364</v>
      </c>
      <c r="U741" s="28">
        <v>37</v>
      </c>
      <c r="V741" s="36" t="s">
        <v>2275</v>
      </c>
    </row>
    <row r="742" spans="1:22" ht="72" x14ac:dyDescent="0.3">
      <c r="A742" s="27">
        <v>739</v>
      </c>
      <c r="B742" s="28" t="s">
        <v>741</v>
      </c>
      <c r="C742" s="28" t="s">
        <v>1236</v>
      </c>
      <c r="D742" s="28" t="s">
        <v>1074</v>
      </c>
      <c r="E742" s="28"/>
      <c r="F742" s="28"/>
      <c r="G742" s="29"/>
      <c r="H742" s="30" t="s">
        <v>783</v>
      </c>
      <c r="I742" s="28" t="s">
        <v>4</v>
      </c>
      <c r="J742" s="28" t="s">
        <v>8</v>
      </c>
      <c r="K742" s="28" t="s">
        <v>778</v>
      </c>
      <c r="L742" s="28"/>
      <c r="M742" s="31">
        <v>60000</v>
      </c>
      <c r="N742" s="31" t="str">
        <f>IF(M742="","",IF(M742&lt;5000,"&lt; 5 000€",IF(M742&lt;10000,"5 000€ &lt;x&lt; 10 000€",IF(M742&lt;50000,"10 000€ &lt;x&lt; 50 000€",IF(M742&lt;100000,"50 000€ &lt;x&lt; 100 000€",IF(M742&lt;200000,"100 000€ &lt;x&lt; 200 000€",IF(M742&lt;500000,"200 000€ &lt;x&lt; 500 000€",IF(M742&lt;1000000,"500 000€ &lt;x&lt; 1M€",IF(M742&gt;1000000,"&gt;1M€","")))))))))</f>
        <v>50 000€ &lt;x&lt; 100 000€</v>
      </c>
      <c r="O742" s="32"/>
      <c r="P742" s="28"/>
      <c r="Q742" s="28"/>
      <c r="R742" s="28"/>
      <c r="S742" s="28" t="s">
        <v>1367</v>
      </c>
      <c r="T742" s="33" t="s">
        <v>1364</v>
      </c>
      <c r="U742" s="28">
        <v>41</v>
      </c>
      <c r="V742" s="36" t="s">
        <v>2276</v>
      </c>
    </row>
    <row r="743" spans="1:22" ht="72" x14ac:dyDescent="0.3">
      <c r="A743" s="27">
        <v>740</v>
      </c>
      <c r="B743" s="28" t="s">
        <v>741</v>
      </c>
      <c r="C743" s="28" t="s">
        <v>1236</v>
      </c>
      <c r="D743" s="28" t="s">
        <v>1063</v>
      </c>
      <c r="E743" s="28" t="s">
        <v>1064</v>
      </c>
      <c r="F743" s="28" t="s">
        <v>1072</v>
      </c>
      <c r="G743" s="29" t="s">
        <v>1360</v>
      </c>
      <c r="H743" s="30" t="s">
        <v>784</v>
      </c>
      <c r="I743" s="28" t="s">
        <v>8</v>
      </c>
      <c r="J743" s="28" t="s">
        <v>4</v>
      </c>
      <c r="K743" s="28" t="s">
        <v>996</v>
      </c>
      <c r="L743" s="28" t="s">
        <v>1295</v>
      </c>
      <c r="M743" s="31">
        <v>30000</v>
      </c>
      <c r="N743" s="31" t="str">
        <f>IF(M743="","",IF(M743&lt;5000,"&lt; 5 000€",IF(M743&lt;10000,"5 000€ &lt;x&lt; 10 000€",IF(M743&lt;50000,"10 000€ &lt;x&lt; 50 000€",IF(M743&lt;100000,"50 000€ &lt;x&lt; 100 000€",IF(M743&lt;200000,"100 000€ &lt;x&lt; 200 000€",IF(M743&lt;500000,"200 000€ &lt;x&lt; 500 000€",IF(M743&lt;1000000,"500 000€ &lt;x&lt; 1M€",IF(M743&gt;1000000,"&gt;1M€","")))))))))</f>
        <v>10 000€ &lt;x&lt; 50 000€</v>
      </c>
      <c r="O743" s="32"/>
      <c r="P743" s="28"/>
      <c r="Q743" s="28"/>
      <c r="R743" s="28"/>
      <c r="S743" s="28" t="s">
        <v>1367</v>
      </c>
      <c r="T743" s="33" t="s">
        <v>1364</v>
      </c>
      <c r="U743" s="28">
        <v>43</v>
      </c>
      <c r="V743" s="36" t="s">
        <v>2277</v>
      </c>
    </row>
    <row r="744" spans="1:22" ht="82.8" x14ac:dyDescent="0.3">
      <c r="A744" s="27">
        <v>741</v>
      </c>
      <c r="B744" s="28" t="s">
        <v>741</v>
      </c>
      <c r="C744" s="28" t="s">
        <v>1236</v>
      </c>
      <c r="D744" s="28" t="s">
        <v>1063</v>
      </c>
      <c r="E744" s="28" t="s">
        <v>1064</v>
      </c>
      <c r="F744" s="28"/>
      <c r="G744" s="29"/>
      <c r="H744" s="30" t="s">
        <v>785</v>
      </c>
      <c r="I744" s="28" t="s">
        <v>4</v>
      </c>
      <c r="J744" s="28" t="s">
        <v>10</v>
      </c>
      <c r="K744" s="28" t="s">
        <v>778</v>
      </c>
      <c r="L744" s="28" t="s">
        <v>1296</v>
      </c>
      <c r="M744" s="31" t="s">
        <v>1280</v>
      </c>
      <c r="N744" s="31" t="s">
        <v>1280</v>
      </c>
      <c r="O744" s="32"/>
      <c r="P744" s="28"/>
      <c r="Q744" s="28"/>
      <c r="R744" s="28"/>
      <c r="S744" s="28" t="s">
        <v>1364</v>
      </c>
      <c r="T744" s="33" t="s">
        <v>1364</v>
      </c>
      <c r="U744" s="28">
        <v>45</v>
      </c>
      <c r="V744" s="36" t="s">
        <v>2278</v>
      </c>
    </row>
    <row r="745" spans="1:22" ht="72" x14ac:dyDescent="0.3">
      <c r="A745" s="27">
        <v>742</v>
      </c>
      <c r="B745" s="28" t="s">
        <v>741</v>
      </c>
      <c r="C745" s="28" t="s">
        <v>1236</v>
      </c>
      <c r="D745" s="28" t="s">
        <v>1085</v>
      </c>
      <c r="E745" s="28" t="s">
        <v>1303</v>
      </c>
      <c r="F745" s="28" t="s">
        <v>1304</v>
      </c>
      <c r="G745" s="29" t="s">
        <v>1305</v>
      </c>
      <c r="H745" s="30" t="s">
        <v>786</v>
      </c>
      <c r="I745" s="28" t="s">
        <v>29</v>
      </c>
      <c r="J745" s="28" t="s">
        <v>8</v>
      </c>
      <c r="K745" s="28" t="s">
        <v>1009</v>
      </c>
      <c r="L745" s="28" t="s">
        <v>1297</v>
      </c>
      <c r="M745" s="31" t="s">
        <v>1280</v>
      </c>
      <c r="N745" s="31" t="s">
        <v>1280</v>
      </c>
      <c r="O745" s="32"/>
      <c r="P745" s="28"/>
      <c r="Q745" s="28"/>
      <c r="R745" s="28"/>
      <c r="S745" s="28" t="s">
        <v>1367</v>
      </c>
      <c r="T745" s="33" t="s">
        <v>1367</v>
      </c>
      <c r="U745" s="28">
        <v>48</v>
      </c>
      <c r="V745" s="36" t="s">
        <v>2279</v>
      </c>
    </row>
    <row r="746" spans="1:22" ht="72" x14ac:dyDescent="0.3">
      <c r="A746" s="27">
        <v>743</v>
      </c>
      <c r="B746" s="28" t="s">
        <v>741</v>
      </c>
      <c r="C746" s="28" t="s">
        <v>1236</v>
      </c>
      <c r="D746" s="28"/>
      <c r="E746" s="28"/>
      <c r="F746" s="28"/>
      <c r="G746" s="29"/>
      <c r="H746" s="30" t="s">
        <v>787</v>
      </c>
      <c r="I746" s="28" t="s">
        <v>4</v>
      </c>
      <c r="J746" s="28" t="s">
        <v>10</v>
      </c>
      <c r="K746" s="28" t="s">
        <v>778</v>
      </c>
      <c r="L746" s="28" t="s">
        <v>1298</v>
      </c>
      <c r="M746" s="31" t="s">
        <v>1430</v>
      </c>
      <c r="N746" s="31"/>
      <c r="O746" s="32"/>
      <c r="P746" s="28"/>
      <c r="Q746" s="28"/>
      <c r="R746" s="31">
        <v>500000</v>
      </c>
      <c r="S746" s="28" t="s">
        <v>1364</v>
      </c>
      <c r="T746" s="33" t="s">
        <v>1364</v>
      </c>
      <c r="U746" s="28">
        <v>50</v>
      </c>
      <c r="V746" s="36" t="s">
        <v>2280</v>
      </c>
    </row>
    <row r="747" spans="1:22" ht="72" x14ac:dyDescent="0.3">
      <c r="A747" s="27">
        <v>744</v>
      </c>
      <c r="B747" s="28" t="s">
        <v>741</v>
      </c>
      <c r="C747" s="28" t="s">
        <v>1236</v>
      </c>
      <c r="D747" s="28" t="s">
        <v>1063</v>
      </c>
      <c r="E747" s="28" t="s">
        <v>1064</v>
      </c>
      <c r="F747" s="28"/>
      <c r="G747" s="29"/>
      <c r="H747" s="30" t="s">
        <v>788</v>
      </c>
      <c r="I747" s="28" t="s">
        <v>4</v>
      </c>
      <c r="J747" s="28" t="s">
        <v>10</v>
      </c>
      <c r="K747" s="28" t="s">
        <v>778</v>
      </c>
      <c r="L747" s="28"/>
      <c r="M747" s="31">
        <v>213000</v>
      </c>
      <c r="N747" s="31" t="str">
        <f>IF(M747="","",IF(M747&lt;5000,"&lt; 5 000€",IF(M747&lt;10000,"5 000€ &lt;x&lt; 10 000€",IF(M747&lt;50000,"10 000€ &lt;x&lt; 50 000€",IF(M747&lt;100000,"50 000€ &lt;x&lt; 100 000€",IF(M747&lt;200000,"100 000€ &lt;x&lt; 200 000€",IF(M747&lt;500000,"200 000€ &lt;x&lt; 500 000€",IF(M747&lt;1000000,"500 000€ &lt;x&lt; 1M€",IF(M747&gt;1000000,"&gt;1M€","")))))))))</f>
        <v>200 000€ &lt;x&lt; 500 000€</v>
      </c>
      <c r="O747" s="32"/>
      <c r="P747" s="28"/>
      <c r="Q747" s="28"/>
      <c r="R747" s="28"/>
      <c r="S747" s="28" t="s">
        <v>1364</v>
      </c>
      <c r="T747" s="33" t="s">
        <v>1364</v>
      </c>
      <c r="U747" s="28">
        <v>52</v>
      </c>
      <c r="V747" s="36" t="s">
        <v>2281</v>
      </c>
    </row>
    <row r="748" spans="1:22" ht="82.8" x14ac:dyDescent="0.3">
      <c r="A748" s="27">
        <v>745</v>
      </c>
      <c r="B748" s="28" t="s">
        <v>741</v>
      </c>
      <c r="C748" s="28" t="s">
        <v>1236</v>
      </c>
      <c r="D748" s="28" t="s">
        <v>1060</v>
      </c>
      <c r="E748" s="28" t="s">
        <v>1061</v>
      </c>
      <c r="F748" s="28"/>
      <c r="G748" s="29"/>
      <c r="H748" s="30" t="s">
        <v>789</v>
      </c>
      <c r="I748" s="28" t="s">
        <v>973</v>
      </c>
      <c r="J748" s="28" t="s">
        <v>4</v>
      </c>
      <c r="K748" s="28" t="s">
        <v>1025</v>
      </c>
      <c r="L748" s="28" t="s">
        <v>1299</v>
      </c>
      <c r="M748" s="31">
        <v>5000</v>
      </c>
      <c r="N748" s="31" t="str">
        <f>IF(M748="","",IF(M748&lt;5000,"&lt; 5 000€",IF(M748&lt;10000,"5 000€ &lt;x&lt; 10 000€",IF(M748&lt;50000,"10 000€ &lt;x&lt; 50 000€",IF(M748&lt;100000,"50 000€ &lt;x&lt; 100 000€",IF(M748&lt;200000,"100 000€ &lt;x&lt; 200 000€",IF(M748&lt;500000,"200 000€ &lt;x&lt; 500 000€",IF(M748&lt;1000000,"500 000€ &lt;x&lt; 1M€",IF(M748&gt;1000000,"&gt;1M€","")))))))))</f>
        <v>5 000€ &lt;x&lt; 10 000€</v>
      </c>
      <c r="O748" s="32">
        <v>0.21</v>
      </c>
      <c r="P748" s="28"/>
      <c r="Q748" s="28"/>
      <c r="R748" s="28"/>
      <c r="S748" s="28" t="s">
        <v>1367</v>
      </c>
      <c r="T748" s="33" t="s">
        <v>1364</v>
      </c>
      <c r="U748" s="28">
        <v>55</v>
      </c>
      <c r="V748" s="36" t="s">
        <v>2282</v>
      </c>
    </row>
    <row r="749" spans="1:22" ht="96.6" x14ac:dyDescent="0.3">
      <c r="A749" s="27">
        <v>746</v>
      </c>
      <c r="B749" s="28" t="s">
        <v>741</v>
      </c>
      <c r="C749" s="28" t="s">
        <v>1236</v>
      </c>
      <c r="D749" s="28" t="s">
        <v>1048</v>
      </c>
      <c r="E749" s="28" t="s">
        <v>1049</v>
      </c>
      <c r="F749" s="28"/>
      <c r="G749" s="29"/>
      <c r="H749" s="30" t="s">
        <v>790</v>
      </c>
      <c r="I749" s="28" t="s">
        <v>4</v>
      </c>
      <c r="J749" s="28" t="s">
        <v>10</v>
      </c>
      <c r="K749" s="28" t="s">
        <v>778</v>
      </c>
      <c r="L749" s="28" t="s">
        <v>1300</v>
      </c>
      <c r="M749" s="31" t="s">
        <v>1430</v>
      </c>
      <c r="N749" s="31"/>
      <c r="O749" s="32"/>
      <c r="P749" s="28" t="s">
        <v>1378</v>
      </c>
      <c r="Q749" s="28"/>
      <c r="R749" s="28"/>
      <c r="S749" s="28" t="s">
        <v>1367</v>
      </c>
      <c r="T749" s="33" t="s">
        <v>1364</v>
      </c>
      <c r="U749" s="28">
        <v>58</v>
      </c>
      <c r="V749" s="36" t="s">
        <v>2283</v>
      </c>
    </row>
    <row r="750" spans="1:22" ht="72" x14ac:dyDescent="0.3">
      <c r="A750" s="27">
        <v>747</v>
      </c>
      <c r="B750" s="28" t="s">
        <v>741</v>
      </c>
      <c r="C750" s="28" t="s">
        <v>1236</v>
      </c>
      <c r="D750" s="28" t="s">
        <v>1048</v>
      </c>
      <c r="E750" s="28" t="s">
        <v>1058</v>
      </c>
      <c r="F750" s="28" t="s">
        <v>1059</v>
      </c>
      <c r="G750" s="29"/>
      <c r="H750" s="30" t="s">
        <v>1301</v>
      </c>
      <c r="I750" s="28" t="s">
        <v>4</v>
      </c>
      <c r="J750" s="28"/>
      <c r="K750" s="28" t="s">
        <v>1009</v>
      </c>
      <c r="L750" s="28" t="s">
        <v>1251</v>
      </c>
      <c r="M750" s="31" t="s">
        <v>1280</v>
      </c>
      <c r="N750" s="31" t="s">
        <v>1280</v>
      </c>
      <c r="O750" s="32"/>
      <c r="P750" s="28"/>
      <c r="Q750" s="28"/>
      <c r="R750" s="28"/>
      <c r="S750" s="28" t="s">
        <v>1367</v>
      </c>
      <c r="T750" s="33" t="s">
        <v>1364</v>
      </c>
      <c r="U750" s="28">
        <v>60</v>
      </c>
      <c r="V750" s="36" t="s">
        <v>2284</v>
      </c>
    </row>
    <row r="751" spans="1:22" ht="72" x14ac:dyDescent="0.3">
      <c r="A751" s="27">
        <v>748</v>
      </c>
      <c r="B751" s="28" t="s">
        <v>741</v>
      </c>
      <c r="C751" s="28" t="s">
        <v>1236</v>
      </c>
      <c r="D751" s="28" t="s">
        <v>1048</v>
      </c>
      <c r="E751" s="28" t="s">
        <v>1058</v>
      </c>
      <c r="F751" s="28" t="s">
        <v>1059</v>
      </c>
      <c r="G751" s="29"/>
      <c r="H751" s="30" t="s">
        <v>1302</v>
      </c>
      <c r="I751" s="28" t="s">
        <v>4</v>
      </c>
      <c r="J751" s="28"/>
      <c r="K751" s="28" t="s">
        <v>778</v>
      </c>
      <c r="L751" s="28" t="s">
        <v>1251</v>
      </c>
      <c r="M751" s="31">
        <v>100000</v>
      </c>
      <c r="N751" s="31" t="str">
        <f>IF(M751="","",IF(M751&lt;5000,"&lt; 5 000€",IF(M751&lt;10000,"5 000€ &lt;x&lt; 10 000€",IF(M751&lt;50000,"10 000€ &lt;x&lt; 50 000€",IF(M751&lt;100000,"50 000€ &lt;x&lt; 100 000€",IF(M751&lt;200000,"100 000€ &lt;x&lt; 200 000€",IF(M751&lt;500000,"200 000€ &lt;x&lt; 500 000€",IF(M751&lt;1000000,"500 000€ &lt;x&lt; 1M€",IF(M751&gt;1000000,"&gt;1M€","")))))))))</f>
        <v>100 000€ &lt;x&lt; 200 000€</v>
      </c>
      <c r="O751" s="32"/>
      <c r="P751" s="28"/>
      <c r="Q751" s="28"/>
      <c r="R751" s="28"/>
      <c r="S751" s="28" t="s">
        <v>1367</v>
      </c>
      <c r="T751" s="33" t="s">
        <v>1364</v>
      </c>
      <c r="U751" s="28" t="s">
        <v>1450</v>
      </c>
      <c r="V751" s="36" t="s">
        <v>2285</v>
      </c>
    </row>
    <row r="752" spans="1:22" ht="72" x14ac:dyDescent="0.3">
      <c r="A752" s="27">
        <v>749</v>
      </c>
      <c r="B752" s="28" t="s">
        <v>741</v>
      </c>
      <c r="C752" s="28" t="s">
        <v>1236</v>
      </c>
      <c r="D752" s="28" t="s">
        <v>1048</v>
      </c>
      <c r="E752" s="28" t="s">
        <v>1051</v>
      </c>
      <c r="F752" s="28" t="s">
        <v>1053</v>
      </c>
      <c r="G752" s="29" t="s">
        <v>1054</v>
      </c>
      <c r="H752" s="30" t="s">
        <v>791</v>
      </c>
      <c r="I752" s="28" t="s">
        <v>4</v>
      </c>
      <c r="J752" s="28" t="s">
        <v>10</v>
      </c>
      <c r="K752" s="28" t="s">
        <v>994</v>
      </c>
      <c r="L752" s="28"/>
      <c r="M752" s="31">
        <v>59074</v>
      </c>
      <c r="N752" s="31" t="str">
        <f t="shared" ref="N752:N754" si="35">IF(M752="","",IF(M752&lt;5000,"&lt; 5 000€",IF(M752&lt;10000,"5 000€ &lt;x&lt; 10 000€",IF(M752&lt;50000,"10 000€ &lt;x&lt; 50 000€",IF(M752&lt;100000,"50 000€ &lt;x&lt; 100 000€",IF(M752&lt;200000,"100 000€ &lt;x&lt; 200 000€",IF(M752&lt;500000,"200 000€ &lt;x&lt; 500 000€",IF(M752&lt;1000000,"500 000€ &lt;x&lt; 1M€",IF(M752&gt;1000000,"&gt;1M€","")))))))))</f>
        <v>50 000€ &lt;x&lt; 100 000€</v>
      </c>
      <c r="O752" s="32">
        <v>8.2600000000000007E-2</v>
      </c>
      <c r="P752" s="28"/>
      <c r="Q752" s="28"/>
      <c r="R752" s="28"/>
      <c r="S752" s="28" t="s">
        <v>1367</v>
      </c>
      <c r="T752" s="33" t="s">
        <v>1364</v>
      </c>
      <c r="U752" s="28">
        <v>65</v>
      </c>
      <c r="V752" s="36" t="s">
        <v>2286</v>
      </c>
    </row>
    <row r="753" spans="1:22" ht="72" x14ac:dyDescent="0.3">
      <c r="A753" s="27">
        <v>750</v>
      </c>
      <c r="B753" s="28" t="s">
        <v>741</v>
      </c>
      <c r="C753" s="28" t="s">
        <v>1236</v>
      </c>
      <c r="D753" s="28" t="s">
        <v>1048</v>
      </c>
      <c r="E753" s="28" t="s">
        <v>1177</v>
      </c>
      <c r="F753" s="28" t="s">
        <v>1176</v>
      </c>
      <c r="G753" s="29"/>
      <c r="H753" s="30" t="s">
        <v>792</v>
      </c>
      <c r="I753" s="28" t="s">
        <v>4</v>
      </c>
      <c r="J753" s="28" t="s">
        <v>10</v>
      </c>
      <c r="K753" s="28" t="s">
        <v>778</v>
      </c>
      <c r="L753" s="28" t="s">
        <v>1298</v>
      </c>
      <c r="M753" s="31">
        <v>7000</v>
      </c>
      <c r="N753" s="31" t="str">
        <f t="shared" si="35"/>
        <v>5 000€ &lt;x&lt; 10 000€</v>
      </c>
      <c r="O753" s="32">
        <v>0.15</v>
      </c>
      <c r="P753" s="28"/>
      <c r="Q753" s="28"/>
      <c r="R753" s="28"/>
      <c r="S753" s="28" t="s">
        <v>1364</v>
      </c>
      <c r="T753" s="33" t="s">
        <v>1364</v>
      </c>
      <c r="U753" s="28">
        <v>68</v>
      </c>
      <c r="V753" s="36" t="s">
        <v>2287</v>
      </c>
    </row>
    <row r="754" spans="1:22" ht="72" x14ac:dyDescent="0.3">
      <c r="A754" s="27">
        <v>751</v>
      </c>
      <c r="B754" s="28" t="s">
        <v>741</v>
      </c>
      <c r="C754" s="28" t="s">
        <v>1236</v>
      </c>
      <c r="D754" s="28" t="s">
        <v>1101</v>
      </c>
      <c r="E754" s="28" t="s">
        <v>1144</v>
      </c>
      <c r="F754" s="28"/>
      <c r="G754" s="29"/>
      <c r="H754" s="30" t="s">
        <v>793</v>
      </c>
      <c r="I754" s="28" t="s">
        <v>4</v>
      </c>
      <c r="J754" s="28"/>
      <c r="K754" s="28" t="s">
        <v>778</v>
      </c>
      <c r="L754" s="28" t="s">
        <v>1306</v>
      </c>
      <c r="M754" s="31">
        <v>26400</v>
      </c>
      <c r="N754" s="31" t="str">
        <f t="shared" si="35"/>
        <v>10 000€ &lt;x&lt; 50 000€</v>
      </c>
      <c r="O754" s="32"/>
      <c r="P754" s="28"/>
      <c r="Q754" s="28"/>
      <c r="R754" s="28"/>
      <c r="S754" s="28" t="s">
        <v>1367</v>
      </c>
      <c r="T754" s="33" t="s">
        <v>1364</v>
      </c>
      <c r="U754" s="28">
        <v>71</v>
      </c>
      <c r="V754" s="36" t="s">
        <v>2288</v>
      </c>
    </row>
    <row r="755" spans="1:22" ht="72" x14ac:dyDescent="0.3">
      <c r="A755" s="27">
        <v>752</v>
      </c>
      <c r="B755" s="28" t="s">
        <v>741</v>
      </c>
      <c r="C755" s="28" t="s">
        <v>1236</v>
      </c>
      <c r="D755" s="28" t="s">
        <v>1101</v>
      </c>
      <c r="E755" s="28" t="s">
        <v>1102</v>
      </c>
      <c r="F755" s="28"/>
      <c r="G755" s="29"/>
      <c r="H755" s="30" t="s">
        <v>794</v>
      </c>
      <c r="I755" s="28" t="s">
        <v>974</v>
      </c>
      <c r="J755" s="28" t="s">
        <v>118</v>
      </c>
      <c r="K755" s="28" t="s">
        <v>778</v>
      </c>
      <c r="L755" s="28"/>
      <c r="M755" s="31" t="s">
        <v>1265</v>
      </c>
      <c r="N755" s="31" t="s">
        <v>1265</v>
      </c>
      <c r="O755" s="32"/>
      <c r="P755" s="28"/>
      <c r="Q755" s="28"/>
      <c r="R755" s="28"/>
      <c r="S755" s="28" t="s">
        <v>1367</v>
      </c>
      <c r="T755" s="33" t="s">
        <v>1364</v>
      </c>
      <c r="U755" s="28">
        <v>73</v>
      </c>
      <c r="V755" s="36" t="s">
        <v>2289</v>
      </c>
    </row>
    <row r="756" spans="1:22" ht="72" x14ac:dyDescent="0.3">
      <c r="A756" s="27">
        <v>753</v>
      </c>
      <c r="B756" s="28" t="s">
        <v>741</v>
      </c>
      <c r="C756" s="28" t="s">
        <v>1236</v>
      </c>
      <c r="D756" s="28"/>
      <c r="E756" s="28"/>
      <c r="F756" s="28"/>
      <c r="G756" s="29"/>
      <c r="H756" s="30" t="s">
        <v>795</v>
      </c>
      <c r="I756" s="28" t="s">
        <v>4</v>
      </c>
      <c r="J756" s="28" t="s">
        <v>973</v>
      </c>
      <c r="K756" s="28" t="s">
        <v>231</v>
      </c>
      <c r="L756" s="28"/>
      <c r="M756" s="31" t="s">
        <v>1280</v>
      </c>
      <c r="N756" s="31"/>
      <c r="O756" s="32"/>
      <c r="P756" s="31">
        <v>24000</v>
      </c>
      <c r="Q756" s="31"/>
      <c r="R756" s="31">
        <v>56000</v>
      </c>
      <c r="S756" s="28" t="s">
        <v>1367</v>
      </c>
      <c r="T756" s="33" t="s">
        <v>1367</v>
      </c>
      <c r="U756" s="28">
        <v>75</v>
      </c>
      <c r="V756" s="36" t="s">
        <v>2290</v>
      </c>
    </row>
    <row r="757" spans="1:22" ht="72" x14ac:dyDescent="0.3">
      <c r="A757" s="27">
        <v>754</v>
      </c>
      <c r="B757" s="28" t="s">
        <v>741</v>
      </c>
      <c r="C757" s="28" t="s">
        <v>1236</v>
      </c>
      <c r="D757" s="28" t="s">
        <v>1074</v>
      </c>
      <c r="E757" s="28"/>
      <c r="F757" s="28"/>
      <c r="G757" s="29"/>
      <c r="H757" s="30" t="s">
        <v>796</v>
      </c>
      <c r="I757" s="28" t="s">
        <v>4</v>
      </c>
      <c r="J757" s="28"/>
      <c r="K757" s="28" t="s">
        <v>1009</v>
      </c>
      <c r="L757" s="28" t="s">
        <v>1000</v>
      </c>
      <c r="M757" s="31">
        <v>650000</v>
      </c>
      <c r="N757" s="31" t="str">
        <f t="shared" ref="N757:N758" si="36">IF(M757="","",IF(M757&lt;5000,"&lt; 5 000€",IF(M757&lt;10000,"5 000€ &lt;x&lt; 10 000€",IF(M757&lt;50000,"10 000€ &lt;x&lt; 50 000€",IF(M757&lt;100000,"50 000€ &lt;x&lt; 100 000€",IF(M757&lt;200000,"100 000€ &lt;x&lt; 200 000€",IF(M757&lt;500000,"200 000€ &lt;x&lt; 500 000€",IF(M757&lt;1000000,"500 000€ &lt;x&lt; 1M€",IF(M757&gt;1000000,"&gt;1M€","")))))))))</f>
        <v>500 000€ &lt;x&lt; 1M€</v>
      </c>
      <c r="O757" s="32"/>
      <c r="P757" s="28"/>
      <c r="Q757" s="28"/>
      <c r="R757" s="28"/>
      <c r="S757" s="28" t="s">
        <v>1367</v>
      </c>
      <c r="T757" s="33" t="s">
        <v>1364</v>
      </c>
      <c r="U757" s="28">
        <v>78</v>
      </c>
      <c r="V757" s="36" t="s">
        <v>2291</v>
      </c>
    </row>
    <row r="758" spans="1:22" ht="72" x14ac:dyDescent="0.3">
      <c r="A758" s="27">
        <v>755</v>
      </c>
      <c r="B758" s="28" t="s">
        <v>741</v>
      </c>
      <c r="C758" s="28" t="s">
        <v>1236</v>
      </c>
      <c r="D758" s="28" t="s">
        <v>1074</v>
      </c>
      <c r="E758" s="28"/>
      <c r="F758" s="28"/>
      <c r="G758" s="29"/>
      <c r="H758" s="30" t="s">
        <v>797</v>
      </c>
      <c r="I758" s="28" t="s">
        <v>4</v>
      </c>
      <c r="J758" s="28"/>
      <c r="K758" s="28" t="s">
        <v>1009</v>
      </c>
      <c r="L758" s="28" t="s">
        <v>1000</v>
      </c>
      <c r="M758" s="31">
        <v>384557</v>
      </c>
      <c r="N758" s="31" t="str">
        <f t="shared" si="36"/>
        <v>200 000€ &lt;x&lt; 500 000€</v>
      </c>
      <c r="O758" s="32"/>
      <c r="P758" s="28"/>
      <c r="Q758" s="28"/>
      <c r="R758" s="28"/>
      <c r="S758" s="28" t="s">
        <v>1367</v>
      </c>
      <c r="T758" s="33" t="s">
        <v>1364</v>
      </c>
      <c r="U758" s="28">
        <v>80</v>
      </c>
      <c r="V758" s="36" t="s">
        <v>2292</v>
      </c>
    </row>
    <row r="759" spans="1:22" ht="72" x14ac:dyDescent="0.3">
      <c r="A759" s="27">
        <v>756</v>
      </c>
      <c r="B759" s="28" t="s">
        <v>741</v>
      </c>
      <c r="C759" s="28" t="s">
        <v>1236</v>
      </c>
      <c r="D759" s="28" t="s">
        <v>1074</v>
      </c>
      <c r="E759" s="28"/>
      <c r="F759" s="28"/>
      <c r="G759" s="29"/>
      <c r="H759" s="30" t="s">
        <v>798</v>
      </c>
      <c r="I759" s="28" t="s">
        <v>974</v>
      </c>
      <c r="J759" s="28" t="s">
        <v>118</v>
      </c>
      <c r="K759" s="28" t="s">
        <v>778</v>
      </c>
      <c r="L759" s="28"/>
      <c r="M759" s="31" t="s">
        <v>1430</v>
      </c>
      <c r="N759" s="31"/>
      <c r="O759" s="32">
        <v>0.04</v>
      </c>
      <c r="P759" s="28"/>
      <c r="Q759" s="28"/>
      <c r="R759" s="28"/>
      <c r="S759" s="28" t="s">
        <v>1364</v>
      </c>
      <c r="T759" s="33" t="s">
        <v>1364</v>
      </c>
      <c r="U759" s="28">
        <v>82</v>
      </c>
      <c r="V759" s="36" t="s">
        <v>2293</v>
      </c>
    </row>
    <row r="760" spans="1:22" ht="72" x14ac:dyDescent="0.3">
      <c r="A760" s="27">
        <v>757</v>
      </c>
      <c r="B760" s="28" t="s">
        <v>741</v>
      </c>
      <c r="C760" s="28" t="s">
        <v>1236</v>
      </c>
      <c r="D760" s="28" t="s">
        <v>1074</v>
      </c>
      <c r="E760" s="28"/>
      <c r="F760" s="28"/>
      <c r="G760" s="29"/>
      <c r="H760" s="30" t="s">
        <v>799</v>
      </c>
      <c r="I760" s="28" t="s">
        <v>4</v>
      </c>
      <c r="J760" s="28"/>
      <c r="K760" s="28" t="s">
        <v>1009</v>
      </c>
      <c r="L760" s="28" t="s">
        <v>1307</v>
      </c>
      <c r="M760" s="31" t="s">
        <v>1280</v>
      </c>
      <c r="N760" s="31" t="s">
        <v>1280</v>
      </c>
      <c r="O760" s="32"/>
      <c r="P760" s="28"/>
      <c r="Q760" s="28"/>
      <c r="R760" s="28"/>
      <c r="S760" s="28" t="s">
        <v>1367</v>
      </c>
      <c r="T760" s="33" t="s">
        <v>1364</v>
      </c>
      <c r="U760" s="28">
        <v>84</v>
      </c>
      <c r="V760" s="36" t="s">
        <v>2294</v>
      </c>
    </row>
    <row r="761" spans="1:22" ht="72" x14ac:dyDescent="0.3">
      <c r="A761" s="27">
        <v>758</v>
      </c>
      <c r="B761" s="28" t="s">
        <v>741</v>
      </c>
      <c r="C761" s="28" t="s">
        <v>1236</v>
      </c>
      <c r="D761" s="28" t="s">
        <v>1098</v>
      </c>
      <c r="E761" s="28" t="s">
        <v>1100</v>
      </c>
      <c r="F761" s="28"/>
      <c r="G761" s="29"/>
      <c r="H761" s="30" t="s">
        <v>800</v>
      </c>
      <c r="I761" s="28" t="s">
        <v>974</v>
      </c>
      <c r="J761" s="28" t="s">
        <v>118</v>
      </c>
      <c r="K761" s="28" t="s">
        <v>1230</v>
      </c>
      <c r="L761" s="28" t="s">
        <v>1245</v>
      </c>
      <c r="M761" s="31">
        <v>35923</v>
      </c>
      <c r="N761" s="31" t="str">
        <f t="shared" ref="N761:N762" si="37">IF(M761="","",IF(M761&lt;5000,"&lt; 5 000€",IF(M761&lt;10000,"5 000€ &lt;x&lt; 10 000€",IF(M761&lt;50000,"10 000€ &lt;x&lt; 50 000€",IF(M761&lt;100000,"50 000€ &lt;x&lt; 100 000€",IF(M761&lt;200000,"100 000€ &lt;x&lt; 200 000€",IF(M761&lt;500000,"200 000€ &lt;x&lt; 500 000€",IF(M761&lt;1000000,"500 000€ &lt;x&lt; 1M€",IF(M761&gt;1000000,"&gt;1M€","")))))))))</f>
        <v>10 000€ &lt;x&lt; 50 000€</v>
      </c>
      <c r="O761" s="32">
        <v>6.3E-2</v>
      </c>
      <c r="P761" s="28"/>
      <c r="Q761" s="28"/>
      <c r="R761" s="28"/>
      <c r="S761" s="28" t="s">
        <v>1367</v>
      </c>
      <c r="T761" s="33" t="s">
        <v>1364</v>
      </c>
      <c r="U761" s="28">
        <v>87</v>
      </c>
      <c r="V761" s="36" t="s">
        <v>2295</v>
      </c>
    </row>
    <row r="762" spans="1:22" ht="82.8" x14ac:dyDescent="0.3">
      <c r="A762" s="27">
        <v>759</v>
      </c>
      <c r="B762" s="28" t="s">
        <v>741</v>
      </c>
      <c r="C762" s="28" t="s">
        <v>1237</v>
      </c>
      <c r="D762" s="28" t="s">
        <v>1063</v>
      </c>
      <c r="E762" s="28" t="s">
        <v>1064</v>
      </c>
      <c r="F762" s="28"/>
      <c r="G762" s="29"/>
      <c r="H762" s="30" t="s">
        <v>801</v>
      </c>
      <c r="I762" s="28" t="s">
        <v>8</v>
      </c>
      <c r="J762" s="28" t="s">
        <v>4</v>
      </c>
      <c r="K762" s="28" t="s">
        <v>1004</v>
      </c>
      <c r="L762" s="28" t="s">
        <v>1310</v>
      </c>
      <c r="M762" s="31">
        <v>1500000</v>
      </c>
      <c r="N762" s="31" t="str">
        <f t="shared" si="37"/>
        <v>&gt;1M€</v>
      </c>
      <c r="O762" s="32"/>
      <c r="P762" s="28"/>
      <c r="Q762" s="28"/>
      <c r="R762" s="28"/>
      <c r="S762" s="28" t="s">
        <v>1364</v>
      </c>
      <c r="T762" s="33" t="s">
        <v>1364</v>
      </c>
      <c r="U762" s="28">
        <v>30</v>
      </c>
      <c r="V762" s="36" t="s">
        <v>2296</v>
      </c>
    </row>
    <row r="763" spans="1:22" ht="110.4" x14ac:dyDescent="0.3">
      <c r="A763" s="27">
        <v>760</v>
      </c>
      <c r="B763" s="28" t="s">
        <v>741</v>
      </c>
      <c r="C763" s="28" t="s">
        <v>1237</v>
      </c>
      <c r="D763" s="28" t="s">
        <v>1063</v>
      </c>
      <c r="E763" s="28" t="s">
        <v>1303</v>
      </c>
      <c r="F763" s="28" t="s">
        <v>1304</v>
      </c>
      <c r="G763" s="29" t="s">
        <v>1305</v>
      </c>
      <c r="H763" s="30" t="s">
        <v>802</v>
      </c>
      <c r="I763" s="28" t="s">
        <v>8</v>
      </c>
      <c r="J763" s="28" t="s">
        <v>4</v>
      </c>
      <c r="K763" s="28" t="s">
        <v>1004</v>
      </c>
      <c r="L763" s="28" t="s">
        <v>1310</v>
      </c>
      <c r="M763" s="31" t="s">
        <v>1265</v>
      </c>
      <c r="N763" s="31" t="s">
        <v>1265</v>
      </c>
      <c r="O763" s="32"/>
      <c r="P763" s="28"/>
      <c r="Q763" s="28"/>
      <c r="R763" s="28"/>
      <c r="S763" s="28" t="s">
        <v>1364</v>
      </c>
      <c r="T763" s="33" t="s">
        <v>1364</v>
      </c>
      <c r="U763" s="28">
        <v>31</v>
      </c>
      <c r="V763" s="36" t="s">
        <v>2297</v>
      </c>
    </row>
    <row r="764" spans="1:22" ht="72" x14ac:dyDescent="0.3">
      <c r="A764" s="27">
        <v>761</v>
      </c>
      <c r="B764" s="28" t="s">
        <v>741</v>
      </c>
      <c r="C764" s="28" t="s">
        <v>1237</v>
      </c>
      <c r="D764" s="28" t="s">
        <v>1048</v>
      </c>
      <c r="E764" s="28" t="s">
        <v>1049</v>
      </c>
      <c r="F764" s="28" t="s">
        <v>1178</v>
      </c>
      <c r="G764" s="29"/>
      <c r="H764" s="30" t="s">
        <v>803</v>
      </c>
      <c r="I764" s="28" t="s">
        <v>8</v>
      </c>
      <c r="J764" s="28" t="s">
        <v>4</v>
      </c>
      <c r="K764" s="28" t="s">
        <v>1004</v>
      </c>
      <c r="L764" s="28" t="s">
        <v>1310</v>
      </c>
      <c r="M764" s="31" t="s">
        <v>1265</v>
      </c>
      <c r="N764" s="31" t="s">
        <v>1265</v>
      </c>
      <c r="O764" s="32"/>
      <c r="P764" s="28"/>
      <c r="Q764" s="28"/>
      <c r="R764" s="28"/>
      <c r="S764" s="28" t="s">
        <v>1364</v>
      </c>
      <c r="T764" s="33" t="s">
        <v>1367</v>
      </c>
      <c r="U764" s="28">
        <v>32</v>
      </c>
      <c r="V764" s="36" t="s">
        <v>2298</v>
      </c>
    </row>
    <row r="765" spans="1:22" ht="72" x14ac:dyDescent="0.3">
      <c r="A765" s="27">
        <v>762</v>
      </c>
      <c r="B765" s="28" t="s">
        <v>741</v>
      </c>
      <c r="C765" s="28" t="s">
        <v>1237</v>
      </c>
      <c r="D765" s="28"/>
      <c r="E765" s="28"/>
      <c r="F765" s="28"/>
      <c r="G765" s="29"/>
      <c r="H765" s="30" t="s">
        <v>804</v>
      </c>
      <c r="I765" s="28" t="s">
        <v>8</v>
      </c>
      <c r="J765" s="28" t="s">
        <v>4</v>
      </c>
      <c r="K765" s="28" t="s">
        <v>1004</v>
      </c>
      <c r="L765" s="28" t="s">
        <v>1310</v>
      </c>
      <c r="M765" s="31" t="s">
        <v>1265</v>
      </c>
      <c r="N765" s="31" t="s">
        <v>1265</v>
      </c>
      <c r="O765" s="32"/>
      <c r="P765" s="28"/>
      <c r="Q765" s="28"/>
      <c r="R765" s="28"/>
      <c r="S765" s="28" t="s">
        <v>1364</v>
      </c>
      <c r="T765" s="33" t="s">
        <v>1367</v>
      </c>
      <c r="U765" s="28">
        <v>33</v>
      </c>
      <c r="V765" s="36" t="s">
        <v>2299</v>
      </c>
    </row>
    <row r="766" spans="1:22" ht="96.6" x14ac:dyDescent="0.3">
      <c r="A766" s="27">
        <v>763</v>
      </c>
      <c r="B766" s="28" t="s">
        <v>741</v>
      </c>
      <c r="C766" s="28" t="s">
        <v>1237</v>
      </c>
      <c r="D766" s="28"/>
      <c r="E766" s="28"/>
      <c r="F766" s="28"/>
      <c r="G766" s="29"/>
      <c r="H766" s="30" t="s">
        <v>805</v>
      </c>
      <c r="I766" s="28" t="s">
        <v>4</v>
      </c>
      <c r="J766" s="28" t="s">
        <v>8</v>
      </c>
      <c r="K766" s="28" t="s">
        <v>1004</v>
      </c>
      <c r="L766" s="28" t="s">
        <v>1310</v>
      </c>
      <c r="M766" s="31" t="s">
        <v>1265</v>
      </c>
      <c r="N766" s="31" t="s">
        <v>1265</v>
      </c>
      <c r="O766" s="32"/>
      <c r="P766" s="28"/>
      <c r="Q766" s="28"/>
      <c r="R766" s="28"/>
      <c r="S766" s="28" t="s">
        <v>1367</v>
      </c>
      <c r="T766" s="33" t="s">
        <v>1367</v>
      </c>
      <c r="U766" s="28">
        <v>34</v>
      </c>
      <c r="V766" s="36" t="s">
        <v>2300</v>
      </c>
    </row>
    <row r="767" spans="1:22" ht="72" x14ac:dyDescent="0.3">
      <c r="A767" s="27">
        <v>764</v>
      </c>
      <c r="B767" s="28" t="s">
        <v>741</v>
      </c>
      <c r="C767" s="28" t="s">
        <v>1237</v>
      </c>
      <c r="D767" s="28"/>
      <c r="E767" s="28"/>
      <c r="F767" s="28"/>
      <c r="G767" s="29"/>
      <c r="H767" s="30" t="s">
        <v>806</v>
      </c>
      <c r="I767" s="28" t="s">
        <v>4</v>
      </c>
      <c r="J767" s="28"/>
      <c r="K767" s="28" t="s">
        <v>325</v>
      </c>
      <c r="L767" s="28" t="s">
        <v>1311</v>
      </c>
      <c r="M767" s="31" t="s">
        <v>1265</v>
      </c>
      <c r="N767" s="31" t="s">
        <v>1265</v>
      </c>
      <c r="O767" s="32"/>
      <c r="P767" s="28"/>
      <c r="Q767" s="28"/>
      <c r="R767" s="28"/>
      <c r="S767" s="28" t="s">
        <v>1367</v>
      </c>
      <c r="T767" s="33" t="s">
        <v>1367</v>
      </c>
      <c r="U767" s="28">
        <v>35</v>
      </c>
      <c r="V767" s="36" t="s">
        <v>2301</v>
      </c>
    </row>
    <row r="768" spans="1:22" ht="72" x14ac:dyDescent="0.3">
      <c r="A768" s="27">
        <v>765</v>
      </c>
      <c r="B768" s="28" t="s">
        <v>741</v>
      </c>
      <c r="C768" s="28" t="s">
        <v>1237</v>
      </c>
      <c r="D768" s="28"/>
      <c r="E768" s="28"/>
      <c r="F768" s="28"/>
      <c r="G768" s="29"/>
      <c r="H768" s="30" t="s">
        <v>807</v>
      </c>
      <c r="I768" s="28" t="s">
        <v>4</v>
      </c>
      <c r="J768" s="28"/>
      <c r="K768" s="28" t="s">
        <v>1310</v>
      </c>
      <c r="L768" s="28" t="s">
        <v>1010</v>
      </c>
      <c r="M768" s="31" t="s">
        <v>1265</v>
      </c>
      <c r="N768" s="31" t="s">
        <v>1265</v>
      </c>
      <c r="O768" s="32"/>
      <c r="P768" s="28"/>
      <c r="Q768" s="28"/>
      <c r="R768" s="28"/>
      <c r="S768" s="28" t="s">
        <v>1367</v>
      </c>
      <c r="T768" s="33" t="s">
        <v>1367</v>
      </c>
      <c r="U768" s="28">
        <v>36</v>
      </c>
      <c r="V768" s="36" t="s">
        <v>2302</v>
      </c>
    </row>
    <row r="769" spans="1:22" ht="82.8" x14ac:dyDescent="0.3">
      <c r="A769" s="27">
        <v>766</v>
      </c>
      <c r="B769" s="28" t="s">
        <v>741</v>
      </c>
      <c r="C769" s="28" t="s">
        <v>1237</v>
      </c>
      <c r="D769" s="28" t="s">
        <v>1082</v>
      </c>
      <c r="E769" s="28" t="s">
        <v>1357</v>
      </c>
      <c r="F769" s="28" t="s">
        <v>1359</v>
      </c>
      <c r="G769" s="29"/>
      <c r="H769" s="30" t="s">
        <v>808</v>
      </c>
      <c r="I769" s="28" t="s">
        <v>4</v>
      </c>
      <c r="J769" s="28"/>
      <c r="K769" s="28" t="s">
        <v>1009</v>
      </c>
      <c r="L769" s="28"/>
      <c r="M769" s="31" t="s">
        <v>1280</v>
      </c>
      <c r="N769" s="31" t="s">
        <v>1280</v>
      </c>
      <c r="O769" s="32"/>
      <c r="P769" s="28"/>
      <c r="Q769" s="28"/>
      <c r="R769" s="28"/>
      <c r="S769" s="28" t="s">
        <v>1367</v>
      </c>
      <c r="T769" s="33" t="s">
        <v>1367</v>
      </c>
      <c r="U769" s="28">
        <v>37</v>
      </c>
      <c r="V769" s="36" t="s">
        <v>2303</v>
      </c>
    </row>
    <row r="770" spans="1:22" ht="124.2" x14ac:dyDescent="0.3">
      <c r="A770" s="27">
        <v>767</v>
      </c>
      <c r="B770" s="28" t="s">
        <v>741</v>
      </c>
      <c r="C770" s="28" t="s">
        <v>1237</v>
      </c>
      <c r="D770" s="28" t="s">
        <v>1063</v>
      </c>
      <c r="E770" s="28" t="s">
        <v>1064</v>
      </c>
      <c r="F770" s="28"/>
      <c r="G770" s="29"/>
      <c r="H770" s="30" t="s">
        <v>809</v>
      </c>
      <c r="I770" s="28" t="s">
        <v>4</v>
      </c>
      <c r="J770" s="28" t="s">
        <v>975</v>
      </c>
      <c r="K770" s="28" t="s">
        <v>1004</v>
      </c>
      <c r="L770" s="28"/>
      <c r="M770" s="31" t="s">
        <v>1265</v>
      </c>
      <c r="N770" s="31" t="s">
        <v>1265</v>
      </c>
      <c r="O770" s="32"/>
      <c r="P770" s="28"/>
      <c r="Q770" s="28"/>
      <c r="R770" s="28"/>
      <c r="S770" s="28" t="s">
        <v>1367</v>
      </c>
      <c r="T770" s="33" t="s">
        <v>1364</v>
      </c>
      <c r="U770" s="28">
        <v>38</v>
      </c>
      <c r="V770" s="36" t="s">
        <v>2304</v>
      </c>
    </row>
    <row r="771" spans="1:22" ht="82.8" x14ac:dyDescent="0.3">
      <c r="A771" s="27">
        <v>768</v>
      </c>
      <c r="B771" s="28" t="s">
        <v>741</v>
      </c>
      <c r="C771" s="28" t="s">
        <v>1237</v>
      </c>
      <c r="D771" s="28" t="s">
        <v>1063</v>
      </c>
      <c r="E771" s="28" t="s">
        <v>1064</v>
      </c>
      <c r="F771" s="28" t="s">
        <v>1182</v>
      </c>
      <c r="G771" s="29" t="s">
        <v>1358</v>
      </c>
      <c r="H771" s="30" t="s">
        <v>810</v>
      </c>
      <c r="I771" s="28" t="s">
        <v>8</v>
      </c>
      <c r="J771" s="28" t="s">
        <v>4</v>
      </c>
      <c r="K771" s="28" t="s">
        <v>1004</v>
      </c>
      <c r="L771" s="28" t="s">
        <v>1312</v>
      </c>
      <c r="M771" s="31">
        <v>70000</v>
      </c>
      <c r="N771" s="31" t="str">
        <f t="shared" ref="N771" si="38">IF(M771="","",IF(M771&lt;5000,"&lt; 5 000€",IF(M771&lt;10000,"5 000€ &lt;x&lt; 10 000€",IF(M771&lt;50000,"10 000€ &lt;x&lt; 50 000€",IF(M771&lt;100000,"50 000€ &lt;x&lt; 100 000€",IF(M771&lt;200000,"100 000€ &lt;x&lt; 200 000€",IF(M771&lt;500000,"200 000€ &lt;x&lt; 500 000€",IF(M771&lt;1000000,"500 000€ &lt;x&lt; 1M€",IF(M771&gt;1000000,"&gt;1M€","")))))))))</f>
        <v>50 000€ &lt;x&lt; 100 000€</v>
      </c>
      <c r="O771" s="32"/>
      <c r="P771" s="28"/>
      <c r="Q771" s="28"/>
      <c r="R771" s="28"/>
      <c r="S771" s="28" t="s">
        <v>1367</v>
      </c>
      <c r="T771" s="33" t="s">
        <v>1364</v>
      </c>
      <c r="U771" s="28">
        <v>39</v>
      </c>
      <c r="V771" s="36" t="s">
        <v>2305</v>
      </c>
    </row>
    <row r="772" spans="1:22" ht="72" x14ac:dyDescent="0.3">
      <c r="A772" s="27">
        <v>769</v>
      </c>
      <c r="B772" s="28" t="s">
        <v>741</v>
      </c>
      <c r="C772" s="28" t="s">
        <v>1237</v>
      </c>
      <c r="D772" s="28"/>
      <c r="E772" s="28"/>
      <c r="F772" s="28"/>
      <c r="G772" s="29"/>
      <c r="H772" s="30" t="s">
        <v>811</v>
      </c>
      <c r="I772" s="28" t="s">
        <v>4</v>
      </c>
      <c r="J772" s="28"/>
      <c r="K772" s="28" t="s">
        <v>991</v>
      </c>
      <c r="L772" s="28"/>
      <c r="M772" s="31" t="s">
        <v>1272</v>
      </c>
      <c r="N772" s="31" t="s">
        <v>1272</v>
      </c>
      <c r="O772" s="32"/>
      <c r="P772" s="28"/>
      <c r="Q772" s="28"/>
      <c r="R772" s="28"/>
      <c r="S772" s="28" t="s">
        <v>1367</v>
      </c>
      <c r="T772" s="33" t="s">
        <v>1367</v>
      </c>
      <c r="U772" s="28">
        <v>40</v>
      </c>
      <c r="V772" s="36" t="s">
        <v>2306</v>
      </c>
    </row>
    <row r="773" spans="1:22" ht="82.8" x14ac:dyDescent="0.3">
      <c r="A773" s="27">
        <v>770</v>
      </c>
      <c r="B773" s="28" t="s">
        <v>741</v>
      </c>
      <c r="C773" s="28" t="s">
        <v>1237</v>
      </c>
      <c r="D773" s="28"/>
      <c r="E773" s="28"/>
      <c r="F773" s="28"/>
      <c r="G773" s="29"/>
      <c r="H773" s="30" t="s">
        <v>812</v>
      </c>
      <c r="I773" s="28" t="s">
        <v>4</v>
      </c>
      <c r="J773" s="28"/>
      <c r="K773" s="28" t="s">
        <v>992</v>
      </c>
      <c r="L773" s="28"/>
      <c r="M773" s="31" t="s">
        <v>1265</v>
      </c>
      <c r="N773" s="31" t="s">
        <v>1265</v>
      </c>
      <c r="O773" s="32"/>
      <c r="P773" s="28"/>
      <c r="Q773" s="28"/>
      <c r="R773" s="28"/>
      <c r="S773" s="28" t="s">
        <v>1364</v>
      </c>
      <c r="T773" s="33" t="s">
        <v>1364</v>
      </c>
      <c r="U773" s="28">
        <v>41</v>
      </c>
      <c r="V773" s="36" t="s">
        <v>2307</v>
      </c>
    </row>
    <row r="774" spans="1:22" ht="72" x14ac:dyDescent="0.3">
      <c r="A774" s="27">
        <v>771</v>
      </c>
      <c r="B774" s="28" t="s">
        <v>741</v>
      </c>
      <c r="C774" s="28" t="s">
        <v>1237</v>
      </c>
      <c r="D774" s="28"/>
      <c r="E774" s="28"/>
      <c r="F774" s="28"/>
      <c r="G774" s="29"/>
      <c r="H774" s="30" t="s">
        <v>813</v>
      </c>
      <c r="I774" s="28" t="s">
        <v>4</v>
      </c>
      <c r="J774" s="28" t="s">
        <v>976</v>
      </c>
      <c r="K774" s="28" t="s">
        <v>325</v>
      </c>
      <c r="L774" s="28"/>
      <c r="M774" s="31" t="s">
        <v>1272</v>
      </c>
      <c r="N774" s="31" t="s">
        <v>1272</v>
      </c>
      <c r="O774" s="32"/>
      <c r="P774" s="28"/>
      <c r="Q774" s="28"/>
      <c r="R774" s="28"/>
      <c r="S774" s="28" t="s">
        <v>1367</v>
      </c>
      <c r="T774" s="33" t="s">
        <v>1367</v>
      </c>
      <c r="U774" s="28">
        <v>42</v>
      </c>
      <c r="V774" s="36" t="s">
        <v>2308</v>
      </c>
    </row>
    <row r="775" spans="1:22" ht="72" x14ac:dyDescent="0.3">
      <c r="A775" s="27">
        <v>772</v>
      </c>
      <c r="B775" s="28" t="s">
        <v>741</v>
      </c>
      <c r="C775" s="28" t="s">
        <v>1237</v>
      </c>
      <c r="D775" s="28" t="s">
        <v>1078</v>
      </c>
      <c r="E775" s="28" t="s">
        <v>1079</v>
      </c>
      <c r="F775" s="28" t="s">
        <v>1081</v>
      </c>
      <c r="G775" s="29"/>
      <c r="H775" s="30" t="s">
        <v>814</v>
      </c>
      <c r="I775" s="28" t="s">
        <v>4</v>
      </c>
      <c r="J775" s="28"/>
      <c r="K775" s="28" t="s">
        <v>1004</v>
      </c>
      <c r="L775" s="28" t="s">
        <v>1310</v>
      </c>
      <c r="M775" s="31" t="s">
        <v>1430</v>
      </c>
      <c r="N775" s="31"/>
      <c r="O775" s="32">
        <v>0.37</v>
      </c>
      <c r="P775" s="28"/>
      <c r="Q775" s="28"/>
      <c r="R775" s="28"/>
      <c r="S775" s="28" t="s">
        <v>1367</v>
      </c>
      <c r="T775" s="33" t="s">
        <v>1364</v>
      </c>
      <c r="U775" s="28">
        <v>43</v>
      </c>
      <c r="V775" s="36" t="s">
        <v>2309</v>
      </c>
    </row>
    <row r="776" spans="1:22" ht="82.8" x14ac:dyDescent="0.3">
      <c r="A776" s="27">
        <v>773</v>
      </c>
      <c r="B776" s="28" t="s">
        <v>741</v>
      </c>
      <c r="C776" s="28" t="s">
        <v>1237</v>
      </c>
      <c r="D776" s="28"/>
      <c r="E776" s="28"/>
      <c r="F776" s="28"/>
      <c r="G776" s="29"/>
      <c r="H776" s="30" t="s">
        <v>815</v>
      </c>
      <c r="I776" s="28" t="s">
        <v>4</v>
      </c>
      <c r="J776" s="28" t="s">
        <v>975</v>
      </c>
      <c r="K776" s="28" t="s">
        <v>991</v>
      </c>
      <c r="L776" s="28"/>
      <c r="M776" s="31" t="s">
        <v>1272</v>
      </c>
      <c r="N776" s="31" t="s">
        <v>1272</v>
      </c>
      <c r="O776" s="32"/>
      <c r="P776" s="28"/>
      <c r="Q776" s="28"/>
      <c r="R776" s="28"/>
      <c r="S776" s="28" t="s">
        <v>1364</v>
      </c>
      <c r="T776" s="33" t="s">
        <v>1367</v>
      </c>
      <c r="U776" s="28">
        <v>44</v>
      </c>
      <c r="V776" s="36" t="s">
        <v>2310</v>
      </c>
    </row>
    <row r="777" spans="1:22" ht="82.8" x14ac:dyDescent="0.3">
      <c r="A777" s="27">
        <v>774</v>
      </c>
      <c r="B777" s="28" t="s">
        <v>741</v>
      </c>
      <c r="C777" s="28" t="s">
        <v>1237</v>
      </c>
      <c r="D777" s="28"/>
      <c r="E777" s="28"/>
      <c r="F777" s="28"/>
      <c r="G777" s="29"/>
      <c r="H777" s="30" t="s">
        <v>816</v>
      </c>
      <c r="I777" s="28" t="s">
        <v>4</v>
      </c>
      <c r="J777" s="28"/>
      <c r="K777" s="28" t="s">
        <v>1209</v>
      </c>
      <c r="L777" s="28"/>
      <c r="M777" s="31" t="s">
        <v>1264</v>
      </c>
      <c r="N777" s="31" t="s">
        <v>1264</v>
      </c>
      <c r="O777" s="32"/>
      <c r="P777" s="28"/>
      <c r="Q777" s="28"/>
      <c r="R777" s="28"/>
      <c r="S777" s="28" t="s">
        <v>1367</v>
      </c>
      <c r="T777" s="33" t="s">
        <v>1367</v>
      </c>
      <c r="U777" s="28">
        <v>45</v>
      </c>
      <c r="V777" s="36" t="s">
        <v>2311</v>
      </c>
    </row>
    <row r="778" spans="1:22" ht="82.8" x14ac:dyDescent="0.3">
      <c r="A778" s="27">
        <v>775</v>
      </c>
      <c r="B778" s="28" t="s">
        <v>741</v>
      </c>
      <c r="C778" s="28" t="s">
        <v>1237</v>
      </c>
      <c r="D778" s="28"/>
      <c r="E778" s="28"/>
      <c r="F778" s="28"/>
      <c r="G778" s="29"/>
      <c r="H778" s="30" t="s">
        <v>817</v>
      </c>
      <c r="I778" s="28" t="s">
        <v>4</v>
      </c>
      <c r="J778" s="28"/>
      <c r="K778" s="28" t="s">
        <v>1209</v>
      </c>
      <c r="L778" s="28" t="s">
        <v>1007</v>
      </c>
      <c r="M778" s="31" t="s">
        <v>1264</v>
      </c>
      <c r="N778" s="31" t="s">
        <v>1264</v>
      </c>
      <c r="O778" s="32"/>
      <c r="P778" s="28"/>
      <c r="Q778" s="28"/>
      <c r="R778" s="28"/>
      <c r="S778" s="28" t="s">
        <v>1364</v>
      </c>
      <c r="T778" s="33" t="s">
        <v>1367</v>
      </c>
      <c r="U778" s="28">
        <v>46</v>
      </c>
      <c r="V778" s="36" t="s">
        <v>2312</v>
      </c>
    </row>
    <row r="779" spans="1:22" ht="82.8" x14ac:dyDescent="0.3">
      <c r="A779" s="27">
        <v>776</v>
      </c>
      <c r="B779" s="28" t="s">
        <v>741</v>
      </c>
      <c r="C779" s="28" t="s">
        <v>1237</v>
      </c>
      <c r="D779" s="28"/>
      <c r="E779" s="28"/>
      <c r="F779" s="28"/>
      <c r="G779" s="29"/>
      <c r="H779" s="30" t="s">
        <v>818</v>
      </c>
      <c r="I779" s="28" t="s">
        <v>4</v>
      </c>
      <c r="J779" s="28"/>
      <c r="K779" s="28" t="s">
        <v>1209</v>
      </c>
      <c r="L779" s="28" t="s">
        <v>1007</v>
      </c>
      <c r="M779" s="31" t="s">
        <v>1264</v>
      </c>
      <c r="N779" s="31" t="s">
        <v>1264</v>
      </c>
      <c r="O779" s="32"/>
      <c r="P779" s="28"/>
      <c r="Q779" s="28"/>
      <c r="R779" s="28"/>
      <c r="S779" s="28" t="s">
        <v>1364</v>
      </c>
      <c r="T779" s="33" t="s">
        <v>1367</v>
      </c>
      <c r="U779" s="28">
        <v>47</v>
      </c>
      <c r="V779" s="36" t="s">
        <v>2313</v>
      </c>
    </row>
    <row r="780" spans="1:22" ht="72" x14ac:dyDescent="0.3">
      <c r="A780" s="27">
        <v>777</v>
      </c>
      <c r="B780" s="28" t="s">
        <v>741</v>
      </c>
      <c r="C780" s="28" t="s">
        <v>1237</v>
      </c>
      <c r="D780" s="28"/>
      <c r="E780" s="28"/>
      <c r="F780" s="28"/>
      <c r="G780" s="29"/>
      <c r="H780" s="30" t="s">
        <v>819</v>
      </c>
      <c r="I780" s="28" t="s">
        <v>4</v>
      </c>
      <c r="J780" s="28"/>
      <c r="K780" s="28" t="s">
        <v>1209</v>
      </c>
      <c r="L780" s="28" t="s">
        <v>1007</v>
      </c>
      <c r="M780" s="31" t="s">
        <v>1264</v>
      </c>
      <c r="N780" s="31" t="s">
        <v>1264</v>
      </c>
      <c r="O780" s="32"/>
      <c r="P780" s="28"/>
      <c r="Q780" s="28"/>
      <c r="R780" s="28"/>
      <c r="S780" s="28" t="s">
        <v>1364</v>
      </c>
      <c r="T780" s="33" t="s">
        <v>1367</v>
      </c>
      <c r="U780" s="28">
        <v>48</v>
      </c>
      <c r="V780" s="36" t="s">
        <v>2314</v>
      </c>
    </row>
    <row r="781" spans="1:22" ht="72" x14ac:dyDescent="0.3">
      <c r="A781" s="27">
        <v>778</v>
      </c>
      <c r="B781" s="28" t="s">
        <v>741</v>
      </c>
      <c r="C781" s="28" t="s">
        <v>1237</v>
      </c>
      <c r="D781" s="28"/>
      <c r="E781" s="28"/>
      <c r="F781" s="28"/>
      <c r="G781" s="29"/>
      <c r="H781" s="30" t="s">
        <v>820</v>
      </c>
      <c r="I781" s="28" t="s">
        <v>4</v>
      </c>
      <c r="J781" s="28"/>
      <c r="K781" s="28" t="s">
        <v>1004</v>
      </c>
      <c r="L781" s="28" t="s">
        <v>1181</v>
      </c>
      <c r="M781" s="31" t="s">
        <v>1265</v>
      </c>
      <c r="N781" s="31" t="s">
        <v>1265</v>
      </c>
      <c r="O781" s="32"/>
      <c r="P781" s="28"/>
      <c r="Q781" s="28"/>
      <c r="R781" s="28"/>
      <c r="S781" s="28" t="s">
        <v>1367</v>
      </c>
      <c r="T781" s="33" t="s">
        <v>1367</v>
      </c>
      <c r="U781" s="28">
        <v>49</v>
      </c>
      <c r="V781" s="36" t="s">
        <v>2315</v>
      </c>
    </row>
    <row r="782" spans="1:22" ht="72" x14ac:dyDescent="0.3">
      <c r="A782" s="27">
        <v>779</v>
      </c>
      <c r="B782" s="28" t="s">
        <v>741</v>
      </c>
      <c r="C782" s="28" t="s">
        <v>1237</v>
      </c>
      <c r="D782" s="28"/>
      <c r="E782" s="28"/>
      <c r="F782" s="28"/>
      <c r="G782" s="29"/>
      <c r="H782" s="30" t="s">
        <v>821</v>
      </c>
      <c r="I782" s="28" t="s">
        <v>4</v>
      </c>
      <c r="J782" s="28"/>
      <c r="K782" s="28" t="s">
        <v>1004</v>
      </c>
      <c r="L782" s="28" t="s">
        <v>1181</v>
      </c>
      <c r="M782" s="31" t="s">
        <v>1265</v>
      </c>
      <c r="N782" s="31" t="s">
        <v>1265</v>
      </c>
      <c r="O782" s="32"/>
      <c r="P782" s="28"/>
      <c r="Q782" s="28"/>
      <c r="R782" s="28"/>
      <c r="S782" s="28" t="s">
        <v>1367</v>
      </c>
      <c r="T782" s="33" t="s">
        <v>1367</v>
      </c>
      <c r="U782" s="28">
        <v>50</v>
      </c>
      <c r="V782" s="36" t="s">
        <v>2316</v>
      </c>
    </row>
    <row r="783" spans="1:22" ht="72" x14ac:dyDescent="0.3">
      <c r="A783" s="27">
        <v>780</v>
      </c>
      <c r="B783" s="28" t="s">
        <v>741</v>
      </c>
      <c r="C783" s="28" t="s">
        <v>1237</v>
      </c>
      <c r="D783" s="28"/>
      <c r="E783" s="28"/>
      <c r="F783" s="28"/>
      <c r="G783" s="29"/>
      <c r="H783" s="30" t="s">
        <v>822</v>
      </c>
      <c r="I783" s="28" t="s">
        <v>4</v>
      </c>
      <c r="J783" s="28"/>
      <c r="K783" s="28" t="s">
        <v>1004</v>
      </c>
      <c r="L783" s="28" t="s">
        <v>1010</v>
      </c>
      <c r="M783" s="31" t="s">
        <v>1265</v>
      </c>
      <c r="N783" s="31" t="s">
        <v>1265</v>
      </c>
      <c r="O783" s="32"/>
      <c r="P783" s="28"/>
      <c r="Q783" s="28"/>
      <c r="R783" s="28"/>
      <c r="S783" s="28" t="s">
        <v>1367</v>
      </c>
      <c r="T783" s="33" t="s">
        <v>1367</v>
      </c>
      <c r="U783" s="28">
        <v>51</v>
      </c>
      <c r="V783" s="36" t="s">
        <v>2317</v>
      </c>
    </row>
    <row r="784" spans="1:22" ht="110.4" x14ac:dyDescent="0.3">
      <c r="A784" s="27">
        <v>781</v>
      </c>
      <c r="B784" s="28" t="s">
        <v>741</v>
      </c>
      <c r="C784" s="28" t="s">
        <v>1237</v>
      </c>
      <c r="D784" s="28"/>
      <c r="E784" s="28"/>
      <c r="F784" s="28"/>
      <c r="G784" s="29"/>
      <c r="H784" s="30" t="s">
        <v>823</v>
      </c>
      <c r="I784" s="28" t="s">
        <v>4</v>
      </c>
      <c r="J784" s="28"/>
      <c r="K784" s="28" t="s">
        <v>1004</v>
      </c>
      <c r="L784" s="28" t="s">
        <v>1310</v>
      </c>
      <c r="M784" s="31" t="s">
        <v>1265</v>
      </c>
      <c r="N784" s="31" t="s">
        <v>1265</v>
      </c>
      <c r="O784" s="32"/>
      <c r="P784" s="28"/>
      <c r="Q784" s="28"/>
      <c r="R784" s="28"/>
      <c r="S784" s="28" t="s">
        <v>2467</v>
      </c>
      <c r="T784" s="33" t="s">
        <v>1367</v>
      </c>
      <c r="U784" s="28">
        <v>52</v>
      </c>
      <c r="V784" s="36" t="s">
        <v>2318</v>
      </c>
    </row>
    <row r="785" spans="1:22" ht="72" x14ac:dyDescent="0.3">
      <c r="A785" s="27">
        <v>782</v>
      </c>
      <c r="B785" s="28" t="s">
        <v>741</v>
      </c>
      <c r="C785" s="28" t="s">
        <v>1237</v>
      </c>
      <c r="D785" s="28"/>
      <c r="E785" s="28"/>
      <c r="F785" s="28"/>
      <c r="G785" s="29"/>
      <c r="H785" s="30" t="s">
        <v>824</v>
      </c>
      <c r="I785" s="28" t="s">
        <v>4</v>
      </c>
      <c r="J785" s="28"/>
      <c r="K785" s="28" t="s">
        <v>1004</v>
      </c>
      <c r="L785" s="28" t="s">
        <v>1310</v>
      </c>
      <c r="M785" s="31" t="s">
        <v>1265</v>
      </c>
      <c r="N785" s="31" t="s">
        <v>1265</v>
      </c>
      <c r="O785" s="32"/>
      <c r="P785" s="28"/>
      <c r="Q785" s="28"/>
      <c r="R785" s="28"/>
      <c r="S785" s="28" t="s">
        <v>1367</v>
      </c>
      <c r="T785" s="33" t="s">
        <v>1367</v>
      </c>
      <c r="U785" s="28">
        <v>53</v>
      </c>
      <c r="V785" s="36" t="s">
        <v>2319</v>
      </c>
    </row>
    <row r="786" spans="1:22" ht="82.8" x14ac:dyDescent="0.3">
      <c r="A786" s="27">
        <v>783</v>
      </c>
      <c r="B786" s="28" t="s">
        <v>741</v>
      </c>
      <c r="C786" s="28" t="s">
        <v>1237</v>
      </c>
      <c r="D786" s="28" t="s">
        <v>1074</v>
      </c>
      <c r="E786" s="28"/>
      <c r="F786" s="28"/>
      <c r="G786" s="29"/>
      <c r="H786" s="30" t="s">
        <v>825</v>
      </c>
      <c r="I786" s="28" t="s">
        <v>8</v>
      </c>
      <c r="J786" s="28" t="s">
        <v>4</v>
      </c>
      <c r="K786" s="28" t="s">
        <v>1004</v>
      </c>
      <c r="L786" s="28" t="s">
        <v>1313</v>
      </c>
      <c r="M786" s="31" t="s">
        <v>1430</v>
      </c>
      <c r="N786" s="31"/>
      <c r="O786" s="32">
        <v>0.11</v>
      </c>
      <c r="P786" s="28"/>
      <c r="Q786" s="28"/>
      <c r="R786" s="28"/>
      <c r="S786" s="28" t="s">
        <v>1364</v>
      </c>
      <c r="T786" s="33" t="s">
        <v>1364</v>
      </c>
      <c r="U786" s="28">
        <v>54</v>
      </c>
      <c r="V786" s="36" t="s">
        <v>2320</v>
      </c>
    </row>
    <row r="787" spans="1:22" ht="82.8" x14ac:dyDescent="0.3">
      <c r="A787" s="27">
        <v>784</v>
      </c>
      <c r="B787" s="28" t="s">
        <v>741</v>
      </c>
      <c r="C787" s="28" t="s">
        <v>1237</v>
      </c>
      <c r="D787" s="28"/>
      <c r="E787" s="28"/>
      <c r="F787" s="28"/>
      <c r="G787" s="29"/>
      <c r="H787" s="30" t="s">
        <v>826</v>
      </c>
      <c r="I787" s="28" t="s">
        <v>4</v>
      </c>
      <c r="J787" s="28"/>
      <c r="K787" s="28" t="s">
        <v>1004</v>
      </c>
      <c r="L787" s="28" t="s">
        <v>992</v>
      </c>
      <c r="M787" s="31" t="s">
        <v>1430</v>
      </c>
      <c r="N787" s="31"/>
      <c r="O787" s="32">
        <v>0.5</v>
      </c>
      <c r="P787" s="28"/>
      <c r="Q787" s="28"/>
      <c r="R787" s="28"/>
      <c r="S787" s="28" t="s">
        <v>1364</v>
      </c>
      <c r="T787" s="33" t="s">
        <v>1364</v>
      </c>
      <c r="U787" s="28">
        <v>55</v>
      </c>
      <c r="V787" s="36" t="s">
        <v>2321</v>
      </c>
    </row>
    <row r="788" spans="1:22" ht="82.8" x14ac:dyDescent="0.3">
      <c r="A788" s="27">
        <v>785</v>
      </c>
      <c r="B788" s="28" t="s">
        <v>741</v>
      </c>
      <c r="C788" s="28" t="s">
        <v>1237</v>
      </c>
      <c r="D788" s="28"/>
      <c r="E788" s="28"/>
      <c r="F788" s="28"/>
      <c r="G788" s="29"/>
      <c r="H788" s="30" t="s">
        <v>1371</v>
      </c>
      <c r="I788" s="28" t="s">
        <v>4</v>
      </c>
      <c r="J788" s="28"/>
      <c r="K788" s="28" t="s">
        <v>1004</v>
      </c>
      <c r="L788" s="28" t="s">
        <v>1312</v>
      </c>
      <c r="M788" s="31" t="s">
        <v>1265</v>
      </c>
      <c r="N788" s="31" t="s">
        <v>1265</v>
      </c>
      <c r="O788" s="32"/>
      <c r="P788" s="28"/>
      <c r="Q788" s="28"/>
      <c r="R788" s="28"/>
      <c r="S788" s="28" t="s">
        <v>1367</v>
      </c>
      <c r="T788" s="33" t="s">
        <v>1367</v>
      </c>
      <c r="U788" s="28">
        <v>56</v>
      </c>
      <c r="V788" s="36" t="s">
        <v>2322</v>
      </c>
    </row>
    <row r="789" spans="1:22" ht="82.8" x14ac:dyDescent="0.3">
      <c r="A789" s="27">
        <v>786</v>
      </c>
      <c r="B789" s="28" t="s">
        <v>741</v>
      </c>
      <c r="C789" s="28" t="s">
        <v>1237</v>
      </c>
      <c r="D789" s="28"/>
      <c r="E789" s="28"/>
      <c r="F789" s="28"/>
      <c r="G789" s="29"/>
      <c r="H789" s="30" t="s">
        <v>827</v>
      </c>
      <c r="I789" s="28" t="s">
        <v>8</v>
      </c>
      <c r="J789" s="28" t="s">
        <v>4</v>
      </c>
      <c r="K789" s="28" t="s">
        <v>992</v>
      </c>
      <c r="L789" s="28"/>
      <c r="M789" s="31" t="s">
        <v>1430</v>
      </c>
      <c r="N789" s="31"/>
      <c r="O789" s="32">
        <v>0.3</v>
      </c>
      <c r="P789" s="28"/>
      <c r="Q789" s="28"/>
      <c r="R789" s="28"/>
      <c r="S789" s="28" t="s">
        <v>1364</v>
      </c>
      <c r="T789" s="33" t="s">
        <v>1364</v>
      </c>
      <c r="U789" s="28">
        <v>57</v>
      </c>
      <c r="V789" s="36" t="s">
        <v>2323</v>
      </c>
    </row>
    <row r="790" spans="1:22" ht="82.8" x14ac:dyDescent="0.3">
      <c r="A790" s="27">
        <v>787</v>
      </c>
      <c r="B790" s="28" t="s">
        <v>741</v>
      </c>
      <c r="C790" s="28" t="s">
        <v>1237</v>
      </c>
      <c r="D790" s="28"/>
      <c r="E790" s="28"/>
      <c r="F790" s="28"/>
      <c r="G790" s="29"/>
      <c r="H790" s="30" t="s">
        <v>828</v>
      </c>
      <c r="I790" s="28" t="s">
        <v>974</v>
      </c>
      <c r="J790" s="28" t="s">
        <v>118</v>
      </c>
      <c r="K790" s="28" t="s">
        <v>1008</v>
      </c>
      <c r="L790" s="28"/>
      <c r="M790" s="31" t="s">
        <v>1265</v>
      </c>
      <c r="N790" s="31" t="s">
        <v>1265</v>
      </c>
      <c r="O790" s="32"/>
      <c r="P790" s="28"/>
      <c r="Q790" s="28"/>
      <c r="R790" s="28"/>
      <c r="S790" s="28" t="s">
        <v>1367</v>
      </c>
      <c r="T790" s="33" t="s">
        <v>1367</v>
      </c>
      <c r="U790" s="28">
        <v>58</v>
      </c>
      <c r="V790" s="36" t="s">
        <v>2324</v>
      </c>
    </row>
    <row r="791" spans="1:22" ht="82.8" x14ac:dyDescent="0.3">
      <c r="A791" s="27">
        <v>788</v>
      </c>
      <c r="B791" s="28" t="s">
        <v>741</v>
      </c>
      <c r="C791" s="28" t="s">
        <v>829</v>
      </c>
      <c r="D791" s="28"/>
      <c r="E791" s="28"/>
      <c r="F791" s="28"/>
      <c r="G791" s="29"/>
      <c r="H791" s="30" t="s">
        <v>830</v>
      </c>
      <c r="I791" s="28" t="s">
        <v>976</v>
      </c>
      <c r="J791" s="28" t="s">
        <v>4</v>
      </c>
      <c r="K791" s="28" t="s">
        <v>1006</v>
      </c>
      <c r="L791" s="28"/>
      <c r="M791" s="31" t="s">
        <v>1265</v>
      </c>
      <c r="N791" s="31" t="s">
        <v>1265</v>
      </c>
      <c r="O791" s="32"/>
      <c r="P791" s="28"/>
      <c r="Q791" s="28"/>
      <c r="R791" s="28"/>
      <c r="S791" s="28" t="s">
        <v>1364</v>
      </c>
      <c r="T791" s="33" t="s">
        <v>1367</v>
      </c>
      <c r="U791" s="28">
        <v>39</v>
      </c>
      <c r="V791" s="36" t="s">
        <v>2325</v>
      </c>
    </row>
    <row r="792" spans="1:22" ht="82.8" x14ac:dyDescent="0.3">
      <c r="A792" s="27">
        <v>789</v>
      </c>
      <c r="B792" s="28" t="s">
        <v>741</v>
      </c>
      <c r="C792" s="28" t="s">
        <v>829</v>
      </c>
      <c r="D792" s="28"/>
      <c r="E792" s="28"/>
      <c r="F792" s="28"/>
      <c r="G792" s="29"/>
      <c r="H792" s="30" t="s">
        <v>831</v>
      </c>
      <c r="I792" s="28" t="s">
        <v>976</v>
      </c>
      <c r="J792" s="28" t="s">
        <v>4</v>
      </c>
      <c r="K792" s="28" t="s">
        <v>1006</v>
      </c>
      <c r="L792" s="28"/>
      <c r="M792" s="31" t="s">
        <v>1265</v>
      </c>
      <c r="N792" s="31" t="s">
        <v>1265</v>
      </c>
      <c r="O792" s="32"/>
      <c r="P792" s="28"/>
      <c r="Q792" s="28"/>
      <c r="R792" s="28"/>
      <c r="S792" s="28" t="s">
        <v>1364</v>
      </c>
      <c r="T792" s="33" t="s">
        <v>1367</v>
      </c>
      <c r="U792" s="28">
        <v>40</v>
      </c>
      <c r="V792" s="36" t="s">
        <v>2326</v>
      </c>
    </row>
    <row r="793" spans="1:22" ht="72" x14ac:dyDescent="0.3">
      <c r="A793" s="27">
        <v>790</v>
      </c>
      <c r="B793" s="28" t="s">
        <v>741</v>
      </c>
      <c r="C793" s="28" t="s">
        <v>829</v>
      </c>
      <c r="D793" s="28"/>
      <c r="E793" s="28"/>
      <c r="F793" s="28"/>
      <c r="G793" s="29"/>
      <c r="H793" s="30" t="s">
        <v>832</v>
      </c>
      <c r="I793" s="28" t="s">
        <v>976</v>
      </c>
      <c r="J793" s="28" t="s">
        <v>4</v>
      </c>
      <c r="K793" s="28" t="s">
        <v>1006</v>
      </c>
      <c r="L793" s="28"/>
      <c r="M793" s="31" t="s">
        <v>1265</v>
      </c>
      <c r="N793" s="31" t="s">
        <v>1265</v>
      </c>
      <c r="O793" s="32"/>
      <c r="P793" s="28"/>
      <c r="Q793" s="28"/>
      <c r="R793" s="28"/>
      <c r="S793" s="28" t="s">
        <v>1364</v>
      </c>
      <c r="T793" s="33" t="s">
        <v>1367</v>
      </c>
      <c r="U793" s="28">
        <v>41</v>
      </c>
      <c r="V793" s="36" t="s">
        <v>2327</v>
      </c>
    </row>
    <row r="794" spans="1:22" ht="82.8" x14ac:dyDescent="0.3">
      <c r="A794" s="27">
        <v>791</v>
      </c>
      <c r="B794" s="28" t="s">
        <v>741</v>
      </c>
      <c r="C794" s="28" t="s">
        <v>829</v>
      </c>
      <c r="D794" s="28"/>
      <c r="E794" s="28"/>
      <c r="F794" s="28"/>
      <c r="G794" s="29"/>
      <c r="H794" s="30" t="s">
        <v>833</v>
      </c>
      <c r="I794" s="28" t="s">
        <v>976</v>
      </c>
      <c r="J794" s="28" t="s">
        <v>4</v>
      </c>
      <c r="K794" s="28" t="s">
        <v>1004</v>
      </c>
      <c r="L794" s="28"/>
      <c r="M794" s="31" t="s">
        <v>1265</v>
      </c>
      <c r="N794" s="31" t="s">
        <v>1265</v>
      </c>
      <c r="O794" s="32"/>
      <c r="P794" s="28"/>
      <c r="Q794" s="28"/>
      <c r="R794" s="28"/>
      <c r="S794" s="28" t="s">
        <v>1367</v>
      </c>
      <c r="T794" s="33" t="s">
        <v>1367</v>
      </c>
      <c r="U794" s="28">
        <v>42</v>
      </c>
      <c r="V794" s="36" t="s">
        <v>2328</v>
      </c>
    </row>
    <row r="795" spans="1:22" ht="82.8" x14ac:dyDescent="0.3">
      <c r="A795" s="27">
        <v>792</v>
      </c>
      <c r="B795" s="28" t="s">
        <v>741</v>
      </c>
      <c r="C795" s="28" t="s">
        <v>829</v>
      </c>
      <c r="D795" s="28"/>
      <c r="E795" s="28"/>
      <c r="F795" s="28"/>
      <c r="G795" s="29"/>
      <c r="H795" s="30" t="s">
        <v>1308</v>
      </c>
      <c r="I795" s="28" t="s">
        <v>976</v>
      </c>
      <c r="J795" s="28" t="s">
        <v>4</v>
      </c>
      <c r="K795" s="28" t="s">
        <v>1004</v>
      </c>
      <c r="L795" s="28" t="s">
        <v>1314</v>
      </c>
      <c r="M795" s="31" t="s">
        <v>1265</v>
      </c>
      <c r="N795" s="31" t="s">
        <v>1265</v>
      </c>
      <c r="O795" s="32"/>
      <c r="P795" s="28"/>
      <c r="Q795" s="28"/>
      <c r="R795" s="28"/>
      <c r="S795" s="28" t="s">
        <v>1364</v>
      </c>
      <c r="T795" s="33" t="s">
        <v>1367</v>
      </c>
      <c r="U795" s="28">
        <v>43</v>
      </c>
      <c r="V795" s="36" t="s">
        <v>2329</v>
      </c>
    </row>
    <row r="796" spans="1:22" ht="72" x14ac:dyDescent="0.3">
      <c r="A796" s="27">
        <v>793</v>
      </c>
      <c r="B796" s="28" t="s">
        <v>741</v>
      </c>
      <c r="C796" s="28" t="s">
        <v>829</v>
      </c>
      <c r="D796" s="28"/>
      <c r="E796" s="28"/>
      <c r="F796" s="28"/>
      <c r="G796" s="29"/>
      <c r="H796" s="30" t="s">
        <v>834</v>
      </c>
      <c r="I796" s="28" t="s">
        <v>976</v>
      </c>
      <c r="J796" s="28" t="s">
        <v>4</v>
      </c>
      <c r="K796" s="28" t="s">
        <v>1004</v>
      </c>
      <c r="L796" s="28" t="s">
        <v>1315</v>
      </c>
      <c r="M796" s="31" t="s">
        <v>1265</v>
      </c>
      <c r="N796" s="31" t="s">
        <v>1265</v>
      </c>
      <c r="O796" s="32"/>
      <c r="P796" s="28"/>
      <c r="Q796" s="28"/>
      <c r="R796" s="28"/>
      <c r="S796" s="28" t="s">
        <v>1367</v>
      </c>
      <c r="T796" s="33" t="s">
        <v>1367</v>
      </c>
      <c r="U796" s="28">
        <v>44</v>
      </c>
      <c r="V796" s="36" t="s">
        <v>2330</v>
      </c>
    </row>
    <row r="797" spans="1:22" ht="72" x14ac:dyDescent="0.3">
      <c r="A797" s="27">
        <v>794</v>
      </c>
      <c r="B797" s="28" t="s">
        <v>741</v>
      </c>
      <c r="C797" s="28" t="s">
        <v>829</v>
      </c>
      <c r="D797" s="28"/>
      <c r="E797" s="28"/>
      <c r="F797" s="28"/>
      <c r="G797" s="29"/>
      <c r="H797" s="30" t="s">
        <v>835</v>
      </c>
      <c r="I797" s="28" t="s">
        <v>976</v>
      </c>
      <c r="J797" s="28" t="s">
        <v>8</v>
      </c>
      <c r="K797" s="28" t="s">
        <v>1004</v>
      </c>
      <c r="L797" s="28"/>
      <c r="M797" s="31" t="s">
        <v>1265</v>
      </c>
      <c r="N797" s="31" t="s">
        <v>1265</v>
      </c>
      <c r="O797" s="32"/>
      <c r="P797" s="28"/>
      <c r="Q797" s="28"/>
      <c r="R797" s="28"/>
      <c r="S797" s="28" t="s">
        <v>1367</v>
      </c>
      <c r="T797" s="33" t="s">
        <v>1367</v>
      </c>
      <c r="U797" s="28">
        <v>45</v>
      </c>
      <c r="V797" s="36" t="s">
        <v>2331</v>
      </c>
    </row>
    <row r="798" spans="1:22" ht="72" x14ac:dyDescent="0.3">
      <c r="A798" s="27">
        <v>795</v>
      </c>
      <c r="B798" s="28" t="s">
        <v>741</v>
      </c>
      <c r="C798" s="28" t="s">
        <v>829</v>
      </c>
      <c r="D798" s="28"/>
      <c r="E798" s="28"/>
      <c r="F798" s="28"/>
      <c r="G798" s="29"/>
      <c r="H798" s="30" t="s">
        <v>836</v>
      </c>
      <c r="I798" s="28" t="s">
        <v>975</v>
      </c>
      <c r="J798" s="28" t="s">
        <v>4</v>
      </c>
      <c r="K798" s="28" t="s">
        <v>1316</v>
      </c>
      <c r="L798" s="28"/>
      <c r="M798" s="31" t="s">
        <v>1430</v>
      </c>
      <c r="N798" s="31"/>
      <c r="O798" s="32">
        <v>0.32</v>
      </c>
      <c r="P798" s="28"/>
      <c r="Q798" s="28"/>
      <c r="R798" s="28"/>
      <c r="S798" s="28" t="s">
        <v>1367</v>
      </c>
      <c r="T798" s="33" t="s">
        <v>1364</v>
      </c>
      <c r="U798" s="28">
        <v>46</v>
      </c>
      <c r="V798" s="36" t="s">
        <v>2332</v>
      </c>
    </row>
    <row r="799" spans="1:22" ht="72" x14ac:dyDescent="0.3">
      <c r="A799" s="27">
        <v>796</v>
      </c>
      <c r="B799" s="28" t="s">
        <v>741</v>
      </c>
      <c r="C799" s="28" t="s">
        <v>829</v>
      </c>
      <c r="D799" s="28" t="s">
        <v>1063</v>
      </c>
      <c r="E799" s="28" t="s">
        <v>1064</v>
      </c>
      <c r="F799" s="28" t="s">
        <v>1065</v>
      </c>
      <c r="G799" s="29"/>
      <c r="H799" s="30" t="s">
        <v>1309</v>
      </c>
      <c r="I799" s="28" t="s">
        <v>976</v>
      </c>
      <c r="J799" s="28" t="s">
        <v>4</v>
      </c>
      <c r="K799" s="28" t="s">
        <v>1005</v>
      </c>
      <c r="L799" s="28"/>
      <c r="M799" s="31" t="s">
        <v>1265</v>
      </c>
      <c r="N799" s="31" t="s">
        <v>1265</v>
      </c>
      <c r="O799" s="32"/>
      <c r="P799" s="28"/>
      <c r="Q799" s="28"/>
      <c r="R799" s="28"/>
      <c r="S799" s="28" t="s">
        <v>1367</v>
      </c>
      <c r="T799" s="33" t="s">
        <v>1364</v>
      </c>
      <c r="U799" s="28">
        <v>47</v>
      </c>
      <c r="V799" s="36" t="s">
        <v>2333</v>
      </c>
    </row>
    <row r="800" spans="1:22" ht="72" x14ac:dyDescent="0.3">
      <c r="A800" s="27">
        <v>797</v>
      </c>
      <c r="B800" s="28" t="s">
        <v>741</v>
      </c>
      <c r="C800" s="28" t="s">
        <v>829</v>
      </c>
      <c r="D800" s="28" t="s">
        <v>1063</v>
      </c>
      <c r="E800" s="28" t="s">
        <v>1064</v>
      </c>
      <c r="F800" s="28"/>
      <c r="G800" s="29"/>
      <c r="H800" s="30" t="s">
        <v>837</v>
      </c>
      <c r="I800" s="28" t="s">
        <v>975</v>
      </c>
      <c r="J800" s="28" t="s">
        <v>976</v>
      </c>
      <c r="K800" s="28" t="s">
        <v>1005</v>
      </c>
      <c r="L800" s="28"/>
      <c r="M800" s="31" t="s">
        <v>1265</v>
      </c>
      <c r="N800" s="31" t="s">
        <v>1265</v>
      </c>
      <c r="O800" s="32"/>
      <c r="P800" s="28"/>
      <c r="Q800" s="28"/>
      <c r="R800" s="28"/>
      <c r="S800" s="28" t="s">
        <v>1367</v>
      </c>
      <c r="T800" s="33" t="s">
        <v>1364</v>
      </c>
      <c r="U800" s="28">
        <v>48</v>
      </c>
      <c r="V800" s="36" t="s">
        <v>2334</v>
      </c>
    </row>
    <row r="801" spans="1:22" ht="82.8" x14ac:dyDescent="0.3">
      <c r="A801" s="27">
        <v>798</v>
      </c>
      <c r="B801" s="28" t="s">
        <v>741</v>
      </c>
      <c r="C801" s="28" t="s">
        <v>829</v>
      </c>
      <c r="D801" s="28" t="s">
        <v>981</v>
      </c>
      <c r="E801" s="28" t="s">
        <v>982</v>
      </c>
      <c r="F801" s="28"/>
      <c r="G801" s="29"/>
      <c r="H801" s="30" t="s">
        <v>838</v>
      </c>
      <c r="I801" s="28" t="s">
        <v>976</v>
      </c>
      <c r="J801" s="28" t="s">
        <v>4</v>
      </c>
      <c r="K801" s="28" t="s">
        <v>1006</v>
      </c>
      <c r="L801" s="28" t="s">
        <v>1310</v>
      </c>
      <c r="M801" s="31" t="s">
        <v>1265</v>
      </c>
      <c r="N801" s="31" t="s">
        <v>1265</v>
      </c>
      <c r="O801" s="32"/>
      <c r="P801" s="28"/>
      <c r="Q801" s="28"/>
      <c r="R801" s="28"/>
      <c r="S801" s="28" t="s">
        <v>1364</v>
      </c>
      <c r="T801" s="33" t="s">
        <v>1364</v>
      </c>
      <c r="U801" s="28">
        <v>49</v>
      </c>
      <c r="V801" s="36" t="s">
        <v>2335</v>
      </c>
    </row>
    <row r="802" spans="1:22" ht="72" x14ac:dyDescent="0.3">
      <c r="A802" s="27">
        <v>799</v>
      </c>
      <c r="B802" s="28" t="s">
        <v>741</v>
      </c>
      <c r="C802" s="28" t="s">
        <v>829</v>
      </c>
      <c r="D802" s="28" t="s">
        <v>1082</v>
      </c>
      <c r="E802" s="28" t="s">
        <v>1357</v>
      </c>
      <c r="F802" s="28"/>
      <c r="G802" s="29"/>
      <c r="H802" s="30" t="s">
        <v>839</v>
      </c>
      <c r="I802" s="28" t="s">
        <v>976</v>
      </c>
      <c r="J802" s="28" t="s">
        <v>4</v>
      </c>
      <c r="K802" s="28" t="s">
        <v>1006</v>
      </c>
      <c r="L802" s="28"/>
      <c r="M802" s="31" t="s">
        <v>1265</v>
      </c>
      <c r="N802" s="31" t="s">
        <v>1265</v>
      </c>
      <c r="O802" s="32"/>
      <c r="P802" s="28"/>
      <c r="Q802" s="28"/>
      <c r="R802" s="28"/>
      <c r="S802" s="28" t="s">
        <v>1367</v>
      </c>
      <c r="T802" s="33" t="s">
        <v>1367</v>
      </c>
      <c r="U802" s="28">
        <v>50</v>
      </c>
      <c r="V802" s="36" t="s">
        <v>2336</v>
      </c>
    </row>
    <row r="803" spans="1:22" ht="72" x14ac:dyDescent="0.3">
      <c r="A803" s="27">
        <v>800</v>
      </c>
      <c r="B803" s="28" t="s">
        <v>741</v>
      </c>
      <c r="C803" s="28" t="s">
        <v>829</v>
      </c>
      <c r="D803" s="28" t="s">
        <v>1082</v>
      </c>
      <c r="E803" s="28" t="s">
        <v>1357</v>
      </c>
      <c r="F803" s="28"/>
      <c r="G803" s="29"/>
      <c r="H803" s="30" t="s">
        <v>840</v>
      </c>
      <c r="I803" s="28" t="s">
        <v>976</v>
      </c>
      <c r="J803" s="28" t="s">
        <v>4</v>
      </c>
      <c r="K803" s="28" t="s">
        <v>1005</v>
      </c>
      <c r="L803" s="28"/>
      <c r="M803" s="31" t="s">
        <v>1265</v>
      </c>
      <c r="N803" s="31" t="s">
        <v>1265</v>
      </c>
      <c r="O803" s="32"/>
      <c r="P803" s="28"/>
      <c r="Q803" s="28"/>
      <c r="R803" s="28"/>
      <c r="S803" s="28" t="s">
        <v>1364</v>
      </c>
      <c r="T803" s="33" t="s">
        <v>1364</v>
      </c>
      <c r="U803" s="28">
        <v>51</v>
      </c>
      <c r="V803" s="36" t="s">
        <v>2337</v>
      </c>
    </row>
    <row r="804" spans="1:22" ht="72" x14ac:dyDescent="0.3">
      <c r="A804" s="27">
        <v>801</v>
      </c>
      <c r="B804" s="28" t="s">
        <v>741</v>
      </c>
      <c r="C804" s="28" t="s">
        <v>829</v>
      </c>
      <c r="D804" s="28" t="s">
        <v>1074</v>
      </c>
      <c r="E804" s="28"/>
      <c r="F804" s="28"/>
      <c r="G804" s="29"/>
      <c r="H804" s="30" t="s">
        <v>841</v>
      </c>
      <c r="I804" s="28" t="s">
        <v>976</v>
      </c>
      <c r="J804" s="28" t="s">
        <v>4</v>
      </c>
      <c r="K804" s="28" t="s">
        <v>1005</v>
      </c>
      <c r="L804" s="28"/>
      <c r="M804" s="31" t="s">
        <v>1265</v>
      </c>
      <c r="N804" s="31" t="s">
        <v>1265</v>
      </c>
      <c r="O804" s="32"/>
      <c r="P804" s="28"/>
      <c r="Q804" s="28"/>
      <c r="R804" s="28"/>
      <c r="S804" s="28" t="s">
        <v>1364</v>
      </c>
      <c r="T804" s="33" t="s">
        <v>1364</v>
      </c>
      <c r="U804" s="28">
        <v>52</v>
      </c>
      <c r="V804" s="36" t="s">
        <v>2338</v>
      </c>
    </row>
    <row r="805" spans="1:22" ht="72" x14ac:dyDescent="0.3">
      <c r="A805" s="27">
        <v>802</v>
      </c>
      <c r="B805" s="28" t="s">
        <v>741</v>
      </c>
      <c r="C805" s="28" t="s">
        <v>829</v>
      </c>
      <c r="D805" s="28" t="s">
        <v>1063</v>
      </c>
      <c r="E805" s="28" t="s">
        <v>1064</v>
      </c>
      <c r="F805" s="28"/>
      <c r="G805" s="29"/>
      <c r="H805" s="30" t="s">
        <v>842</v>
      </c>
      <c r="I805" s="28" t="s">
        <v>976</v>
      </c>
      <c r="J805" s="28" t="s">
        <v>4</v>
      </c>
      <c r="K805" s="28" t="s">
        <v>1005</v>
      </c>
      <c r="L805" s="28"/>
      <c r="M805" s="31" t="s">
        <v>1265</v>
      </c>
      <c r="N805" s="31" t="s">
        <v>1265</v>
      </c>
      <c r="O805" s="32"/>
      <c r="P805" s="28"/>
      <c r="Q805" s="28"/>
      <c r="R805" s="28"/>
      <c r="S805" s="28" t="s">
        <v>1364</v>
      </c>
      <c r="T805" s="33" t="s">
        <v>1364</v>
      </c>
      <c r="U805" s="28">
        <v>53</v>
      </c>
      <c r="V805" s="36" t="s">
        <v>2339</v>
      </c>
    </row>
    <row r="806" spans="1:22" ht="82.8" x14ac:dyDescent="0.3">
      <c r="A806" s="27">
        <v>803</v>
      </c>
      <c r="B806" s="28" t="s">
        <v>741</v>
      </c>
      <c r="C806" s="28" t="s">
        <v>829</v>
      </c>
      <c r="D806" s="28"/>
      <c r="E806" s="28"/>
      <c r="F806" s="28"/>
      <c r="G806" s="29"/>
      <c r="H806" s="30" t="s">
        <v>843</v>
      </c>
      <c r="I806" s="28" t="s">
        <v>976</v>
      </c>
      <c r="J806" s="28" t="s">
        <v>4</v>
      </c>
      <c r="K806" s="28" t="s">
        <v>991</v>
      </c>
      <c r="L806" s="28" t="s">
        <v>1005</v>
      </c>
      <c r="M806" s="31" t="s">
        <v>1272</v>
      </c>
      <c r="N806" s="31" t="s">
        <v>1272</v>
      </c>
      <c r="O806" s="32"/>
      <c r="P806" s="28"/>
      <c r="Q806" s="28"/>
      <c r="R806" s="28"/>
      <c r="S806" s="28" t="s">
        <v>1367</v>
      </c>
      <c r="T806" s="33" t="s">
        <v>1367</v>
      </c>
      <c r="U806" s="28">
        <v>54</v>
      </c>
      <c r="V806" s="36" t="s">
        <v>2340</v>
      </c>
    </row>
    <row r="807" spans="1:22" ht="72" x14ac:dyDescent="0.3">
      <c r="A807" s="27">
        <v>804</v>
      </c>
      <c r="B807" s="28" t="s">
        <v>741</v>
      </c>
      <c r="C807" s="28" t="s">
        <v>829</v>
      </c>
      <c r="D807" s="28"/>
      <c r="E807" s="28"/>
      <c r="F807" s="28"/>
      <c r="G807" s="29"/>
      <c r="H807" s="30" t="s">
        <v>844</v>
      </c>
      <c r="I807" s="28" t="s">
        <v>4</v>
      </c>
      <c r="J807" s="28" t="s">
        <v>976</v>
      </c>
      <c r="K807" s="28" t="s">
        <v>1004</v>
      </c>
      <c r="L807" s="28" t="s">
        <v>1010</v>
      </c>
      <c r="M807" s="31" t="s">
        <v>1265</v>
      </c>
      <c r="N807" s="31" t="s">
        <v>1265</v>
      </c>
      <c r="O807" s="32"/>
      <c r="P807" s="28"/>
      <c r="Q807" s="28"/>
      <c r="R807" s="28"/>
      <c r="S807" s="28" t="s">
        <v>1367</v>
      </c>
      <c r="T807" s="33" t="s">
        <v>1367</v>
      </c>
      <c r="U807" s="28">
        <v>55</v>
      </c>
      <c r="V807" s="36" t="s">
        <v>2341</v>
      </c>
    </row>
    <row r="808" spans="1:22" ht="72" x14ac:dyDescent="0.3">
      <c r="A808" s="27">
        <v>805</v>
      </c>
      <c r="B808" s="28" t="s">
        <v>741</v>
      </c>
      <c r="C808" s="28" t="s">
        <v>829</v>
      </c>
      <c r="D808" s="28" t="s">
        <v>1063</v>
      </c>
      <c r="E808" s="28"/>
      <c r="F808" s="28"/>
      <c r="G808" s="29"/>
      <c r="H808" s="30" t="s">
        <v>845</v>
      </c>
      <c r="I808" s="28" t="s">
        <v>976</v>
      </c>
      <c r="J808" s="28" t="s">
        <v>4</v>
      </c>
      <c r="K808" s="28" t="s">
        <v>1005</v>
      </c>
      <c r="L808" s="28"/>
      <c r="M808" s="31" t="s">
        <v>1272</v>
      </c>
      <c r="N808" s="31" t="s">
        <v>1272</v>
      </c>
      <c r="O808" s="32"/>
      <c r="P808" s="28"/>
      <c r="Q808" s="28"/>
      <c r="R808" s="28"/>
      <c r="S808" s="28" t="s">
        <v>1364</v>
      </c>
      <c r="T808" s="33" t="s">
        <v>1367</v>
      </c>
      <c r="U808" s="28">
        <v>56</v>
      </c>
      <c r="V808" s="36" t="s">
        <v>2342</v>
      </c>
    </row>
    <row r="809" spans="1:22" ht="72" x14ac:dyDescent="0.3">
      <c r="A809" s="27">
        <v>806</v>
      </c>
      <c r="B809" s="28" t="s">
        <v>741</v>
      </c>
      <c r="C809" s="28" t="s">
        <v>846</v>
      </c>
      <c r="D809" s="28" t="s">
        <v>1063</v>
      </c>
      <c r="E809" s="28" t="s">
        <v>1064</v>
      </c>
      <c r="F809" s="28"/>
      <c r="G809" s="29"/>
      <c r="H809" s="30" t="s">
        <v>847</v>
      </c>
      <c r="I809" s="28" t="s">
        <v>4</v>
      </c>
      <c r="J809" s="28" t="s">
        <v>10</v>
      </c>
      <c r="K809" s="28"/>
      <c r="L809" s="28"/>
      <c r="M809" s="31" t="s">
        <v>1430</v>
      </c>
      <c r="N809" s="31" t="s">
        <v>1430</v>
      </c>
      <c r="O809" s="32">
        <v>0.2</v>
      </c>
      <c r="P809" s="28"/>
      <c r="Q809" s="28"/>
      <c r="R809" s="28"/>
      <c r="S809" s="28" t="s">
        <v>1367</v>
      </c>
      <c r="T809" s="33" t="s">
        <v>1364</v>
      </c>
      <c r="U809" s="28">
        <v>30</v>
      </c>
      <c r="V809" s="36" t="s">
        <v>2343</v>
      </c>
    </row>
    <row r="810" spans="1:22" ht="72" x14ac:dyDescent="0.3">
      <c r="A810" s="27">
        <v>807</v>
      </c>
      <c r="B810" s="28" t="s">
        <v>741</v>
      </c>
      <c r="C810" s="28" t="s">
        <v>846</v>
      </c>
      <c r="D810" s="28" t="s">
        <v>1063</v>
      </c>
      <c r="E810" s="28" t="s">
        <v>1064</v>
      </c>
      <c r="F810" s="28"/>
      <c r="G810" s="29"/>
      <c r="H810" s="30" t="s">
        <v>848</v>
      </c>
      <c r="I810" s="28" t="s">
        <v>4</v>
      </c>
      <c r="J810" s="28"/>
      <c r="K810" s="28"/>
      <c r="L810" s="28"/>
      <c r="M810" s="31">
        <v>380000</v>
      </c>
      <c r="N810" s="31" t="str">
        <f t="shared" ref="N810" si="39">IF(M810="","",IF(M810&lt;5000,"&lt; 5 000€",IF(M810&lt;10000,"5 000€ &lt;x&lt; 10 000€",IF(M810&lt;50000,"10 000€ &lt;x&lt; 50 000€",IF(M810&lt;100000,"50 000€ &lt;x&lt; 100 000€",IF(M810&lt;200000,"100 000€ &lt;x&lt; 200 000€",IF(M810&lt;500000,"200 000€ &lt;x&lt; 500 000€",IF(M810&lt;1000000,"500 000€ &lt;x&lt; 1M€",IF(M810&gt;1000000,"&gt;1M€","")))))))))</f>
        <v>200 000€ &lt;x&lt; 500 000€</v>
      </c>
      <c r="O810" s="32">
        <v>0.28420000000000001</v>
      </c>
      <c r="P810" s="28"/>
      <c r="Q810" s="28"/>
      <c r="R810" s="28"/>
      <c r="S810" s="28" t="s">
        <v>1367</v>
      </c>
      <c r="T810" s="33" t="s">
        <v>1364</v>
      </c>
      <c r="U810" s="28">
        <v>31</v>
      </c>
      <c r="V810" s="36" t="s">
        <v>2344</v>
      </c>
    </row>
    <row r="811" spans="1:22" ht="72" x14ac:dyDescent="0.3">
      <c r="A811" s="27">
        <v>808</v>
      </c>
      <c r="B811" s="28" t="s">
        <v>741</v>
      </c>
      <c r="C811" s="28" t="s">
        <v>846</v>
      </c>
      <c r="D811" s="28" t="s">
        <v>1048</v>
      </c>
      <c r="E811" s="28" t="s">
        <v>1058</v>
      </c>
      <c r="F811" s="28"/>
      <c r="G811" s="29"/>
      <c r="H811" s="30" t="s">
        <v>849</v>
      </c>
      <c r="I811" s="28" t="s">
        <v>4</v>
      </c>
      <c r="J811" s="28" t="s">
        <v>974</v>
      </c>
      <c r="K811" s="28" t="s">
        <v>1200</v>
      </c>
      <c r="L811" s="28"/>
      <c r="M811" s="31" t="s">
        <v>1280</v>
      </c>
      <c r="N811" s="31" t="s">
        <v>1280</v>
      </c>
      <c r="O811" s="32"/>
      <c r="P811" s="28"/>
      <c r="Q811" s="28"/>
      <c r="R811" s="28"/>
      <c r="S811" s="28" t="s">
        <v>1367</v>
      </c>
      <c r="T811" s="33" t="s">
        <v>1367</v>
      </c>
      <c r="U811" s="28" t="s">
        <v>1440</v>
      </c>
      <c r="V811" s="36" t="s">
        <v>2345</v>
      </c>
    </row>
    <row r="812" spans="1:22" ht="82.8" x14ac:dyDescent="0.3">
      <c r="A812" s="27">
        <v>809</v>
      </c>
      <c r="B812" s="28" t="s">
        <v>741</v>
      </c>
      <c r="C812" s="28" t="s">
        <v>846</v>
      </c>
      <c r="D812" s="28" t="s">
        <v>1074</v>
      </c>
      <c r="E812" s="28"/>
      <c r="F812" s="28"/>
      <c r="G812" s="29"/>
      <c r="H812" s="30" t="s">
        <v>850</v>
      </c>
      <c r="I812" s="28" t="s">
        <v>4</v>
      </c>
      <c r="J812" s="28"/>
      <c r="K812" s="28" t="s">
        <v>1005</v>
      </c>
      <c r="L812" s="28" t="s">
        <v>1034</v>
      </c>
      <c r="M812" s="31">
        <v>730000</v>
      </c>
      <c r="N812" s="31" t="str">
        <f t="shared" ref="N812:N814" si="40">IF(M812="","",IF(M812&lt;5000,"&lt; 5 000€",IF(M812&lt;10000,"5 000€ &lt;x&lt; 10 000€",IF(M812&lt;50000,"10 000€ &lt;x&lt; 50 000€",IF(M812&lt;100000,"50 000€ &lt;x&lt; 100 000€",IF(M812&lt;200000,"100 000€ &lt;x&lt; 200 000€",IF(M812&lt;500000,"200 000€ &lt;x&lt; 500 000€",IF(M812&lt;1000000,"500 000€ &lt;x&lt; 1M€",IF(M812&gt;1000000,"&gt;1M€","")))))))))</f>
        <v>500 000€ &lt;x&lt; 1M€</v>
      </c>
      <c r="O812" s="32">
        <v>8.3000000000000004E-2</v>
      </c>
      <c r="P812" s="28"/>
      <c r="Q812" s="28"/>
      <c r="R812" s="28"/>
      <c r="S812" s="28" t="s">
        <v>1364</v>
      </c>
      <c r="T812" s="33" t="s">
        <v>1364</v>
      </c>
      <c r="U812" s="28">
        <v>36</v>
      </c>
      <c r="V812" s="36" t="s">
        <v>2346</v>
      </c>
    </row>
    <row r="813" spans="1:22" ht="72" x14ac:dyDescent="0.3">
      <c r="A813" s="27">
        <v>810</v>
      </c>
      <c r="B813" s="28" t="s">
        <v>741</v>
      </c>
      <c r="C813" s="28" t="s">
        <v>846</v>
      </c>
      <c r="D813" s="28" t="s">
        <v>1074</v>
      </c>
      <c r="E813" s="28"/>
      <c r="F813" s="28"/>
      <c r="G813" s="29"/>
      <c r="H813" s="30" t="s">
        <v>851</v>
      </c>
      <c r="I813" s="28" t="s">
        <v>4</v>
      </c>
      <c r="J813" s="28"/>
      <c r="K813" s="28" t="s">
        <v>1005</v>
      </c>
      <c r="L813" s="28"/>
      <c r="M813" s="31">
        <v>4000000</v>
      </c>
      <c r="N813" s="31" t="str">
        <f t="shared" si="40"/>
        <v>&gt;1M€</v>
      </c>
      <c r="O813" s="32"/>
      <c r="P813" s="28"/>
      <c r="Q813" s="28"/>
      <c r="R813" s="37">
        <v>0.48</v>
      </c>
      <c r="S813" s="28" t="s">
        <v>1364</v>
      </c>
      <c r="T813" s="33" t="s">
        <v>1364</v>
      </c>
      <c r="U813" s="28">
        <v>37</v>
      </c>
      <c r="V813" s="36" t="s">
        <v>2347</v>
      </c>
    </row>
    <row r="814" spans="1:22" ht="82.8" x14ac:dyDescent="0.3">
      <c r="A814" s="27">
        <v>811</v>
      </c>
      <c r="B814" s="28" t="s">
        <v>741</v>
      </c>
      <c r="C814" s="28" t="s">
        <v>846</v>
      </c>
      <c r="D814" s="28" t="s">
        <v>1074</v>
      </c>
      <c r="E814" s="28"/>
      <c r="F814" s="28"/>
      <c r="G814" s="29"/>
      <c r="H814" s="30" t="s">
        <v>852</v>
      </c>
      <c r="I814" s="28" t="s">
        <v>4</v>
      </c>
      <c r="J814" s="28"/>
      <c r="K814" s="28" t="s">
        <v>1005</v>
      </c>
      <c r="L814" s="28"/>
      <c r="M814" s="31">
        <v>247000</v>
      </c>
      <c r="N814" s="31" t="str">
        <f t="shared" si="40"/>
        <v>200 000€ &lt;x&lt; 500 000€</v>
      </c>
      <c r="O814" s="32"/>
      <c r="P814" s="28"/>
      <c r="Q814" s="28" t="s">
        <v>2348</v>
      </c>
      <c r="R814" s="28"/>
      <c r="S814" s="28" t="s">
        <v>1367</v>
      </c>
      <c r="T814" s="33" t="s">
        <v>1364</v>
      </c>
      <c r="U814" s="28">
        <v>38</v>
      </c>
      <c r="V814" s="36" t="s">
        <v>2349</v>
      </c>
    </row>
    <row r="815" spans="1:22" ht="72" x14ac:dyDescent="0.3">
      <c r="A815" s="27">
        <v>812</v>
      </c>
      <c r="B815" s="28" t="s">
        <v>741</v>
      </c>
      <c r="C815" s="28" t="s">
        <v>846</v>
      </c>
      <c r="D815" s="28" t="s">
        <v>1074</v>
      </c>
      <c r="E815" s="28"/>
      <c r="F815" s="28"/>
      <c r="G815" s="29"/>
      <c r="H815" s="30" t="s">
        <v>956</v>
      </c>
      <c r="I815" s="28" t="s">
        <v>4</v>
      </c>
      <c r="J815" s="28"/>
      <c r="K815" s="28" t="s">
        <v>1005</v>
      </c>
      <c r="L815" s="28"/>
      <c r="M815" s="31" t="s">
        <v>1280</v>
      </c>
      <c r="N815" s="31" t="s">
        <v>1280</v>
      </c>
      <c r="O815" s="32"/>
      <c r="P815" s="28"/>
      <c r="Q815" s="28"/>
      <c r="R815" s="28"/>
      <c r="S815" s="28" t="s">
        <v>1364</v>
      </c>
      <c r="T815" s="33" t="s">
        <v>1367</v>
      </c>
      <c r="U815" s="28">
        <v>39</v>
      </c>
      <c r="V815" s="36" t="s">
        <v>2350</v>
      </c>
    </row>
    <row r="816" spans="1:22" ht="72" x14ac:dyDescent="0.3">
      <c r="A816" s="27">
        <v>813</v>
      </c>
      <c r="B816" s="28" t="s">
        <v>741</v>
      </c>
      <c r="C816" s="28" t="s">
        <v>846</v>
      </c>
      <c r="D816" s="28"/>
      <c r="E816" s="28"/>
      <c r="F816" s="28"/>
      <c r="G816" s="29"/>
      <c r="H816" s="30" t="s">
        <v>1379</v>
      </c>
      <c r="I816" s="28" t="s">
        <v>4</v>
      </c>
      <c r="J816" s="28"/>
      <c r="K816" s="28" t="s">
        <v>1005</v>
      </c>
      <c r="L816" s="28" t="s">
        <v>1317</v>
      </c>
      <c r="M816" s="31">
        <v>65000</v>
      </c>
      <c r="N816" s="31" t="str">
        <f t="shared" ref="N816" si="41">IF(M816="","",IF(M816&lt;5000,"&lt; 5 000€",IF(M816&lt;10000,"5 000€ &lt;x&lt; 10 000€",IF(M816&lt;50000,"10 000€ &lt;x&lt; 50 000€",IF(M816&lt;100000,"50 000€ &lt;x&lt; 100 000€",IF(M816&lt;200000,"100 000€ &lt;x&lt; 200 000€",IF(M816&lt;500000,"200 000€ &lt;x&lt; 500 000€",IF(M816&lt;1000000,"500 000€ &lt;x&lt; 1M€",IF(M816&gt;1000000,"&gt;1M€","")))))))))</f>
        <v>50 000€ &lt;x&lt; 100 000€</v>
      </c>
      <c r="O816" s="32"/>
      <c r="P816" s="28"/>
      <c r="Q816" s="28"/>
      <c r="R816" s="28"/>
      <c r="S816" s="28" t="s">
        <v>1364</v>
      </c>
      <c r="T816" s="33" t="s">
        <v>1364</v>
      </c>
      <c r="U816" s="28">
        <v>40</v>
      </c>
      <c r="V816" s="36" t="s">
        <v>2351</v>
      </c>
    </row>
    <row r="817" spans="1:22" ht="72" x14ac:dyDescent="0.3">
      <c r="A817" s="27">
        <v>814</v>
      </c>
      <c r="B817" s="28" t="s">
        <v>741</v>
      </c>
      <c r="C817" s="28" t="s">
        <v>846</v>
      </c>
      <c r="D817" s="28" t="s">
        <v>1098</v>
      </c>
      <c r="E817" s="28" t="s">
        <v>1169</v>
      </c>
      <c r="F817" s="28"/>
      <c r="G817" s="29"/>
      <c r="H817" s="30" t="s">
        <v>853</v>
      </c>
      <c r="I817" s="28" t="s">
        <v>4</v>
      </c>
      <c r="J817" s="28"/>
      <c r="K817" s="28" t="s">
        <v>1005</v>
      </c>
      <c r="L817" s="28"/>
      <c r="M817" s="31" t="s">
        <v>1280</v>
      </c>
      <c r="N817" s="31" t="s">
        <v>1280</v>
      </c>
      <c r="O817" s="32">
        <v>0.05</v>
      </c>
      <c r="P817" s="28"/>
      <c r="Q817" s="28"/>
      <c r="R817" s="28"/>
      <c r="S817" s="28" t="s">
        <v>1367</v>
      </c>
      <c r="T817" s="33" t="s">
        <v>1364</v>
      </c>
      <c r="U817" s="28">
        <v>42</v>
      </c>
      <c r="V817" s="36" t="s">
        <v>2352</v>
      </c>
    </row>
    <row r="818" spans="1:22" ht="72" x14ac:dyDescent="0.3">
      <c r="A818" s="27">
        <v>815</v>
      </c>
      <c r="B818" s="28" t="s">
        <v>741</v>
      </c>
      <c r="C818" s="28" t="s">
        <v>846</v>
      </c>
      <c r="D818" s="28" t="s">
        <v>1048</v>
      </c>
      <c r="E818" s="28" t="s">
        <v>1049</v>
      </c>
      <c r="F818" s="28"/>
      <c r="G818" s="29"/>
      <c r="H818" s="30" t="s">
        <v>854</v>
      </c>
      <c r="I818" s="28" t="s">
        <v>4</v>
      </c>
      <c r="J818" s="28"/>
      <c r="K818" s="28" t="s">
        <v>1005</v>
      </c>
      <c r="L818" s="28" t="s">
        <v>1318</v>
      </c>
      <c r="M818" s="31" t="s">
        <v>1280</v>
      </c>
      <c r="N818" s="31" t="s">
        <v>1280</v>
      </c>
      <c r="O818" s="32">
        <v>0.3</v>
      </c>
      <c r="P818" s="28"/>
      <c r="Q818" s="28"/>
      <c r="R818" s="28"/>
      <c r="S818" s="28" t="s">
        <v>1367</v>
      </c>
      <c r="T818" s="33" t="s">
        <v>1364</v>
      </c>
      <c r="U818" s="28">
        <v>43</v>
      </c>
      <c r="V818" s="36" t="s">
        <v>2353</v>
      </c>
    </row>
    <row r="819" spans="1:22" ht="72" x14ac:dyDescent="0.3">
      <c r="A819" s="27">
        <v>816</v>
      </c>
      <c r="B819" s="28" t="s">
        <v>741</v>
      </c>
      <c r="C819" s="28" t="s">
        <v>846</v>
      </c>
      <c r="D819" s="28"/>
      <c r="E819" s="28"/>
      <c r="F819" s="28"/>
      <c r="G819" s="29"/>
      <c r="H819" s="30" t="s">
        <v>855</v>
      </c>
      <c r="I819" s="28" t="s">
        <v>975</v>
      </c>
      <c r="J819" s="28" t="s">
        <v>4</v>
      </c>
      <c r="K819" s="28" t="s">
        <v>991</v>
      </c>
      <c r="L819" s="28"/>
      <c r="M819" s="31" t="s">
        <v>1280</v>
      </c>
      <c r="N819" s="31" t="s">
        <v>1280</v>
      </c>
      <c r="O819" s="32"/>
      <c r="P819" s="28"/>
      <c r="Q819" s="28"/>
      <c r="R819" s="28"/>
      <c r="S819" s="28" t="s">
        <v>1367</v>
      </c>
      <c r="T819" s="33" t="s">
        <v>1367</v>
      </c>
      <c r="U819" s="28" t="s">
        <v>1441</v>
      </c>
      <c r="V819" s="36" t="s">
        <v>2354</v>
      </c>
    </row>
    <row r="820" spans="1:22" ht="72" x14ac:dyDescent="0.3">
      <c r="A820" s="27">
        <v>817</v>
      </c>
      <c r="B820" s="28" t="s">
        <v>741</v>
      </c>
      <c r="C820" s="28" t="s">
        <v>846</v>
      </c>
      <c r="D820" s="28" t="s">
        <v>981</v>
      </c>
      <c r="E820" s="28" t="s">
        <v>1195</v>
      </c>
      <c r="F820" s="28" t="s">
        <v>1196</v>
      </c>
      <c r="G820" s="29"/>
      <c r="H820" s="30" t="s">
        <v>856</v>
      </c>
      <c r="I820" s="28" t="s">
        <v>4</v>
      </c>
      <c r="J820" s="28"/>
      <c r="K820" s="28" t="s">
        <v>231</v>
      </c>
      <c r="L820" s="28"/>
      <c r="M820" s="31" t="s">
        <v>1280</v>
      </c>
      <c r="N820" s="31" t="s">
        <v>1280</v>
      </c>
      <c r="O820" s="32"/>
      <c r="P820" s="28"/>
      <c r="Q820" s="28"/>
      <c r="R820" s="28"/>
      <c r="S820" s="28" t="s">
        <v>1367</v>
      </c>
      <c r="T820" s="33" t="s">
        <v>1364</v>
      </c>
      <c r="U820" s="28">
        <v>47</v>
      </c>
      <c r="V820" s="36" t="s">
        <v>2355</v>
      </c>
    </row>
    <row r="821" spans="1:22" ht="72" x14ac:dyDescent="0.3">
      <c r="A821" s="27">
        <v>818</v>
      </c>
      <c r="B821" s="28" t="s">
        <v>741</v>
      </c>
      <c r="C821" s="28" t="s">
        <v>846</v>
      </c>
      <c r="D821" s="28" t="s">
        <v>1111</v>
      </c>
      <c r="E821" s="28"/>
      <c r="F821" s="28"/>
      <c r="G821" s="29"/>
      <c r="H821" s="30" t="s">
        <v>857</v>
      </c>
      <c r="I821" s="28" t="s">
        <v>4</v>
      </c>
      <c r="J821" s="28"/>
      <c r="K821" s="28" t="s">
        <v>1005</v>
      </c>
      <c r="L821" s="28" t="s">
        <v>1319</v>
      </c>
      <c r="M821" s="31">
        <v>650000</v>
      </c>
      <c r="N821" s="31" t="str">
        <f t="shared" ref="N821" si="42">IF(M821="","",IF(M821&lt;5000,"&lt; 5 000€",IF(M821&lt;10000,"5 000€ &lt;x&lt; 10 000€",IF(M821&lt;50000,"10 000€ &lt;x&lt; 50 000€",IF(M821&lt;100000,"50 000€ &lt;x&lt; 100 000€",IF(M821&lt;200000,"100 000€ &lt;x&lt; 200 000€",IF(M821&lt;500000,"200 000€ &lt;x&lt; 500 000€",IF(M821&lt;1000000,"500 000€ &lt;x&lt; 1M€",IF(M821&gt;1000000,"&gt;1M€","")))))))))</f>
        <v>500 000€ &lt;x&lt; 1M€</v>
      </c>
      <c r="O821" s="32"/>
      <c r="P821" s="28"/>
      <c r="Q821" s="28"/>
      <c r="R821" s="28"/>
      <c r="S821" s="28" t="s">
        <v>1364</v>
      </c>
      <c r="T821" s="33" t="s">
        <v>1364</v>
      </c>
      <c r="U821" s="28">
        <v>48</v>
      </c>
      <c r="V821" s="36" t="s">
        <v>2356</v>
      </c>
    </row>
    <row r="822" spans="1:22" ht="72" x14ac:dyDescent="0.3">
      <c r="A822" s="27">
        <v>819</v>
      </c>
      <c r="B822" s="28" t="s">
        <v>741</v>
      </c>
      <c r="C822" s="28" t="s">
        <v>846</v>
      </c>
      <c r="D822" s="28" t="s">
        <v>981</v>
      </c>
      <c r="E822" s="28" t="s">
        <v>1195</v>
      </c>
      <c r="F822" s="28" t="s">
        <v>1196</v>
      </c>
      <c r="G822" s="29"/>
      <c r="H822" s="30" t="s">
        <v>858</v>
      </c>
      <c r="I822" s="28" t="s">
        <v>4</v>
      </c>
      <c r="J822" s="28"/>
      <c r="K822" s="28" t="s">
        <v>89</v>
      </c>
      <c r="L822" s="28"/>
      <c r="M822" s="31" t="s">
        <v>1280</v>
      </c>
      <c r="N822" s="31" t="s">
        <v>1280</v>
      </c>
      <c r="O822" s="32"/>
      <c r="P822" s="28"/>
      <c r="Q822" s="28"/>
      <c r="R822" s="28"/>
      <c r="S822" s="28" t="s">
        <v>1367</v>
      </c>
      <c r="T822" s="33" t="s">
        <v>1364</v>
      </c>
      <c r="U822" s="28">
        <v>49</v>
      </c>
      <c r="V822" s="36" t="s">
        <v>2357</v>
      </c>
    </row>
    <row r="823" spans="1:22" ht="72" x14ac:dyDescent="0.3">
      <c r="A823" s="27">
        <v>820</v>
      </c>
      <c r="B823" s="28" t="s">
        <v>741</v>
      </c>
      <c r="C823" s="28" t="s">
        <v>846</v>
      </c>
      <c r="D823" s="28"/>
      <c r="E823" s="28"/>
      <c r="F823" s="28"/>
      <c r="G823" s="29"/>
      <c r="H823" s="30" t="s">
        <v>859</v>
      </c>
      <c r="I823" s="28" t="s">
        <v>4</v>
      </c>
      <c r="J823" s="28"/>
      <c r="K823" s="28" t="s">
        <v>991</v>
      </c>
      <c r="L823" s="28" t="s">
        <v>1322</v>
      </c>
      <c r="M823" s="31" t="s">
        <v>1280</v>
      </c>
      <c r="N823" s="31" t="s">
        <v>1280</v>
      </c>
      <c r="O823" s="32"/>
      <c r="P823" s="28"/>
      <c r="Q823" s="28"/>
      <c r="R823" s="28"/>
      <c r="S823" s="28" t="s">
        <v>1367</v>
      </c>
      <c r="T823" s="33" t="s">
        <v>1367</v>
      </c>
      <c r="U823" s="28">
        <v>51</v>
      </c>
      <c r="V823" s="36" t="s">
        <v>2358</v>
      </c>
    </row>
    <row r="824" spans="1:22" ht="82.8" x14ac:dyDescent="0.3">
      <c r="A824" s="27">
        <v>821</v>
      </c>
      <c r="B824" s="28" t="s">
        <v>741</v>
      </c>
      <c r="C824" s="28" t="s">
        <v>846</v>
      </c>
      <c r="D824" s="28" t="s">
        <v>1101</v>
      </c>
      <c r="E824" s="28"/>
      <c r="F824" s="28"/>
      <c r="G824" s="29"/>
      <c r="H824" s="30" t="s">
        <v>860</v>
      </c>
      <c r="I824" s="28" t="s">
        <v>4</v>
      </c>
      <c r="J824" s="28"/>
      <c r="K824" s="28" t="s">
        <v>1005</v>
      </c>
      <c r="L824" s="28"/>
      <c r="M824" s="31" t="s">
        <v>1280</v>
      </c>
      <c r="N824" s="31" t="s">
        <v>1280</v>
      </c>
      <c r="O824" s="32"/>
      <c r="P824" s="28"/>
      <c r="Q824" s="28"/>
      <c r="R824" s="28"/>
      <c r="S824" s="28" t="s">
        <v>1364</v>
      </c>
      <c r="T824" s="33" t="s">
        <v>1367</v>
      </c>
      <c r="U824" s="28">
        <v>52</v>
      </c>
      <c r="V824" s="36" t="s">
        <v>2359</v>
      </c>
    </row>
    <row r="825" spans="1:22" ht="72" x14ac:dyDescent="0.3">
      <c r="A825" s="27">
        <v>822</v>
      </c>
      <c r="B825" s="28" t="s">
        <v>741</v>
      </c>
      <c r="C825" s="28" t="s">
        <v>846</v>
      </c>
      <c r="D825" s="28"/>
      <c r="E825" s="28"/>
      <c r="F825" s="28"/>
      <c r="G825" s="29"/>
      <c r="H825" s="30" t="s">
        <v>861</v>
      </c>
      <c r="I825" s="28" t="s">
        <v>973</v>
      </c>
      <c r="J825" s="28" t="s">
        <v>4</v>
      </c>
      <c r="K825" s="28" t="s">
        <v>1004</v>
      </c>
      <c r="L825" s="28"/>
      <c r="M825" s="31" t="s">
        <v>1266</v>
      </c>
      <c r="N825" s="31" t="s">
        <v>1266</v>
      </c>
      <c r="O825" s="32"/>
      <c r="P825" s="28"/>
      <c r="Q825" s="28"/>
      <c r="R825" s="28"/>
      <c r="S825" s="28" t="s">
        <v>1367</v>
      </c>
      <c r="T825" s="33" t="s">
        <v>1367</v>
      </c>
      <c r="U825" s="28">
        <v>53</v>
      </c>
      <c r="V825" s="36" t="s">
        <v>2360</v>
      </c>
    </row>
    <row r="826" spans="1:22" ht="72" x14ac:dyDescent="0.3">
      <c r="A826" s="27">
        <v>823</v>
      </c>
      <c r="B826" s="28" t="s">
        <v>741</v>
      </c>
      <c r="C826" s="28" t="s">
        <v>846</v>
      </c>
      <c r="D826" s="28"/>
      <c r="E826" s="28"/>
      <c r="F826" s="28"/>
      <c r="G826" s="29"/>
      <c r="H826" s="30" t="s">
        <v>862</v>
      </c>
      <c r="I826" s="28" t="s">
        <v>973</v>
      </c>
      <c r="J826" s="28" t="s">
        <v>4</v>
      </c>
      <c r="K826" s="28" t="s">
        <v>1025</v>
      </c>
      <c r="L826" s="28" t="s">
        <v>1016</v>
      </c>
      <c r="M826" s="31" t="s">
        <v>1266</v>
      </c>
      <c r="N826" s="31" t="s">
        <v>1266</v>
      </c>
      <c r="O826" s="32"/>
      <c r="P826" s="28"/>
      <c r="Q826" s="28"/>
      <c r="R826" s="28"/>
      <c r="S826" s="28" t="s">
        <v>1367</v>
      </c>
      <c r="T826" s="33" t="s">
        <v>1367</v>
      </c>
      <c r="U826" s="28">
        <v>61</v>
      </c>
      <c r="V826" s="36" t="s">
        <v>2361</v>
      </c>
    </row>
    <row r="827" spans="1:22" ht="72" x14ac:dyDescent="0.3">
      <c r="A827" s="27">
        <v>824</v>
      </c>
      <c r="B827" s="28" t="s">
        <v>741</v>
      </c>
      <c r="C827" s="28" t="s">
        <v>846</v>
      </c>
      <c r="D827" s="28"/>
      <c r="E827" s="28"/>
      <c r="F827" s="28"/>
      <c r="G827" s="29"/>
      <c r="H827" s="30" t="s">
        <v>863</v>
      </c>
      <c r="I827" s="28" t="s">
        <v>973</v>
      </c>
      <c r="J827" s="28" t="s">
        <v>4</v>
      </c>
      <c r="K827" s="28" t="s">
        <v>1025</v>
      </c>
      <c r="L827" s="28" t="s">
        <v>1380</v>
      </c>
      <c r="M827" s="31" t="s">
        <v>1266</v>
      </c>
      <c r="N827" s="31" t="s">
        <v>1266</v>
      </c>
      <c r="O827" s="32">
        <v>0.1</v>
      </c>
      <c r="P827" s="28"/>
      <c r="Q827" s="28"/>
      <c r="R827" s="28" t="s">
        <v>1452</v>
      </c>
      <c r="S827" s="28" t="s">
        <v>1367</v>
      </c>
      <c r="T827" s="33" t="s">
        <v>1367</v>
      </c>
      <c r="U827" s="28">
        <v>62</v>
      </c>
      <c r="V827" s="36" t="s">
        <v>2362</v>
      </c>
    </row>
    <row r="828" spans="1:22" ht="72" x14ac:dyDescent="0.3">
      <c r="A828" s="27">
        <v>825</v>
      </c>
      <c r="B828" s="28" t="s">
        <v>741</v>
      </c>
      <c r="C828" s="28" t="s">
        <v>846</v>
      </c>
      <c r="D828" s="28"/>
      <c r="E828" s="28"/>
      <c r="F828" s="28"/>
      <c r="G828" s="29"/>
      <c r="H828" s="30" t="s">
        <v>864</v>
      </c>
      <c r="I828" s="28" t="s">
        <v>973</v>
      </c>
      <c r="J828" s="28" t="s">
        <v>4</v>
      </c>
      <c r="K828" s="28" t="s">
        <v>1005</v>
      </c>
      <c r="L828" s="28"/>
      <c r="M828" s="31" t="s">
        <v>1266</v>
      </c>
      <c r="N828" s="31" t="s">
        <v>1266</v>
      </c>
      <c r="O828" s="32"/>
      <c r="P828" s="28"/>
      <c r="Q828" s="28"/>
      <c r="R828" s="28"/>
      <c r="S828" s="28" t="s">
        <v>1367</v>
      </c>
      <c r="T828" s="33" t="s">
        <v>1364</v>
      </c>
      <c r="U828" s="28">
        <v>63</v>
      </c>
      <c r="V828" s="36" t="s">
        <v>2363</v>
      </c>
    </row>
    <row r="829" spans="1:22" ht="72" x14ac:dyDescent="0.3">
      <c r="A829" s="27">
        <v>826</v>
      </c>
      <c r="B829" s="28" t="s">
        <v>741</v>
      </c>
      <c r="C829" s="28" t="s">
        <v>846</v>
      </c>
      <c r="D829" s="28"/>
      <c r="E829" s="28"/>
      <c r="F829" s="28"/>
      <c r="G829" s="29"/>
      <c r="H829" s="30" t="s">
        <v>865</v>
      </c>
      <c r="I829" s="28" t="s">
        <v>973</v>
      </c>
      <c r="J829" s="28" t="s">
        <v>4</v>
      </c>
      <c r="K829" s="28" t="s">
        <v>1025</v>
      </c>
      <c r="L829" s="28" t="s">
        <v>1016</v>
      </c>
      <c r="M829" s="31" t="s">
        <v>1266</v>
      </c>
      <c r="N829" s="31" t="s">
        <v>1266</v>
      </c>
      <c r="O829" s="32" t="s">
        <v>1381</v>
      </c>
      <c r="P829" s="28"/>
      <c r="Q829" s="28"/>
      <c r="R829" s="28"/>
      <c r="S829" s="28" t="s">
        <v>1367</v>
      </c>
      <c r="T829" s="33" t="s">
        <v>1364</v>
      </c>
      <c r="U829" s="28">
        <v>64</v>
      </c>
      <c r="V829" s="36" t="s">
        <v>2364</v>
      </c>
    </row>
    <row r="830" spans="1:22" ht="72" x14ac:dyDescent="0.3">
      <c r="A830" s="27">
        <v>827</v>
      </c>
      <c r="B830" s="28" t="s">
        <v>741</v>
      </c>
      <c r="C830" s="28" t="s">
        <v>846</v>
      </c>
      <c r="D830" s="28"/>
      <c r="E830" s="28"/>
      <c r="F830" s="28"/>
      <c r="G830" s="29"/>
      <c r="H830" s="30" t="s">
        <v>866</v>
      </c>
      <c r="I830" s="28" t="s">
        <v>973</v>
      </c>
      <c r="J830" s="28" t="s">
        <v>4</v>
      </c>
      <c r="K830" s="28" t="s">
        <v>1025</v>
      </c>
      <c r="L830" s="28" t="s">
        <v>1016</v>
      </c>
      <c r="M830" s="31" t="s">
        <v>1266</v>
      </c>
      <c r="N830" s="31" t="s">
        <v>1266</v>
      </c>
      <c r="O830" s="32"/>
      <c r="P830" s="28"/>
      <c r="Q830" s="28"/>
      <c r="R830" s="28"/>
      <c r="S830" s="28" t="s">
        <v>1367</v>
      </c>
      <c r="T830" s="33" t="s">
        <v>1364</v>
      </c>
      <c r="U830" s="28">
        <v>65</v>
      </c>
      <c r="V830" s="36" t="s">
        <v>2365</v>
      </c>
    </row>
    <row r="831" spans="1:22" ht="72" x14ac:dyDescent="0.3">
      <c r="A831" s="27">
        <v>828</v>
      </c>
      <c r="B831" s="28" t="s">
        <v>741</v>
      </c>
      <c r="C831" s="28" t="s">
        <v>846</v>
      </c>
      <c r="D831" s="28"/>
      <c r="E831" s="28"/>
      <c r="F831" s="28"/>
      <c r="G831" s="29"/>
      <c r="H831" s="30" t="s">
        <v>867</v>
      </c>
      <c r="I831" s="28" t="s">
        <v>973</v>
      </c>
      <c r="J831" s="28" t="s">
        <v>4</v>
      </c>
      <c r="K831" s="28" t="s">
        <v>1025</v>
      </c>
      <c r="L831" s="28"/>
      <c r="M831" s="31" t="s">
        <v>1266</v>
      </c>
      <c r="N831" s="31" t="s">
        <v>1266</v>
      </c>
      <c r="O831" s="32"/>
      <c r="P831" s="28"/>
      <c r="Q831" s="28"/>
      <c r="R831" s="28"/>
      <c r="S831" s="28" t="s">
        <v>1367</v>
      </c>
      <c r="T831" s="33" t="s">
        <v>1367</v>
      </c>
      <c r="U831" s="28" t="s">
        <v>1442</v>
      </c>
      <c r="V831" s="36" t="s">
        <v>2366</v>
      </c>
    </row>
    <row r="832" spans="1:22" ht="72" x14ac:dyDescent="0.3">
      <c r="A832" s="27">
        <v>829</v>
      </c>
      <c r="B832" s="28" t="s">
        <v>741</v>
      </c>
      <c r="C832" s="28" t="s">
        <v>868</v>
      </c>
      <c r="D832" s="28" t="s">
        <v>1048</v>
      </c>
      <c r="E832" s="28" t="s">
        <v>1049</v>
      </c>
      <c r="F832" s="28"/>
      <c r="G832" s="29"/>
      <c r="H832" s="30" t="s">
        <v>869</v>
      </c>
      <c r="I832" s="28" t="s">
        <v>4</v>
      </c>
      <c r="J832" s="28"/>
      <c r="K832" s="28" t="s">
        <v>89</v>
      </c>
      <c r="L832" s="28" t="s">
        <v>1034</v>
      </c>
      <c r="M832" s="31">
        <v>2690000</v>
      </c>
      <c r="N832" s="31" t="str">
        <f t="shared" ref="N832:N838" si="43">IF(M832="","",IF(M832&lt;5000,"&lt; 5 000€",IF(M832&lt;10000,"5 000€ &lt;x&lt; 10 000€",IF(M832&lt;50000,"10 000€ &lt;x&lt; 50 000€",IF(M832&lt;100000,"50 000€ &lt;x&lt; 100 000€",IF(M832&lt;200000,"100 000€ &lt;x&lt; 200 000€",IF(M832&lt;500000,"200 000€ &lt;x&lt; 500 000€",IF(M832&lt;1000000,"500 000€ &lt;x&lt; 1M€",IF(M832&gt;1000000,"&gt;1M€","")))))))))</f>
        <v>&gt;1M€</v>
      </c>
      <c r="O832" s="32"/>
      <c r="P832" s="28"/>
      <c r="Q832" s="28"/>
      <c r="R832" s="28"/>
      <c r="S832" s="28" t="s">
        <v>1364</v>
      </c>
      <c r="T832" s="33" t="s">
        <v>1364</v>
      </c>
      <c r="U832" s="28" t="s">
        <v>1443</v>
      </c>
      <c r="V832" s="36" t="s">
        <v>2367</v>
      </c>
    </row>
    <row r="833" spans="1:22" ht="72" x14ac:dyDescent="0.3">
      <c r="A833" s="27">
        <v>830</v>
      </c>
      <c r="B833" s="28" t="s">
        <v>741</v>
      </c>
      <c r="C833" s="28" t="s">
        <v>868</v>
      </c>
      <c r="D833" s="28" t="s">
        <v>1048</v>
      </c>
      <c r="E833" s="28" t="s">
        <v>1049</v>
      </c>
      <c r="F833" s="28"/>
      <c r="G833" s="29"/>
      <c r="H833" s="30" t="s">
        <v>870</v>
      </c>
      <c r="I833" s="28" t="s">
        <v>4</v>
      </c>
      <c r="J833" s="28"/>
      <c r="K833" s="28" t="s">
        <v>1009</v>
      </c>
      <c r="L833" s="28" t="s">
        <v>1323</v>
      </c>
      <c r="M833" s="31">
        <v>792000</v>
      </c>
      <c r="N833" s="31" t="str">
        <f t="shared" si="43"/>
        <v>500 000€ &lt;x&lt; 1M€</v>
      </c>
      <c r="O833" s="32"/>
      <c r="P833" s="28"/>
      <c r="Q833" s="28"/>
      <c r="R833" s="28"/>
      <c r="S833" s="28" t="s">
        <v>1367</v>
      </c>
      <c r="T833" s="33" t="s">
        <v>1364</v>
      </c>
      <c r="U833" s="28">
        <v>9</v>
      </c>
      <c r="V833" s="36" t="s">
        <v>2368</v>
      </c>
    </row>
    <row r="834" spans="1:22" ht="72" x14ac:dyDescent="0.3">
      <c r="A834" s="27">
        <v>831</v>
      </c>
      <c r="B834" s="28" t="s">
        <v>741</v>
      </c>
      <c r="C834" s="28" t="s">
        <v>868</v>
      </c>
      <c r="D834" s="28" t="s">
        <v>1098</v>
      </c>
      <c r="E834" s="28" t="s">
        <v>1169</v>
      </c>
      <c r="F834" s="28"/>
      <c r="G834" s="29"/>
      <c r="H834" s="30" t="s">
        <v>871</v>
      </c>
      <c r="I834" s="28" t="s">
        <v>4</v>
      </c>
      <c r="J834" s="28"/>
      <c r="K834" s="28" t="s">
        <v>89</v>
      </c>
      <c r="L834" s="28"/>
      <c r="M834" s="31">
        <v>600000</v>
      </c>
      <c r="N834" s="31" t="str">
        <f t="shared" si="43"/>
        <v>500 000€ &lt;x&lt; 1M€</v>
      </c>
      <c r="O834" s="32">
        <v>0.36299999999999999</v>
      </c>
      <c r="P834" s="28"/>
      <c r="Q834" s="28"/>
      <c r="R834" s="28"/>
      <c r="S834" s="28" t="s">
        <v>1367</v>
      </c>
      <c r="T834" s="33" t="s">
        <v>1364</v>
      </c>
      <c r="U834" s="28">
        <v>10</v>
      </c>
      <c r="V834" s="36" t="s">
        <v>2369</v>
      </c>
    </row>
    <row r="835" spans="1:22" ht="72" x14ac:dyDescent="0.3">
      <c r="A835" s="27">
        <v>832</v>
      </c>
      <c r="B835" s="28" t="s">
        <v>741</v>
      </c>
      <c r="C835" s="28" t="s">
        <v>868</v>
      </c>
      <c r="D835" s="28" t="s">
        <v>1048</v>
      </c>
      <c r="E835" s="28" t="s">
        <v>1058</v>
      </c>
      <c r="F835" s="28"/>
      <c r="G835" s="29"/>
      <c r="H835" s="30" t="s">
        <v>872</v>
      </c>
      <c r="I835" s="28" t="s">
        <v>4</v>
      </c>
      <c r="J835" s="28"/>
      <c r="K835" s="28" t="s">
        <v>89</v>
      </c>
      <c r="L835" s="28"/>
      <c r="M835" s="31">
        <v>440000</v>
      </c>
      <c r="N835" s="31" t="str">
        <f t="shared" si="43"/>
        <v>200 000€ &lt;x&lt; 500 000€</v>
      </c>
      <c r="O835" s="32">
        <v>0.19400000000000001</v>
      </c>
      <c r="P835" s="28"/>
      <c r="Q835" s="28"/>
      <c r="R835" s="28"/>
      <c r="S835" s="28" t="s">
        <v>1367</v>
      </c>
      <c r="T835" s="33" t="s">
        <v>1364</v>
      </c>
      <c r="U835" s="28">
        <v>11</v>
      </c>
      <c r="V835" s="36" t="s">
        <v>2370</v>
      </c>
    </row>
    <row r="836" spans="1:22" ht="72" x14ac:dyDescent="0.3">
      <c r="A836" s="27">
        <v>833</v>
      </c>
      <c r="B836" s="28" t="s">
        <v>741</v>
      </c>
      <c r="C836" s="28" t="s">
        <v>868</v>
      </c>
      <c r="D836" s="28" t="s">
        <v>1048</v>
      </c>
      <c r="E836" s="28" t="s">
        <v>1058</v>
      </c>
      <c r="F836" s="28"/>
      <c r="G836" s="29"/>
      <c r="H836" s="30" t="s">
        <v>873</v>
      </c>
      <c r="I836" s="28" t="s">
        <v>4</v>
      </c>
      <c r="J836" s="28"/>
      <c r="K836" s="28" t="s">
        <v>89</v>
      </c>
      <c r="L836" s="28"/>
      <c r="M836" s="31">
        <v>95000</v>
      </c>
      <c r="N836" s="31" t="str">
        <f t="shared" si="43"/>
        <v>50 000€ &lt;x&lt; 100 000€</v>
      </c>
      <c r="O836" s="32"/>
      <c r="P836" s="28"/>
      <c r="Q836" s="28"/>
      <c r="R836" s="28"/>
      <c r="S836" s="28" t="s">
        <v>1367</v>
      </c>
      <c r="T836" s="33" t="s">
        <v>1364</v>
      </c>
      <c r="U836" s="28">
        <v>12</v>
      </c>
      <c r="V836" s="36" t="s">
        <v>2371</v>
      </c>
    </row>
    <row r="837" spans="1:22" ht="72" x14ac:dyDescent="0.3">
      <c r="A837" s="27">
        <v>834</v>
      </c>
      <c r="B837" s="28" t="s">
        <v>741</v>
      </c>
      <c r="C837" s="28" t="s">
        <v>868</v>
      </c>
      <c r="D837" s="28" t="s">
        <v>1048</v>
      </c>
      <c r="E837" s="28" t="s">
        <v>1058</v>
      </c>
      <c r="F837" s="28"/>
      <c r="G837" s="29"/>
      <c r="H837" s="30" t="s">
        <v>874</v>
      </c>
      <c r="I837" s="28" t="s">
        <v>4</v>
      </c>
      <c r="J837" s="28"/>
      <c r="K837" s="28" t="s">
        <v>89</v>
      </c>
      <c r="L837" s="28"/>
      <c r="M837" s="31" t="s">
        <v>1280</v>
      </c>
      <c r="N837" s="31" t="s">
        <v>1280</v>
      </c>
      <c r="O837" s="32"/>
      <c r="P837" s="28"/>
      <c r="Q837" s="28"/>
      <c r="R837" s="28"/>
      <c r="S837" s="28" t="s">
        <v>1367</v>
      </c>
      <c r="T837" s="33" t="s">
        <v>1364</v>
      </c>
      <c r="U837" s="28" t="s">
        <v>1444</v>
      </c>
      <c r="V837" s="36" t="s">
        <v>2372</v>
      </c>
    </row>
    <row r="838" spans="1:22" ht="72" x14ac:dyDescent="0.3">
      <c r="A838" s="27">
        <v>835</v>
      </c>
      <c r="B838" s="28" t="s">
        <v>741</v>
      </c>
      <c r="C838" s="28" t="s">
        <v>868</v>
      </c>
      <c r="D838" s="28" t="s">
        <v>1048</v>
      </c>
      <c r="E838" s="28" t="s">
        <v>1058</v>
      </c>
      <c r="F838" s="28"/>
      <c r="G838" s="29"/>
      <c r="H838" s="30" t="s">
        <v>875</v>
      </c>
      <c r="I838" s="28" t="s">
        <v>4</v>
      </c>
      <c r="J838" s="28"/>
      <c r="K838" s="28" t="s">
        <v>999</v>
      </c>
      <c r="L838" s="28"/>
      <c r="M838" s="31">
        <v>1383000</v>
      </c>
      <c r="N838" s="31" t="str">
        <f t="shared" si="43"/>
        <v>&gt;1M€</v>
      </c>
      <c r="O838" s="32">
        <v>0.15</v>
      </c>
      <c r="P838" s="28"/>
      <c r="Q838" s="28"/>
      <c r="R838" s="28"/>
      <c r="S838" s="28" t="s">
        <v>1367</v>
      </c>
      <c r="T838" s="33" t="s">
        <v>1364</v>
      </c>
      <c r="U838" s="28">
        <v>16</v>
      </c>
      <c r="V838" s="36" t="s">
        <v>2373</v>
      </c>
    </row>
    <row r="839" spans="1:22" ht="72" x14ac:dyDescent="0.3">
      <c r="A839" s="27">
        <v>836</v>
      </c>
      <c r="B839" s="28" t="s">
        <v>741</v>
      </c>
      <c r="C839" s="28" t="s">
        <v>868</v>
      </c>
      <c r="D839" s="28" t="s">
        <v>1048</v>
      </c>
      <c r="E839" s="28" t="s">
        <v>1038</v>
      </c>
      <c r="F839" s="28"/>
      <c r="G839" s="29"/>
      <c r="H839" s="30" t="s">
        <v>876</v>
      </c>
      <c r="I839" s="28" t="s">
        <v>4</v>
      </c>
      <c r="J839" s="28"/>
      <c r="K839" s="28" t="s">
        <v>991</v>
      </c>
      <c r="L839" s="28"/>
      <c r="M839" s="31" t="s">
        <v>1280</v>
      </c>
      <c r="N839" s="31" t="s">
        <v>1280</v>
      </c>
      <c r="O839" s="32"/>
      <c r="P839" s="28"/>
      <c r="Q839" s="28"/>
      <c r="R839" s="28"/>
      <c r="S839" s="28" t="s">
        <v>1367</v>
      </c>
      <c r="T839" s="33" t="s">
        <v>1364</v>
      </c>
      <c r="U839" s="28">
        <v>17</v>
      </c>
      <c r="V839" s="36" t="s">
        <v>2374</v>
      </c>
    </row>
    <row r="840" spans="1:22" ht="72" x14ac:dyDescent="0.3">
      <c r="A840" s="27">
        <v>837</v>
      </c>
      <c r="B840" s="28" t="s">
        <v>741</v>
      </c>
      <c r="C840" s="28" t="s">
        <v>868</v>
      </c>
      <c r="D840" s="28" t="s">
        <v>1048</v>
      </c>
      <c r="E840" s="28" t="s">
        <v>1038</v>
      </c>
      <c r="F840" s="28"/>
      <c r="G840" s="29"/>
      <c r="H840" s="30" t="s">
        <v>877</v>
      </c>
      <c r="I840" s="28" t="s">
        <v>4</v>
      </c>
      <c r="J840" s="28"/>
      <c r="K840" s="28" t="s">
        <v>89</v>
      </c>
      <c r="L840" s="28"/>
      <c r="M840" s="31" t="s">
        <v>1430</v>
      </c>
      <c r="N840" s="31"/>
      <c r="O840" s="32" t="s">
        <v>1382</v>
      </c>
      <c r="P840" s="28"/>
      <c r="Q840" s="28"/>
      <c r="R840" s="28"/>
      <c r="S840" s="28" t="s">
        <v>1367</v>
      </c>
      <c r="T840" s="33" t="s">
        <v>1364</v>
      </c>
      <c r="U840" s="28">
        <v>18</v>
      </c>
      <c r="V840" s="36" t="s">
        <v>2375</v>
      </c>
    </row>
    <row r="841" spans="1:22" ht="72" x14ac:dyDescent="0.3">
      <c r="A841" s="27">
        <v>838</v>
      </c>
      <c r="B841" s="28" t="s">
        <v>741</v>
      </c>
      <c r="C841" s="28" t="s">
        <v>868</v>
      </c>
      <c r="D841" s="28"/>
      <c r="E841" s="28"/>
      <c r="F841" s="28"/>
      <c r="G841" s="29"/>
      <c r="H841" s="30" t="s">
        <v>878</v>
      </c>
      <c r="I841" s="28" t="s">
        <v>4</v>
      </c>
      <c r="J841" s="28"/>
      <c r="K841" s="28" t="s">
        <v>89</v>
      </c>
      <c r="L841" s="28" t="s">
        <v>1320</v>
      </c>
      <c r="M841" s="31" t="s">
        <v>1280</v>
      </c>
      <c r="N841" s="31" t="s">
        <v>1280</v>
      </c>
      <c r="O841" s="32"/>
      <c r="P841" s="28"/>
      <c r="Q841" s="28"/>
      <c r="R841" s="28"/>
      <c r="S841" s="28" t="s">
        <v>1367</v>
      </c>
      <c r="T841" s="33" t="s">
        <v>1367</v>
      </c>
      <c r="U841" s="28">
        <v>19</v>
      </c>
      <c r="V841" s="36" t="s">
        <v>2376</v>
      </c>
    </row>
    <row r="842" spans="1:22" ht="72" x14ac:dyDescent="0.3">
      <c r="A842" s="27">
        <v>839</v>
      </c>
      <c r="B842" s="28" t="s">
        <v>741</v>
      </c>
      <c r="C842" s="28" t="s">
        <v>868</v>
      </c>
      <c r="D842" s="28"/>
      <c r="E842" s="28"/>
      <c r="F842" s="28"/>
      <c r="G842" s="29"/>
      <c r="H842" s="30" t="s">
        <v>879</v>
      </c>
      <c r="I842" s="28" t="s">
        <v>4</v>
      </c>
      <c r="J842" s="28"/>
      <c r="K842" s="28" t="s">
        <v>89</v>
      </c>
      <c r="L842" s="28" t="s">
        <v>1324</v>
      </c>
      <c r="M842" s="31">
        <v>400000</v>
      </c>
      <c r="N842" s="31" t="str">
        <f t="shared" ref="N842:N843" si="44">IF(M842="","",IF(M842&lt;5000,"&lt; 5 000€",IF(M842&lt;10000,"5 000€ &lt;x&lt; 10 000€",IF(M842&lt;50000,"10 000€ &lt;x&lt; 50 000€",IF(M842&lt;100000,"50 000€ &lt;x&lt; 100 000€",IF(M842&lt;200000,"100 000€ &lt;x&lt; 200 000€",IF(M842&lt;500000,"200 000€ &lt;x&lt; 500 000€",IF(M842&lt;1000000,"500 000€ &lt;x&lt; 1M€",IF(M842&gt;1000000,"&gt;1M€","")))))))))</f>
        <v>200 000€ &lt;x&lt; 500 000€</v>
      </c>
      <c r="O842" s="32">
        <v>0.44</v>
      </c>
      <c r="P842" s="28"/>
      <c r="Q842" s="28"/>
      <c r="R842" s="28"/>
      <c r="S842" s="28" t="s">
        <v>1367</v>
      </c>
      <c r="T842" s="33" t="s">
        <v>1364</v>
      </c>
      <c r="U842" s="28">
        <v>20</v>
      </c>
      <c r="V842" s="36" t="s">
        <v>2377</v>
      </c>
    </row>
    <row r="843" spans="1:22" ht="72" x14ac:dyDescent="0.3">
      <c r="A843" s="27">
        <v>840</v>
      </c>
      <c r="B843" s="28" t="s">
        <v>741</v>
      </c>
      <c r="C843" s="28" t="s">
        <v>868</v>
      </c>
      <c r="D843" s="28" t="s">
        <v>981</v>
      </c>
      <c r="E843" s="28" t="s">
        <v>1044</v>
      </c>
      <c r="F843" s="28"/>
      <c r="G843" s="29"/>
      <c r="H843" s="30" t="s">
        <v>880</v>
      </c>
      <c r="I843" s="28" t="s">
        <v>4</v>
      </c>
      <c r="J843" s="28"/>
      <c r="K843" s="28" t="s">
        <v>89</v>
      </c>
      <c r="L843" s="28"/>
      <c r="M843" s="31">
        <v>464000</v>
      </c>
      <c r="N843" s="31" t="str">
        <f t="shared" si="44"/>
        <v>200 000€ &lt;x&lt; 500 000€</v>
      </c>
      <c r="O843" s="32">
        <v>0.41</v>
      </c>
      <c r="P843" s="28"/>
      <c r="Q843" s="28"/>
      <c r="R843" s="28"/>
      <c r="S843" s="28" t="s">
        <v>1364</v>
      </c>
      <c r="T843" s="33" t="s">
        <v>1364</v>
      </c>
      <c r="U843" s="28">
        <v>21</v>
      </c>
      <c r="V843" s="36" t="s">
        <v>2378</v>
      </c>
    </row>
    <row r="844" spans="1:22" ht="72" x14ac:dyDescent="0.3">
      <c r="A844" s="27">
        <v>841</v>
      </c>
      <c r="B844" s="28" t="s">
        <v>741</v>
      </c>
      <c r="C844" s="28" t="s">
        <v>868</v>
      </c>
      <c r="D844" s="28"/>
      <c r="E844" s="28"/>
      <c r="F844" s="28"/>
      <c r="G844" s="29"/>
      <c r="H844" s="30" t="s">
        <v>1391</v>
      </c>
      <c r="I844" s="28"/>
      <c r="J844" s="28"/>
      <c r="K844" s="28"/>
      <c r="L844" s="28"/>
      <c r="M844" s="31" t="s">
        <v>1265</v>
      </c>
      <c r="N844" s="31"/>
      <c r="O844" s="32"/>
      <c r="P844" s="28"/>
      <c r="Q844" s="28"/>
      <c r="R844" s="28"/>
      <c r="S844" s="28" t="s">
        <v>1364</v>
      </c>
      <c r="T844" s="33" t="s">
        <v>1364</v>
      </c>
      <c r="U844" s="28">
        <v>30</v>
      </c>
      <c r="V844" s="36" t="s">
        <v>2379</v>
      </c>
    </row>
    <row r="845" spans="1:22" ht="72" x14ac:dyDescent="0.3">
      <c r="A845" s="27">
        <v>842</v>
      </c>
      <c r="B845" s="28" t="s">
        <v>741</v>
      </c>
      <c r="C845" s="28" t="s">
        <v>868</v>
      </c>
      <c r="D845" s="28"/>
      <c r="E845" s="28"/>
      <c r="F845" s="28"/>
      <c r="G845" s="29"/>
      <c r="H845" s="30" t="s">
        <v>1392</v>
      </c>
      <c r="I845" s="28"/>
      <c r="J845" s="28"/>
      <c r="K845" s="28"/>
      <c r="L845" s="28"/>
      <c r="M845" s="31" t="s">
        <v>1265</v>
      </c>
      <c r="N845" s="31"/>
      <c r="O845" s="32"/>
      <c r="P845" s="28"/>
      <c r="Q845" s="28"/>
      <c r="R845" s="28"/>
      <c r="S845" s="28" t="s">
        <v>1364</v>
      </c>
      <c r="T845" s="33" t="s">
        <v>1367</v>
      </c>
      <c r="U845" s="28">
        <v>31</v>
      </c>
      <c r="V845" s="36" t="s">
        <v>2380</v>
      </c>
    </row>
    <row r="846" spans="1:22" ht="72" x14ac:dyDescent="0.3">
      <c r="A846" s="27">
        <v>843</v>
      </c>
      <c r="B846" s="28" t="s">
        <v>741</v>
      </c>
      <c r="C846" s="28" t="s">
        <v>882</v>
      </c>
      <c r="D846" s="28"/>
      <c r="E846" s="28"/>
      <c r="F846" s="28"/>
      <c r="G846" s="29"/>
      <c r="H846" s="30" t="s">
        <v>883</v>
      </c>
      <c r="I846" s="28" t="s">
        <v>4</v>
      </c>
      <c r="J846" s="28"/>
      <c r="K846" s="28" t="s">
        <v>325</v>
      </c>
      <c r="L846" s="28"/>
      <c r="M846" s="31" t="s">
        <v>1265</v>
      </c>
      <c r="N846" s="31" t="s">
        <v>1265</v>
      </c>
      <c r="O846" s="32"/>
      <c r="P846" s="28"/>
      <c r="Q846" s="28"/>
      <c r="R846" s="28"/>
      <c r="S846" s="28" t="s">
        <v>1367</v>
      </c>
      <c r="T846" s="33" t="s">
        <v>1367</v>
      </c>
      <c r="U846" s="28">
        <v>46</v>
      </c>
      <c r="V846" s="36" t="s">
        <v>2381</v>
      </c>
    </row>
    <row r="847" spans="1:22" ht="72" x14ac:dyDescent="0.3">
      <c r="A847" s="27">
        <v>844</v>
      </c>
      <c r="B847" s="28" t="s">
        <v>741</v>
      </c>
      <c r="C847" s="28" t="s">
        <v>882</v>
      </c>
      <c r="D847" s="28"/>
      <c r="E847" s="28"/>
      <c r="F847" s="28"/>
      <c r="G847" s="29"/>
      <c r="H847" s="30" t="s">
        <v>884</v>
      </c>
      <c r="I847" s="28" t="s">
        <v>4</v>
      </c>
      <c r="J847" s="28"/>
      <c r="K847" s="28" t="s">
        <v>991</v>
      </c>
      <c r="L847" s="28" t="s">
        <v>1325</v>
      </c>
      <c r="M847" s="31" t="s">
        <v>1272</v>
      </c>
      <c r="N847" s="31" t="s">
        <v>1272</v>
      </c>
      <c r="O847" s="32"/>
      <c r="P847" s="28"/>
      <c r="Q847" s="28"/>
      <c r="R847" s="28"/>
      <c r="S847" s="28" t="s">
        <v>1367</v>
      </c>
      <c r="T847" s="33" t="s">
        <v>1367</v>
      </c>
      <c r="U847" s="28">
        <v>48</v>
      </c>
      <c r="V847" s="36" t="s">
        <v>2382</v>
      </c>
    </row>
    <row r="848" spans="1:22" ht="72" x14ac:dyDescent="0.3">
      <c r="A848" s="27">
        <v>845</v>
      </c>
      <c r="B848" s="28" t="s">
        <v>741</v>
      </c>
      <c r="C848" s="28" t="s">
        <v>882</v>
      </c>
      <c r="D848" s="28"/>
      <c r="E848" s="28"/>
      <c r="F848" s="28"/>
      <c r="G848" s="29"/>
      <c r="H848" s="30" t="s">
        <v>885</v>
      </c>
      <c r="I848" s="28" t="s">
        <v>4</v>
      </c>
      <c r="J848" s="28"/>
      <c r="K848" s="28" t="s">
        <v>991</v>
      </c>
      <c r="L848" s="28" t="s">
        <v>1325</v>
      </c>
      <c r="M848" s="31" t="s">
        <v>1272</v>
      </c>
      <c r="N848" s="31" t="s">
        <v>1272</v>
      </c>
      <c r="O848" s="32"/>
      <c r="P848" s="28"/>
      <c r="Q848" s="28"/>
      <c r="R848" s="28"/>
      <c r="S848" s="28" t="s">
        <v>1367</v>
      </c>
      <c r="T848" s="33" t="s">
        <v>1367</v>
      </c>
      <c r="U848" s="28">
        <v>50</v>
      </c>
      <c r="V848" s="36" t="s">
        <v>2383</v>
      </c>
    </row>
    <row r="849" spans="1:22" ht="72" x14ac:dyDescent="0.3">
      <c r="A849" s="27">
        <v>846</v>
      </c>
      <c r="B849" s="28" t="s">
        <v>741</v>
      </c>
      <c r="C849" s="28" t="s">
        <v>882</v>
      </c>
      <c r="D849" s="28"/>
      <c r="E849" s="28"/>
      <c r="F849" s="28"/>
      <c r="G849" s="29"/>
      <c r="H849" s="30" t="s">
        <v>886</v>
      </c>
      <c r="I849" s="28" t="s">
        <v>4</v>
      </c>
      <c r="J849" s="28"/>
      <c r="K849" s="28" t="s">
        <v>991</v>
      </c>
      <c r="L849" s="28" t="s">
        <v>1326</v>
      </c>
      <c r="M849" s="31" t="s">
        <v>1272</v>
      </c>
      <c r="N849" s="31" t="s">
        <v>1272</v>
      </c>
      <c r="O849" s="32"/>
      <c r="P849" s="28"/>
      <c r="Q849" s="28"/>
      <c r="R849" s="28"/>
      <c r="S849" s="28" t="s">
        <v>1367</v>
      </c>
      <c r="T849" s="33" t="s">
        <v>1367</v>
      </c>
      <c r="U849" s="28">
        <v>52</v>
      </c>
      <c r="V849" s="36" t="s">
        <v>2384</v>
      </c>
    </row>
    <row r="850" spans="1:22" ht="72" x14ac:dyDescent="0.3">
      <c r="A850" s="27">
        <v>847</v>
      </c>
      <c r="B850" s="28" t="s">
        <v>741</v>
      </c>
      <c r="C850" s="28" t="s">
        <v>882</v>
      </c>
      <c r="D850" s="28"/>
      <c r="E850" s="28"/>
      <c r="F850" s="28"/>
      <c r="G850" s="29"/>
      <c r="H850" s="30" t="s">
        <v>887</v>
      </c>
      <c r="I850" s="28" t="s">
        <v>4</v>
      </c>
      <c r="J850" s="28"/>
      <c r="K850" s="28" t="s">
        <v>991</v>
      </c>
      <c r="L850" s="28" t="s">
        <v>1327</v>
      </c>
      <c r="M850" s="31" t="s">
        <v>1265</v>
      </c>
      <c r="N850" s="31" t="s">
        <v>1265</v>
      </c>
      <c r="O850" s="32"/>
      <c r="P850" s="28"/>
      <c r="Q850" s="28"/>
      <c r="R850" s="28"/>
      <c r="S850" s="28" t="s">
        <v>1367</v>
      </c>
      <c r="T850" s="33" t="s">
        <v>1367</v>
      </c>
      <c r="U850" s="28">
        <v>54</v>
      </c>
      <c r="V850" s="36" t="s">
        <v>2385</v>
      </c>
    </row>
    <row r="851" spans="1:22" ht="72" x14ac:dyDescent="0.3">
      <c r="A851" s="27">
        <v>848</v>
      </c>
      <c r="B851" s="28" t="s">
        <v>741</v>
      </c>
      <c r="C851" s="28" t="s">
        <v>882</v>
      </c>
      <c r="D851" s="28"/>
      <c r="E851" s="28"/>
      <c r="F851" s="28"/>
      <c r="G851" s="29"/>
      <c r="H851" s="30" t="s">
        <v>888</v>
      </c>
      <c r="I851" s="28" t="s">
        <v>4</v>
      </c>
      <c r="J851" s="28"/>
      <c r="K851" s="28" t="s">
        <v>1004</v>
      </c>
      <c r="L851" s="28" t="s">
        <v>1328</v>
      </c>
      <c r="M851" s="31" t="s">
        <v>1265</v>
      </c>
      <c r="N851" s="31" t="s">
        <v>1265</v>
      </c>
      <c r="O851" s="32"/>
      <c r="P851" s="28"/>
      <c r="Q851" s="28"/>
      <c r="R851" s="28"/>
      <c r="S851" s="28" t="s">
        <v>1367</v>
      </c>
      <c r="T851" s="33" t="s">
        <v>1367</v>
      </c>
      <c r="U851" s="28">
        <v>56</v>
      </c>
      <c r="V851" s="36" t="s">
        <v>2386</v>
      </c>
    </row>
    <row r="852" spans="1:22" ht="82.8" x14ac:dyDescent="0.3">
      <c r="A852" s="27">
        <v>849</v>
      </c>
      <c r="B852" s="28" t="s">
        <v>741</v>
      </c>
      <c r="C852" s="28" t="s">
        <v>882</v>
      </c>
      <c r="D852" s="28"/>
      <c r="E852" s="28"/>
      <c r="F852" s="28"/>
      <c r="G852" s="29"/>
      <c r="H852" s="30" t="s">
        <v>889</v>
      </c>
      <c r="I852" s="28" t="s">
        <v>4</v>
      </c>
      <c r="J852" s="28"/>
      <c r="K852" s="28" t="s">
        <v>991</v>
      </c>
      <c r="L852" s="28" t="s">
        <v>1329</v>
      </c>
      <c r="M852" s="31" t="s">
        <v>1272</v>
      </c>
      <c r="N852" s="31" t="s">
        <v>1272</v>
      </c>
      <c r="O852" s="32"/>
      <c r="P852" s="28"/>
      <c r="Q852" s="28"/>
      <c r="R852" s="28"/>
      <c r="S852" s="28" t="s">
        <v>1364</v>
      </c>
      <c r="T852" s="33" t="s">
        <v>1367</v>
      </c>
      <c r="U852" s="28">
        <v>58</v>
      </c>
      <c r="V852" s="36" t="s">
        <v>2387</v>
      </c>
    </row>
    <row r="853" spans="1:22" ht="72" x14ac:dyDescent="0.3">
      <c r="A853" s="27">
        <v>850</v>
      </c>
      <c r="B853" s="28" t="s">
        <v>741</v>
      </c>
      <c r="C853" s="28" t="s">
        <v>882</v>
      </c>
      <c r="D853" s="28"/>
      <c r="E853" s="28"/>
      <c r="F853" s="28"/>
      <c r="G853" s="29"/>
      <c r="H853" s="30" t="s">
        <v>890</v>
      </c>
      <c r="I853" s="28" t="s">
        <v>975</v>
      </c>
      <c r="J853" s="28" t="s">
        <v>4</v>
      </c>
      <c r="K853" s="28" t="s">
        <v>1340</v>
      </c>
      <c r="L853" s="28" t="s">
        <v>1330</v>
      </c>
      <c r="M853" s="31" t="s">
        <v>1272</v>
      </c>
      <c r="N853" s="31" t="s">
        <v>1272</v>
      </c>
      <c r="O853" s="32"/>
      <c r="P853" s="28"/>
      <c r="Q853" s="28"/>
      <c r="R853" s="28"/>
      <c r="S853" s="28" t="s">
        <v>1367</v>
      </c>
      <c r="T853" s="33" t="s">
        <v>1367</v>
      </c>
      <c r="U853" s="28">
        <v>60</v>
      </c>
      <c r="V853" s="36" t="s">
        <v>2388</v>
      </c>
    </row>
    <row r="854" spans="1:22" ht="72" x14ac:dyDescent="0.3">
      <c r="A854" s="27">
        <v>851</v>
      </c>
      <c r="B854" s="28" t="s">
        <v>741</v>
      </c>
      <c r="C854" s="28" t="s">
        <v>882</v>
      </c>
      <c r="D854" s="28"/>
      <c r="E854" s="28"/>
      <c r="F854" s="28"/>
      <c r="G854" s="29"/>
      <c r="H854" s="30" t="s">
        <v>891</v>
      </c>
      <c r="I854" s="28" t="s">
        <v>4</v>
      </c>
      <c r="J854" s="28"/>
      <c r="K854" s="28" t="s">
        <v>1340</v>
      </c>
      <c r="L854" s="28" t="s">
        <v>1330</v>
      </c>
      <c r="M854" s="31" t="s">
        <v>1272</v>
      </c>
      <c r="N854" s="31" t="s">
        <v>1272</v>
      </c>
      <c r="O854" s="32"/>
      <c r="P854" s="28"/>
      <c r="Q854" s="28"/>
      <c r="R854" s="28"/>
      <c r="S854" s="28" t="s">
        <v>1367</v>
      </c>
      <c r="T854" s="33" t="s">
        <v>1367</v>
      </c>
      <c r="U854" s="28">
        <v>61</v>
      </c>
      <c r="V854" s="36" t="s">
        <v>2389</v>
      </c>
    </row>
    <row r="855" spans="1:22" ht="82.8" x14ac:dyDescent="0.3">
      <c r="A855" s="27">
        <v>852</v>
      </c>
      <c r="B855" s="28" t="s">
        <v>741</v>
      </c>
      <c r="C855" s="28" t="s">
        <v>882</v>
      </c>
      <c r="D855" s="28"/>
      <c r="E855" s="28"/>
      <c r="F855" s="28"/>
      <c r="G855" s="29"/>
      <c r="H855" s="30" t="s">
        <v>892</v>
      </c>
      <c r="I855" s="28" t="s">
        <v>4</v>
      </c>
      <c r="J855" s="28"/>
      <c r="K855" s="28" t="s">
        <v>1326</v>
      </c>
      <c r="L855" s="28" t="s">
        <v>1331</v>
      </c>
      <c r="M855" s="31" t="s">
        <v>1265</v>
      </c>
      <c r="N855" s="31" t="s">
        <v>1265</v>
      </c>
      <c r="O855" s="32"/>
      <c r="P855" s="28"/>
      <c r="Q855" s="28"/>
      <c r="R855" s="28"/>
      <c r="S855" s="28" t="s">
        <v>1364</v>
      </c>
      <c r="T855" s="33" t="s">
        <v>1367</v>
      </c>
      <c r="U855" s="28">
        <v>63</v>
      </c>
      <c r="V855" s="36" t="s">
        <v>2390</v>
      </c>
    </row>
    <row r="856" spans="1:22" ht="72" x14ac:dyDescent="0.3">
      <c r="A856" s="27">
        <v>853</v>
      </c>
      <c r="B856" s="28" t="s">
        <v>741</v>
      </c>
      <c r="C856" s="28" t="s">
        <v>882</v>
      </c>
      <c r="D856" s="28"/>
      <c r="E856" s="28"/>
      <c r="F856" s="28"/>
      <c r="G856" s="29"/>
      <c r="H856" s="30" t="s">
        <v>893</v>
      </c>
      <c r="I856" s="28" t="s">
        <v>4</v>
      </c>
      <c r="J856" s="28"/>
      <c r="K856" s="28" t="s">
        <v>1326</v>
      </c>
      <c r="L856" s="28"/>
      <c r="M856" s="31" t="s">
        <v>1272</v>
      </c>
      <c r="N856" s="31" t="s">
        <v>1272</v>
      </c>
      <c r="O856" s="32"/>
      <c r="P856" s="28"/>
      <c r="Q856" s="28"/>
      <c r="R856" s="28"/>
      <c r="S856" s="28" t="s">
        <v>1367</v>
      </c>
      <c r="T856" s="33" t="s">
        <v>1367</v>
      </c>
      <c r="U856" s="28">
        <v>68</v>
      </c>
      <c r="V856" s="36" t="s">
        <v>2391</v>
      </c>
    </row>
    <row r="857" spans="1:22" ht="72" x14ac:dyDescent="0.3">
      <c r="A857" s="27">
        <v>854</v>
      </c>
      <c r="B857" s="28" t="s">
        <v>741</v>
      </c>
      <c r="C857" s="28" t="s">
        <v>882</v>
      </c>
      <c r="D857" s="28"/>
      <c r="E857" s="28"/>
      <c r="F857" s="28"/>
      <c r="G857" s="29"/>
      <c r="H857" s="30" t="s">
        <v>894</v>
      </c>
      <c r="I857" s="28" t="s">
        <v>4</v>
      </c>
      <c r="J857" s="28"/>
      <c r="K857" s="28" t="s">
        <v>1326</v>
      </c>
      <c r="L857" s="28" t="s">
        <v>1332</v>
      </c>
      <c r="M857" s="31" t="s">
        <v>1272</v>
      </c>
      <c r="N857" s="31" t="s">
        <v>1272</v>
      </c>
      <c r="O857" s="32"/>
      <c r="P857" s="28"/>
      <c r="Q857" s="28"/>
      <c r="R857" s="28"/>
      <c r="S857" s="28" t="s">
        <v>2467</v>
      </c>
      <c r="T857" s="33" t="s">
        <v>1367</v>
      </c>
      <c r="U857" s="28">
        <v>70</v>
      </c>
      <c r="V857" s="36" t="s">
        <v>2392</v>
      </c>
    </row>
    <row r="858" spans="1:22" ht="72" x14ac:dyDescent="0.3">
      <c r="A858" s="27">
        <v>855</v>
      </c>
      <c r="B858" s="28" t="s">
        <v>741</v>
      </c>
      <c r="C858" s="28" t="s">
        <v>882</v>
      </c>
      <c r="D858" s="28"/>
      <c r="E858" s="28"/>
      <c r="F858" s="28"/>
      <c r="G858" s="29"/>
      <c r="H858" s="30" t="s">
        <v>895</v>
      </c>
      <c r="I858" s="28" t="s">
        <v>4</v>
      </c>
      <c r="J858" s="28"/>
      <c r="K858" s="28" t="s">
        <v>1326</v>
      </c>
      <c r="L858" s="28" t="s">
        <v>1333</v>
      </c>
      <c r="M858" s="31" t="s">
        <v>1272</v>
      </c>
      <c r="N858" s="31" t="s">
        <v>1272</v>
      </c>
      <c r="O858" s="32"/>
      <c r="P858" s="28"/>
      <c r="Q858" s="28"/>
      <c r="R858" s="28"/>
      <c r="S858" s="28" t="s">
        <v>2467</v>
      </c>
      <c r="T858" s="33" t="s">
        <v>1367</v>
      </c>
      <c r="U858" s="28">
        <v>72</v>
      </c>
      <c r="V858" s="36" t="s">
        <v>2393</v>
      </c>
    </row>
    <row r="859" spans="1:22" ht="72" x14ac:dyDescent="0.3">
      <c r="A859" s="27">
        <v>856</v>
      </c>
      <c r="B859" s="28" t="s">
        <v>741</v>
      </c>
      <c r="C859" s="28" t="s">
        <v>882</v>
      </c>
      <c r="D859" s="28"/>
      <c r="E859" s="28"/>
      <c r="F859" s="28"/>
      <c r="G859" s="29"/>
      <c r="H859" s="30" t="s">
        <v>896</v>
      </c>
      <c r="I859" s="28" t="s">
        <v>4</v>
      </c>
      <c r="J859" s="28"/>
      <c r="K859" s="28" t="s">
        <v>991</v>
      </c>
      <c r="L859" s="28" t="s">
        <v>1010</v>
      </c>
      <c r="M859" s="31" t="s">
        <v>1272</v>
      </c>
      <c r="N859" s="31" t="s">
        <v>1272</v>
      </c>
      <c r="O859" s="32"/>
      <c r="P859" s="28"/>
      <c r="Q859" s="28"/>
      <c r="R859" s="28"/>
      <c r="S859" s="28" t="s">
        <v>1367</v>
      </c>
      <c r="T859" s="33" t="s">
        <v>1367</v>
      </c>
      <c r="U859" s="28">
        <v>74</v>
      </c>
      <c r="V859" s="36" t="s">
        <v>2394</v>
      </c>
    </row>
    <row r="860" spans="1:22" ht="72" x14ac:dyDescent="0.3">
      <c r="A860" s="27">
        <v>857</v>
      </c>
      <c r="B860" s="28" t="s">
        <v>741</v>
      </c>
      <c r="C860" s="28" t="s">
        <v>882</v>
      </c>
      <c r="D860" s="28"/>
      <c r="E860" s="28"/>
      <c r="F860" s="28"/>
      <c r="G860" s="29"/>
      <c r="H860" s="30" t="s">
        <v>897</v>
      </c>
      <c r="I860" s="28" t="s">
        <v>4</v>
      </c>
      <c r="J860" s="28"/>
      <c r="K860" s="28" t="s">
        <v>1326</v>
      </c>
      <c r="L860" s="28" t="s">
        <v>1334</v>
      </c>
      <c r="M860" s="31" t="s">
        <v>1265</v>
      </c>
      <c r="N860" s="31" t="s">
        <v>1265</v>
      </c>
      <c r="O860" s="32"/>
      <c r="P860" s="28"/>
      <c r="Q860" s="28"/>
      <c r="R860" s="28"/>
      <c r="S860" s="28" t="s">
        <v>2467</v>
      </c>
      <c r="T860" s="33" t="s">
        <v>1367</v>
      </c>
      <c r="U860" s="28">
        <v>76</v>
      </c>
      <c r="V860" s="36" t="s">
        <v>2395</v>
      </c>
    </row>
    <row r="861" spans="1:22" ht="72" x14ac:dyDescent="0.3">
      <c r="A861" s="27">
        <v>858</v>
      </c>
      <c r="B861" s="28" t="s">
        <v>741</v>
      </c>
      <c r="C861" s="28" t="s">
        <v>882</v>
      </c>
      <c r="D861" s="28"/>
      <c r="E861" s="28"/>
      <c r="F861" s="28"/>
      <c r="G861" s="29"/>
      <c r="H861" s="30" t="s">
        <v>898</v>
      </c>
      <c r="I861" s="28" t="s">
        <v>4</v>
      </c>
      <c r="J861" s="28"/>
      <c r="K861" s="28" t="s">
        <v>1326</v>
      </c>
      <c r="L861" s="28" t="s">
        <v>1335</v>
      </c>
      <c r="M861" s="31" t="s">
        <v>1272</v>
      </c>
      <c r="N861" s="31" t="s">
        <v>1272</v>
      </c>
      <c r="O861" s="32"/>
      <c r="P861" s="28"/>
      <c r="Q861" s="28"/>
      <c r="R861" s="28"/>
      <c r="S861" s="28" t="s">
        <v>1364</v>
      </c>
      <c r="T861" s="33" t="s">
        <v>1367</v>
      </c>
      <c r="U861" s="28">
        <v>78</v>
      </c>
      <c r="V861" s="36" t="s">
        <v>2396</v>
      </c>
    </row>
    <row r="862" spans="1:22" ht="72" x14ac:dyDescent="0.3">
      <c r="A862" s="27">
        <v>859</v>
      </c>
      <c r="B862" s="28" t="s">
        <v>741</v>
      </c>
      <c r="C862" s="28" t="s">
        <v>882</v>
      </c>
      <c r="D862" s="28"/>
      <c r="E862" s="28"/>
      <c r="F862" s="28"/>
      <c r="G862" s="29"/>
      <c r="H862" s="30" t="s">
        <v>899</v>
      </c>
      <c r="I862" s="28" t="s">
        <v>4</v>
      </c>
      <c r="J862" s="28"/>
      <c r="K862" s="28" t="s">
        <v>991</v>
      </c>
      <c r="L862" s="28" t="s">
        <v>1210</v>
      </c>
      <c r="M862" s="31" t="s">
        <v>1272</v>
      </c>
      <c r="N862" s="31" t="s">
        <v>1272</v>
      </c>
      <c r="O862" s="32"/>
      <c r="P862" s="28"/>
      <c r="Q862" s="28"/>
      <c r="R862" s="28"/>
      <c r="S862" s="28" t="s">
        <v>1367</v>
      </c>
      <c r="T862" s="33" t="s">
        <v>1367</v>
      </c>
      <c r="U862" s="28">
        <v>83</v>
      </c>
      <c r="V862" s="36" t="s">
        <v>2397</v>
      </c>
    </row>
    <row r="863" spans="1:22" ht="72" x14ac:dyDescent="0.3">
      <c r="A863" s="27">
        <v>860</v>
      </c>
      <c r="B863" s="28" t="s">
        <v>741</v>
      </c>
      <c r="C863" s="28" t="s">
        <v>882</v>
      </c>
      <c r="D863" s="28"/>
      <c r="E863" s="28"/>
      <c r="F863" s="28"/>
      <c r="G863" s="29"/>
      <c r="H863" s="30" t="s">
        <v>900</v>
      </c>
      <c r="I863" s="28" t="s">
        <v>4</v>
      </c>
      <c r="J863" s="28"/>
      <c r="K863" s="28" t="s">
        <v>991</v>
      </c>
      <c r="L863" s="28"/>
      <c r="M863" s="31" t="s">
        <v>1272</v>
      </c>
      <c r="N863" s="31" t="s">
        <v>1272</v>
      </c>
      <c r="O863" s="32"/>
      <c r="P863" s="28"/>
      <c r="Q863" s="28"/>
      <c r="R863" s="28"/>
      <c r="S863" s="28" t="s">
        <v>1364</v>
      </c>
      <c r="T863" s="33" t="s">
        <v>1367</v>
      </c>
      <c r="U863" s="28">
        <v>85</v>
      </c>
      <c r="V863" s="36" t="s">
        <v>2398</v>
      </c>
    </row>
    <row r="864" spans="1:22" ht="72" x14ac:dyDescent="0.3">
      <c r="A864" s="27">
        <v>861</v>
      </c>
      <c r="B864" s="28" t="s">
        <v>741</v>
      </c>
      <c r="C864" s="28" t="s">
        <v>882</v>
      </c>
      <c r="D864" s="28"/>
      <c r="E864" s="28"/>
      <c r="F864" s="28"/>
      <c r="G864" s="29"/>
      <c r="H864" s="30" t="s">
        <v>901</v>
      </c>
      <c r="I864" s="28" t="s">
        <v>4</v>
      </c>
      <c r="J864" s="28"/>
      <c r="K864" s="28" t="s">
        <v>1004</v>
      </c>
      <c r="L864" s="28"/>
      <c r="M864" s="31" t="s">
        <v>1272</v>
      </c>
      <c r="N864" s="31" t="s">
        <v>1272</v>
      </c>
      <c r="O864" s="32"/>
      <c r="P864" s="28"/>
      <c r="Q864" s="28"/>
      <c r="R864" s="28"/>
      <c r="S864" s="28" t="s">
        <v>1367</v>
      </c>
      <c r="T864" s="33" t="s">
        <v>1367</v>
      </c>
      <c r="U864" s="28">
        <v>87</v>
      </c>
      <c r="V864" s="36" t="s">
        <v>2399</v>
      </c>
    </row>
    <row r="865" spans="1:22" ht="72" x14ac:dyDescent="0.3">
      <c r="A865" s="27">
        <v>862</v>
      </c>
      <c r="B865" s="28" t="s">
        <v>741</v>
      </c>
      <c r="C865" s="28" t="s">
        <v>882</v>
      </c>
      <c r="D865" s="28"/>
      <c r="E865" s="28"/>
      <c r="F865" s="28"/>
      <c r="G865" s="29"/>
      <c r="H865" s="30" t="s">
        <v>902</v>
      </c>
      <c r="I865" s="28" t="s">
        <v>4</v>
      </c>
      <c r="J865" s="28"/>
      <c r="K865" s="28" t="s">
        <v>1326</v>
      </c>
      <c r="L865" s="28"/>
      <c r="M865" s="31" t="s">
        <v>1272</v>
      </c>
      <c r="N865" s="31" t="s">
        <v>1272</v>
      </c>
      <c r="O865" s="32"/>
      <c r="P865" s="28"/>
      <c r="Q865" s="28"/>
      <c r="R865" s="28"/>
      <c r="S865" s="28" t="s">
        <v>1367</v>
      </c>
      <c r="T865" s="33" t="s">
        <v>1367</v>
      </c>
      <c r="U865" s="28">
        <v>88</v>
      </c>
      <c r="V865" s="36" t="s">
        <v>2400</v>
      </c>
    </row>
    <row r="866" spans="1:22" ht="72" x14ac:dyDescent="0.3">
      <c r="A866" s="27">
        <v>863</v>
      </c>
      <c r="B866" s="28" t="s">
        <v>741</v>
      </c>
      <c r="C866" s="28" t="s">
        <v>882</v>
      </c>
      <c r="D866" s="28"/>
      <c r="E866" s="28"/>
      <c r="F866" s="28"/>
      <c r="G866" s="29"/>
      <c r="H866" s="30" t="s">
        <v>903</v>
      </c>
      <c r="I866" s="28" t="s">
        <v>4</v>
      </c>
      <c r="J866" s="28"/>
      <c r="K866" s="28" t="s">
        <v>1203</v>
      </c>
      <c r="L866" s="28"/>
      <c r="M866" s="31" t="s">
        <v>1272</v>
      </c>
      <c r="N866" s="31" t="s">
        <v>1272</v>
      </c>
      <c r="O866" s="32"/>
      <c r="P866" s="28"/>
      <c r="Q866" s="28"/>
      <c r="R866" s="28"/>
      <c r="S866" s="28" t="s">
        <v>1367</v>
      </c>
      <c r="T866" s="33" t="s">
        <v>1367</v>
      </c>
      <c r="U866" s="28">
        <v>90</v>
      </c>
      <c r="V866" s="36" t="s">
        <v>2401</v>
      </c>
    </row>
    <row r="867" spans="1:22" ht="72" x14ac:dyDescent="0.3">
      <c r="A867" s="27">
        <v>864</v>
      </c>
      <c r="B867" s="28" t="s">
        <v>741</v>
      </c>
      <c r="C867" s="28" t="s">
        <v>882</v>
      </c>
      <c r="D867" s="28"/>
      <c r="E867" s="28"/>
      <c r="F867" s="28"/>
      <c r="G867" s="29"/>
      <c r="H867" s="30" t="s">
        <v>904</v>
      </c>
      <c r="I867" s="28" t="s">
        <v>4</v>
      </c>
      <c r="J867" s="28"/>
      <c r="K867" s="28" t="s">
        <v>1203</v>
      </c>
      <c r="L867" s="28" t="s">
        <v>1336</v>
      </c>
      <c r="M867" s="31" t="s">
        <v>1272</v>
      </c>
      <c r="N867" s="31" t="s">
        <v>1272</v>
      </c>
      <c r="O867" s="32"/>
      <c r="P867" s="28"/>
      <c r="Q867" s="28"/>
      <c r="R867" s="28"/>
      <c r="S867" s="28" t="s">
        <v>1367</v>
      </c>
      <c r="T867" s="33" t="s">
        <v>1367</v>
      </c>
      <c r="U867" s="28">
        <v>95</v>
      </c>
      <c r="V867" s="36" t="s">
        <v>2402</v>
      </c>
    </row>
    <row r="868" spans="1:22" ht="72" x14ac:dyDescent="0.3">
      <c r="A868" s="27">
        <v>865</v>
      </c>
      <c r="B868" s="28" t="s">
        <v>741</v>
      </c>
      <c r="C868" s="28" t="s">
        <v>882</v>
      </c>
      <c r="D868" s="28"/>
      <c r="E868" s="28"/>
      <c r="F868" s="28"/>
      <c r="G868" s="29"/>
      <c r="H868" s="30" t="s">
        <v>905</v>
      </c>
      <c r="I868" s="28" t="s">
        <v>4</v>
      </c>
      <c r="J868" s="28"/>
      <c r="K868" s="28" t="s">
        <v>1203</v>
      </c>
      <c r="L868" s="28"/>
      <c r="M868" s="31" t="s">
        <v>1272</v>
      </c>
      <c r="N868" s="31" t="s">
        <v>1272</v>
      </c>
      <c r="O868" s="32"/>
      <c r="P868" s="28"/>
      <c r="Q868" s="28"/>
      <c r="R868" s="28"/>
      <c r="S868" s="28" t="s">
        <v>1367</v>
      </c>
      <c r="T868" s="33" t="s">
        <v>1367</v>
      </c>
      <c r="U868" s="28">
        <v>96</v>
      </c>
      <c r="V868" s="36" t="s">
        <v>2403</v>
      </c>
    </row>
    <row r="869" spans="1:22" ht="72" x14ac:dyDescent="0.3">
      <c r="A869" s="27">
        <v>866</v>
      </c>
      <c r="B869" s="28" t="s">
        <v>741</v>
      </c>
      <c r="C869" s="28" t="s">
        <v>882</v>
      </c>
      <c r="D869" s="28"/>
      <c r="E869" s="28"/>
      <c r="F869" s="28"/>
      <c r="G869" s="29"/>
      <c r="H869" s="30" t="s">
        <v>906</v>
      </c>
      <c r="I869" s="28" t="s">
        <v>4</v>
      </c>
      <c r="J869" s="28"/>
      <c r="K869" s="28" t="s">
        <v>992</v>
      </c>
      <c r="L869" s="28"/>
      <c r="M869" s="31" t="s">
        <v>1265</v>
      </c>
      <c r="N869" s="31" t="s">
        <v>1265</v>
      </c>
      <c r="O869" s="32"/>
      <c r="P869" s="28"/>
      <c r="Q869" s="28"/>
      <c r="R869" s="28"/>
      <c r="S869" s="28" t="s">
        <v>1367</v>
      </c>
      <c r="T869" s="33" t="s">
        <v>1367</v>
      </c>
      <c r="U869" s="28">
        <v>98</v>
      </c>
      <c r="V869" s="36" t="s">
        <v>2404</v>
      </c>
    </row>
    <row r="870" spans="1:22" ht="72" x14ac:dyDescent="0.3">
      <c r="A870" s="27">
        <v>867</v>
      </c>
      <c r="B870" s="28" t="s">
        <v>741</v>
      </c>
      <c r="C870" s="28" t="s">
        <v>882</v>
      </c>
      <c r="D870" s="28"/>
      <c r="E870" s="28"/>
      <c r="F870" s="28"/>
      <c r="G870" s="29"/>
      <c r="H870" s="30" t="s">
        <v>907</v>
      </c>
      <c r="I870" s="28" t="s">
        <v>4</v>
      </c>
      <c r="J870" s="28" t="s">
        <v>975</v>
      </c>
      <c r="K870" s="28" t="s">
        <v>1004</v>
      </c>
      <c r="L870" s="28" t="s">
        <v>1337</v>
      </c>
      <c r="M870" s="31" t="s">
        <v>1265</v>
      </c>
      <c r="N870" s="31" t="s">
        <v>1265</v>
      </c>
      <c r="O870" s="32"/>
      <c r="P870" s="28"/>
      <c r="Q870" s="28"/>
      <c r="R870" s="28"/>
      <c r="S870" s="28" t="s">
        <v>1364</v>
      </c>
      <c r="T870" s="33" t="s">
        <v>1367</v>
      </c>
      <c r="U870" s="28">
        <v>100</v>
      </c>
      <c r="V870" s="36" t="s">
        <v>2405</v>
      </c>
    </row>
    <row r="871" spans="1:22" ht="72" x14ac:dyDescent="0.3">
      <c r="A871" s="27">
        <v>868</v>
      </c>
      <c r="B871" s="28" t="s">
        <v>741</v>
      </c>
      <c r="C871" s="28" t="s">
        <v>882</v>
      </c>
      <c r="D871" s="28"/>
      <c r="E871" s="28"/>
      <c r="F871" s="28"/>
      <c r="G871" s="29"/>
      <c r="H871" s="30" t="s">
        <v>908</v>
      </c>
      <c r="I871" s="28" t="s">
        <v>975</v>
      </c>
      <c r="J871" s="28" t="s">
        <v>4</v>
      </c>
      <c r="K871" s="28" t="s">
        <v>1004</v>
      </c>
      <c r="L871" s="28" t="s">
        <v>1337</v>
      </c>
      <c r="M871" s="31" t="s">
        <v>1265</v>
      </c>
      <c r="N871" s="31" t="s">
        <v>1265</v>
      </c>
      <c r="O871" s="32"/>
      <c r="P871" s="28"/>
      <c r="Q871" s="28"/>
      <c r="R871" s="28"/>
      <c r="S871" s="28" t="s">
        <v>1364</v>
      </c>
      <c r="T871" s="33" t="s">
        <v>1367</v>
      </c>
      <c r="U871" s="28">
        <v>101</v>
      </c>
      <c r="V871" s="36" t="s">
        <v>2406</v>
      </c>
    </row>
    <row r="872" spans="1:22" ht="72" x14ac:dyDescent="0.3">
      <c r="A872" s="27">
        <v>869</v>
      </c>
      <c r="B872" s="28" t="s">
        <v>741</v>
      </c>
      <c r="C872" s="28" t="s">
        <v>882</v>
      </c>
      <c r="D872" s="28"/>
      <c r="E872" s="28"/>
      <c r="F872" s="28"/>
      <c r="G872" s="29"/>
      <c r="H872" s="30" t="s">
        <v>909</v>
      </c>
      <c r="I872" s="28" t="s">
        <v>4</v>
      </c>
      <c r="J872" s="28"/>
      <c r="K872" s="28" t="s">
        <v>1004</v>
      </c>
      <c r="L872" s="28" t="s">
        <v>1338</v>
      </c>
      <c r="M872" s="31" t="s">
        <v>1265</v>
      </c>
      <c r="N872" s="31" t="s">
        <v>1265</v>
      </c>
      <c r="O872" s="32"/>
      <c r="P872" s="28"/>
      <c r="Q872" s="28"/>
      <c r="R872" s="28"/>
      <c r="S872" s="28" t="s">
        <v>1364</v>
      </c>
      <c r="T872" s="33" t="s">
        <v>1367</v>
      </c>
      <c r="U872" s="28">
        <v>106</v>
      </c>
      <c r="V872" s="36" t="s">
        <v>2407</v>
      </c>
    </row>
    <row r="873" spans="1:22" ht="72" x14ac:dyDescent="0.3">
      <c r="A873" s="27">
        <v>870</v>
      </c>
      <c r="B873" s="28" t="s">
        <v>741</v>
      </c>
      <c r="C873" s="28" t="s">
        <v>882</v>
      </c>
      <c r="D873" s="28"/>
      <c r="E873" s="28"/>
      <c r="F873" s="28"/>
      <c r="G873" s="29"/>
      <c r="H873" s="30" t="s">
        <v>910</v>
      </c>
      <c r="I873" s="28" t="s">
        <v>4</v>
      </c>
      <c r="J873" s="28"/>
      <c r="K873" s="28" t="s">
        <v>1326</v>
      </c>
      <c r="L873" s="28" t="s">
        <v>1208</v>
      </c>
      <c r="M873" s="31" t="s">
        <v>1265</v>
      </c>
      <c r="N873" s="31" t="s">
        <v>1265</v>
      </c>
      <c r="O873" s="32"/>
      <c r="P873" s="28"/>
      <c r="Q873" s="28"/>
      <c r="R873" s="28"/>
      <c r="S873" s="28" t="s">
        <v>1367</v>
      </c>
      <c r="T873" s="33" t="s">
        <v>1367</v>
      </c>
      <c r="U873" s="28">
        <v>108</v>
      </c>
      <c r="V873" s="36" t="s">
        <v>2408</v>
      </c>
    </row>
    <row r="874" spans="1:22" ht="72" x14ac:dyDescent="0.3">
      <c r="A874" s="27">
        <v>871</v>
      </c>
      <c r="B874" s="28" t="s">
        <v>741</v>
      </c>
      <c r="C874" s="28" t="s">
        <v>882</v>
      </c>
      <c r="D874" s="28"/>
      <c r="E874" s="28"/>
      <c r="F874" s="28"/>
      <c r="G874" s="29"/>
      <c r="H874" s="30" t="s">
        <v>911</v>
      </c>
      <c r="I874" s="28" t="s">
        <v>4</v>
      </c>
      <c r="J874" s="28"/>
      <c r="K874" s="28" t="s">
        <v>1326</v>
      </c>
      <c r="L874" s="28"/>
      <c r="M874" s="31" t="s">
        <v>1272</v>
      </c>
      <c r="N874" s="31" t="s">
        <v>1272</v>
      </c>
      <c r="O874" s="32"/>
      <c r="P874" s="28"/>
      <c r="Q874" s="28"/>
      <c r="R874" s="28"/>
      <c r="S874" s="28" t="s">
        <v>1367</v>
      </c>
      <c r="T874" s="33" t="s">
        <v>1367</v>
      </c>
      <c r="U874" s="28">
        <v>110</v>
      </c>
      <c r="V874" s="36" t="s">
        <v>2409</v>
      </c>
    </row>
    <row r="875" spans="1:22" ht="72" x14ac:dyDescent="0.3">
      <c r="A875" s="27">
        <v>872</v>
      </c>
      <c r="B875" s="28" t="s">
        <v>741</v>
      </c>
      <c r="C875" s="28" t="s">
        <v>882</v>
      </c>
      <c r="D875" s="28"/>
      <c r="E875" s="28"/>
      <c r="F875" s="28"/>
      <c r="G875" s="29"/>
      <c r="H875" s="30" t="s">
        <v>1279</v>
      </c>
      <c r="I875" s="28" t="s">
        <v>4</v>
      </c>
      <c r="J875" s="28"/>
      <c r="K875" s="28" t="s">
        <v>1326</v>
      </c>
      <c r="L875" s="28"/>
      <c r="M875" s="31" t="s">
        <v>1265</v>
      </c>
      <c r="N875" s="31" t="s">
        <v>1265</v>
      </c>
      <c r="O875" s="32"/>
      <c r="P875" s="28"/>
      <c r="Q875" s="28"/>
      <c r="R875" s="28"/>
      <c r="S875" s="28" t="s">
        <v>1367</v>
      </c>
      <c r="T875" s="33" t="s">
        <v>1367</v>
      </c>
      <c r="U875" s="28">
        <v>112</v>
      </c>
      <c r="V875" s="36" t="s">
        <v>2410</v>
      </c>
    </row>
    <row r="876" spans="1:22" ht="72" x14ac:dyDescent="0.3">
      <c r="A876" s="27">
        <v>873</v>
      </c>
      <c r="B876" s="28" t="s">
        <v>741</v>
      </c>
      <c r="C876" s="28" t="s">
        <v>882</v>
      </c>
      <c r="D876" s="28"/>
      <c r="E876" s="28"/>
      <c r="F876" s="28"/>
      <c r="G876" s="29"/>
      <c r="H876" s="30" t="s">
        <v>912</v>
      </c>
      <c r="I876" s="28" t="s">
        <v>4</v>
      </c>
      <c r="J876" s="28"/>
      <c r="K876" s="28" t="s">
        <v>1004</v>
      </c>
      <c r="L876" s="28" t="s">
        <v>1329</v>
      </c>
      <c r="M876" s="31" t="s">
        <v>1265</v>
      </c>
      <c r="N876" s="31" t="s">
        <v>1265</v>
      </c>
      <c r="O876" s="32"/>
      <c r="P876" s="28"/>
      <c r="Q876" s="28"/>
      <c r="R876" s="28"/>
      <c r="S876" s="28" t="s">
        <v>1364</v>
      </c>
      <c r="T876" s="33" t="s">
        <v>1367</v>
      </c>
      <c r="U876" s="28">
        <v>114</v>
      </c>
      <c r="V876" s="36" t="s">
        <v>2411</v>
      </c>
    </row>
    <row r="877" spans="1:22" ht="72" x14ac:dyDescent="0.3">
      <c r="A877" s="27">
        <v>874</v>
      </c>
      <c r="B877" s="28" t="s">
        <v>741</v>
      </c>
      <c r="C877" s="28" t="s">
        <v>882</v>
      </c>
      <c r="D877" s="28"/>
      <c r="E877" s="28"/>
      <c r="F877" s="28"/>
      <c r="G877" s="29"/>
      <c r="H877" s="30" t="s">
        <v>913</v>
      </c>
      <c r="I877" s="28" t="s">
        <v>4</v>
      </c>
      <c r="J877" s="28"/>
      <c r="K877" s="28" t="s">
        <v>1004</v>
      </c>
      <c r="L877" s="28" t="s">
        <v>1339</v>
      </c>
      <c r="M877" s="31" t="s">
        <v>1265</v>
      </c>
      <c r="N877" s="31" t="s">
        <v>1265</v>
      </c>
      <c r="O877" s="32"/>
      <c r="P877" s="28"/>
      <c r="Q877" s="28"/>
      <c r="R877" s="28"/>
      <c r="S877" s="28" t="s">
        <v>1367</v>
      </c>
      <c r="T877" s="33" t="s">
        <v>1364</v>
      </c>
      <c r="U877" s="28">
        <v>115</v>
      </c>
      <c r="V877" s="36" t="s">
        <v>2412</v>
      </c>
    </row>
    <row r="878" spans="1:22" ht="72" x14ac:dyDescent="0.3">
      <c r="A878" s="27">
        <v>875</v>
      </c>
      <c r="B878" s="28" t="s">
        <v>741</v>
      </c>
      <c r="C878" s="28" t="s">
        <v>882</v>
      </c>
      <c r="D878" s="28"/>
      <c r="E878" s="28"/>
      <c r="F878" s="28"/>
      <c r="G878" s="29"/>
      <c r="H878" s="30" t="s">
        <v>914</v>
      </c>
      <c r="I878" s="28" t="s">
        <v>4</v>
      </c>
      <c r="J878" s="28"/>
      <c r="K878" s="28" t="s">
        <v>1340</v>
      </c>
      <c r="L878" s="28"/>
      <c r="M878" s="31" t="s">
        <v>1265</v>
      </c>
      <c r="N878" s="31" t="s">
        <v>1265</v>
      </c>
      <c r="O878" s="32"/>
      <c r="P878" s="28"/>
      <c r="Q878" s="28"/>
      <c r="R878" s="28"/>
      <c r="S878" s="28" t="s">
        <v>1367</v>
      </c>
      <c r="T878" s="33" t="s">
        <v>1367</v>
      </c>
      <c r="U878" s="28">
        <v>117</v>
      </c>
      <c r="V878" s="36" t="s">
        <v>2413</v>
      </c>
    </row>
    <row r="879" spans="1:22" ht="72" x14ac:dyDescent="0.3">
      <c r="A879" s="27">
        <v>876</v>
      </c>
      <c r="B879" s="28" t="s">
        <v>741</v>
      </c>
      <c r="C879" s="28" t="s">
        <v>882</v>
      </c>
      <c r="D879" s="28"/>
      <c r="E879" s="28"/>
      <c r="F879" s="28"/>
      <c r="G879" s="29"/>
      <c r="H879" s="30" t="s">
        <v>915</v>
      </c>
      <c r="I879" s="28" t="s">
        <v>4</v>
      </c>
      <c r="J879" s="28" t="s">
        <v>975</v>
      </c>
      <c r="K879" s="28" t="s">
        <v>992</v>
      </c>
      <c r="L879" s="28"/>
      <c r="M879" s="31" t="s">
        <v>1265</v>
      </c>
      <c r="N879" s="31" t="s">
        <v>1265</v>
      </c>
      <c r="O879" s="32"/>
      <c r="P879" s="28"/>
      <c r="Q879" s="28"/>
      <c r="R879" s="28"/>
      <c r="S879" s="28" t="s">
        <v>1367</v>
      </c>
      <c r="T879" s="33" t="s">
        <v>1367</v>
      </c>
      <c r="U879" s="28">
        <v>119</v>
      </c>
      <c r="V879" s="36" t="s">
        <v>2414</v>
      </c>
    </row>
    <row r="880" spans="1:22" ht="72" x14ac:dyDescent="0.3">
      <c r="A880" s="27">
        <v>877</v>
      </c>
      <c r="B880" s="28" t="s">
        <v>741</v>
      </c>
      <c r="C880" s="28" t="s">
        <v>882</v>
      </c>
      <c r="D880" s="28"/>
      <c r="E880" s="28"/>
      <c r="F880" s="28"/>
      <c r="G880" s="29"/>
      <c r="H880" s="30" t="s">
        <v>916</v>
      </c>
      <c r="I880" s="28" t="s">
        <v>4</v>
      </c>
      <c r="J880" s="28"/>
      <c r="K880" s="28" t="s">
        <v>1004</v>
      </c>
      <c r="L880" s="28" t="s">
        <v>1341</v>
      </c>
      <c r="M880" s="31" t="s">
        <v>1265</v>
      </c>
      <c r="N880" s="31" t="s">
        <v>1265</v>
      </c>
      <c r="O880" s="32"/>
      <c r="P880" s="28"/>
      <c r="Q880" s="28"/>
      <c r="R880" s="28"/>
      <c r="S880" s="28" t="s">
        <v>1364</v>
      </c>
      <c r="T880" s="33" t="s">
        <v>1367</v>
      </c>
      <c r="U880" s="28">
        <v>121</v>
      </c>
      <c r="V880" s="36" t="s">
        <v>2415</v>
      </c>
    </row>
    <row r="881" spans="1:22" ht="72" x14ac:dyDescent="0.3">
      <c r="A881" s="27">
        <v>878</v>
      </c>
      <c r="B881" s="28" t="s">
        <v>741</v>
      </c>
      <c r="C881" s="28" t="s">
        <v>882</v>
      </c>
      <c r="D881" s="28"/>
      <c r="E881" s="28"/>
      <c r="F881" s="28"/>
      <c r="G881" s="29"/>
      <c r="H881" s="30" t="s">
        <v>917</v>
      </c>
      <c r="I881" s="28" t="s">
        <v>4</v>
      </c>
      <c r="J881" s="28"/>
      <c r="K881" s="28" t="s">
        <v>991</v>
      </c>
      <c r="L881" s="28" t="s">
        <v>1342</v>
      </c>
      <c r="M881" s="31" t="s">
        <v>1272</v>
      </c>
      <c r="N881" s="31" t="s">
        <v>1272</v>
      </c>
      <c r="O881" s="32"/>
      <c r="P881" s="28"/>
      <c r="Q881" s="28"/>
      <c r="R881" s="28"/>
      <c r="S881" s="28" t="s">
        <v>1367</v>
      </c>
      <c r="T881" s="33" t="s">
        <v>1367</v>
      </c>
      <c r="U881" s="28">
        <v>126</v>
      </c>
      <c r="V881" s="36" t="s">
        <v>2416</v>
      </c>
    </row>
    <row r="882" spans="1:22" ht="72" x14ac:dyDescent="0.3">
      <c r="A882" s="27">
        <v>879</v>
      </c>
      <c r="B882" s="28" t="s">
        <v>741</v>
      </c>
      <c r="C882" s="28" t="s">
        <v>882</v>
      </c>
      <c r="D882" s="28"/>
      <c r="E882" s="28"/>
      <c r="F882" s="28"/>
      <c r="G882" s="29"/>
      <c r="H882" s="30" t="s">
        <v>1343</v>
      </c>
      <c r="I882" s="28" t="s">
        <v>4</v>
      </c>
      <c r="J882" s="28"/>
      <c r="K882" s="28" t="s">
        <v>991</v>
      </c>
      <c r="L882" s="28" t="s">
        <v>1209</v>
      </c>
      <c r="M882" s="31" t="s">
        <v>1264</v>
      </c>
      <c r="N882" s="31" t="s">
        <v>1264</v>
      </c>
      <c r="O882" s="32"/>
      <c r="P882" s="28"/>
      <c r="Q882" s="28"/>
      <c r="R882" s="28"/>
      <c r="S882" s="28" t="s">
        <v>1367</v>
      </c>
      <c r="T882" s="33" t="s">
        <v>1367</v>
      </c>
      <c r="U882" s="28">
        <v>128</v>
      </c>
      <c r="V882" s="36" t="s">
        <v>2417</v>
      </c>
    </row>
    <row r="883" spans="1:22" ht="72" x14ac:dyDescent="0.3">
      <c r="A883" s="27">
        <v>880</v>
      </c>
      <c r="B883" s="28" t="s">
        <v>741</v>
      </c>
      <c r="C883" s="28" t="s">
        <v>882</v>
      </c>
      <c r="D883" s="28"/>
      <c r="E883" s="28"/>
      <c r="F883" s="28"/>
      <c r="G883" s="29"/>
      <c r="H883" s="30" t="s">
        <v>918</v>
      </c>
      <c r="I883" s="28" t="s">
        <v>975</v>
      </c>
      <c r="J883" s="28" t="s">
        <v>4</v>
      </c>
      <c r="K883" s="28" t="s">
        <v>1209</v>
      </c>
      <c r="L883" s="28" t="s">
        <v>1007</v>
      </c>
      <c r="M883" s="31" t="s">
        <v>1264</v>
      </c>
      <c r="N883" s="31" t="s">
        <v>1264</v>
      </c>
      <c r="O883" s="32"/>
      <c r="P883" s="28"/>
      <c r="Q883" s="28"/>
      <c r="R883" s="28"/>
      <c r="S883" s="28" t="s">
        <v>1367</v>
      </c>
      <c r="T883" s="33" t="s">
        <v>1367</v>
      </c>
      <c r="U883" s="28">
        <v>129</v>
      </c>
      <c r="V883" s="36" t="s">
        <v>2418</v>
      </c>
    </row>
    <row r="884" spans="1:22" ht="72" x14ac:dyDescent="0.3">
      <c r="A884" s="27">
        <v>881</v>
      </c>
      <c r="B884" s="28" t="s">
        <v>741</v>
      </c>
      <c r="C884" s="28" t="s">
        <v>882</v>
      </c>
      <c r="D884" s="28"/>
      <c r="E884" s="28"/>
      <c r="F884" s="28"/>
      <c r="G884" s="29"/>
      <c r="H884" s="30" t="s">
        <v>919</v>
      </c>
      <c r="I884" s="28" t="s">
        <v>975</v>
      </c>
      <c r="J884" s="28" t="s">
        <v>4</v>
      </c>
      <c r="K884" s="28" t="s">
        <v>1209</v>
      </c>
      <c r="L884" s="28" t="s">
        <v>1344</v>
      </c>
      <c r="M884" s="31" t="s">
        <v>1272</v>
      </c>
      <c r="N884" s="31" t="s">
        <v>1272</v>
      </c>
      <c r="O884" s="32"/>
      <c r="P884" s="28"/>
      <c r="Q884" s="28"/>
      <c r="R884" s="28"/>
      <c r="S884" s="28" t="s">
        <v>1367</v>
      </c>
      <c r="T884" s="33" t="s">
        <v>1367</v>
      </c>
      <c r="U884" s="28">
        <v>131</v>
      </c>
      <c r="V884" s="36" t="s">
        <v>2419</v>
      </c>
    </row>
    <row r="885" spans="1:22" ht="72" x14ac:dyDescent="0.3">
      <c r="A885" s="27">
        <v>882</v>
      </c>
      <c r="B885" s="28" t="s">
        <v>741</v>
      </c>
      <c r="C885" s="28" t="s">
        <v>882</v>
      </c>
      <c r="D885" s="28"/>
      <c r="E885" s="28"/>
      <c r="F885" s="28"/>
      <c r="G885" s="29"/>
      <c r="H885" s="30" t="s">
        <v>920</v>
      </c>
      <c r="I885" s="28" t="s">
        <v>4</v>
      </c>
      <c r="J885" s="28"/>
      <c r="K885" s="28" t="s">
        <v>991</v>
      </c>
      <c r="L885" s="28" t="s">
        <v>1345</v>
      </c>
      <c r="M885" s="31" t="s">
        <v>1264</v>
      </c>
      <c r="N885" s="31" t="s">
        <v>1264</v>
      </c>
      <c r="O885" s="32"/>
      <c r="P885" s="28"/>
      <c r="Q885" s="28"/>
      <c r="R885" s="28"/>
      <c r="S885" s="28" t="s">
        <v>1364</v>
      </c>
      <c r="T885" s="33" t="s">
        <v>1367</v>
      </c>
      <c r="U885" s="28">
        <v>133</v>
      </c>
      <c r="V885" s="36" t="s">
        <v>2420</v>
      </c>
    </row>
    <row r="886" spans="1:22" ht="72" x14ac:dyDescent="0.3">
      <c r="A886" s="27">
        <v>883</v>
      </c>
      <c r="B886" s="28" t="s">
        <v>741</v>
      </c>
      <c r="C886" s="28" t="s">
        <v>881</v>
      </c>
      <c r="D886" s="28"/>
      <c r="E886" s="28"/>
      <c r="F886" s="28"/>
      <c r="G886" s="29"/>
      <c r="H886" s="30" t="s">
        <v>921</v>
      </c>
      <c r="I886" s="28" t="s">
        <v>4</v>
      </c>
      <c r="J886" s="28"/>
      <c r="K886" s="28" t="s">
        <v>991</v>
      </c>
      <c r="L886" s="28" t="s">
        <v>1346</v>
      </c>
      <c r="M886" s="31" t="s">
        <v>1272</v>
      </c>
      <c r="N886" s="31" t="s">
        <v>1272</v>
      </c>
      <c r="O886" s="32"/>
      <c r="P886" s="28"/>
      <c r="Q886" s="28"/>
      <c r="R886" s="28"/>
      <c r="S886" s="28" t="s">
        <v>1364</v>
      </c>
      <c r="T886" s="33" t="s">
        <v>1367</v>
      </c>
      <c r="U886" s="28">
        <v>25</v>
      </c>
      <c r="V886" s="36" t="s">
        <v>2421</v>
      </c>
    </row>
    <row r="887" spans="1:22" ht="72" x14ac:dyDescent="0.3">
      <c r="A887" s="27">
        <v>884</v>
      </c>
      <c r="B887" s="28" t="s">
        <v>741</v>
      </c>
      <c r="C887" s="28" t="s">
        <v>881</v>
      </c>
      <c r="D887" s="28"/>
      <c r="E887" s="28"/>
      <c r="F887" s="28"/>
      <c r="G887" s="29"/>
      <c r="H887" s="30" t="s">
        <v>922</v>
      </c>
      <c r="I887" s="28" t="s">
        <v>4</v>
      </c>
      <c r="J887" s="28"/>
      <c r="K887" s="28" t="s">
        <v>991</v>
      </c>
      <c r="L887" s="28" t="s">
        <v>1329</v>
      </c>
      <c r="M887" s="31" t="s">
        <v>1272</v>
      </c>
      <c r="N887" s="31" t="s">
        <v>1272</v>
      </c>
      <c r="O887" s="32"/>
      <c r="P887" s="28"/>
      <c r="Q887" s="28"/>
      <c r="R887" s="28"/>
      <c r="S887" s="28" t="s">
        <v>1364</v>
      </c>
      <c r="T887" s="33" t="s">
        <v>1367</v>
      </c>
      <c r="U887" s="28">
        <v>27</v>
      </c>
      <c r="V887" s="36" t="s">
        <v>2422</v>
      </c>
    </row>
    <row r="888" spans="1:22" ht="72" x14ac:dyDescent="0.3">
      <c r="A888" s="27">
        <v>885</v>
      </c>
      <c r="B888" s="28" t="s">
        <v>741</v>
      </c>
      <c r="C888" s="28" t="s">
        <v>881</v>
      </c>
      <c r="D888" s="28"/>
      <c r="E888" s="28"/>
      <c r="F888" s="28"/>
      <c r="G888" s="29"/>
      <c r="H888" s="30" t="s">
        <v>923</v>
      </c>
      <c r="I888" s="28" t="s">
        <v>4</v>
      </c>
      <c r="J888" s="28"/>
      <c r="K888" s="28" t="s">
        <v>991</v>
      </c>
      <c r="L888" s="28" t="s">
        <v>1347</v>
      </c>
      <c r="M888" s="31" t="s">
        <v>1272</v>
      </c>
      <c r="N888" s="31" t="s">
        <v>1272</v>
      </c>
      <c r="O888" s="32">
        <v>0.04</v>
      </c>
      <c r="P888" s="28"/>
      <c r="Q888" s="28"/>
      <c r="R888" s="28"/>
      <c r="S888" s="28" t="s">
        <v>1367</v>
      </c>
      <c r="T888" s="33" t="s">
        <v>1367</v>
      </c>
      <c r="U888" s="28">
        <v>29</v>
      </c>
      <c r="V888" s="36" t="s">
        <v>2423</v>
      </c>
    </row>
    <row r="889" spans="1:22" ht="72" x14ac:dyDescent="0.3">
      <c r="A889" s="27">
        <v>886</v>
      </c>
      <c r="B889" s="28" t="s">
        <v>741</v>
      </c>
      <c r="C889" s="28" t="s">
        <v>881</v>
      </c>
      <c r="D889" s="28"/>
      <c r="E889" s="28"/>
      <c r="F889" s="28"/>
      <c r="G889" s="29"/>
      <c r="H889" s="30" t="s">
        <v>924</v>
      </c>
      <c r="I889" s="28" t="s">
        <v>4</v>
      </c>
      <c r="J889" s="28"/>
      <c r="K889" s="28" t="s">
        <v>1209</v>
      </c>
      <c r="L889" s="28" t="s">
        <v>1348</v>
      </c>
      <c r="M889" s="31" t="s">
        <v>1265</v>
      </c>
      <c r="N889" s="31" t="s">
        <v>1265</v>
      </c>
      <c r="O889" s="32"/>
      <c r="P889" s="28"/>
      <c r="Q889" s="28"/>
      <c r="R889" s="28"/>
      <c r="S889" s="28" t="s">
        <v>1367</v>
      </c>
      <c r="T889" s="33" t="s">
        <v>1367</v>
      </c>
      <c r="U889" s="28">
        <v>35</v>
      </c>
      <c r="V889" s="36" t="s">
        <v>2424</v>
      </c>
    </row>
    <row r="890" spans="1:22" ht="72" x14ac:dyDescent="0.3">
      <c r="A890" s="27">
        <v>887</v>
      </c>
      <c r="B890" s="28" t="s">
        <v>741</v>
      </c>
      <c r="C890" s="28" t="s">
        <v>881</v>
      </c>
      <c r="D890" s="28"/>
      <c r="E890" s="28"/>
      <c r="F890" s="28"/>
      <c r="G890" s="29"/>
      <c r="H890" s="30" t="s">
        <v>925</v>
      </c>
      <c r="I890" s="28" t="s">
        <v>4</v>
      </c>
      <c r="J890" s="28"/>
      <c r="K890" s="28" t="s">
        <v>1310</v>
      </c>
      <c r="L890" s="28" t="s">
        <v>1349</v>
      </c>
      <c r="M890" s="31" t="s">
        <v>1265</v>
      </c>
      <c r="N890" s="31" t="s">
        <v>1265</v>
      </c>
      <c r="O890" s="32"/>
      <c r="P890" s="28"/>
      <c r="Q890" s="28"/>
      <c r="R890" s="28"/>
      <c r="S890" s="28" t="s">
        <v>1367</v>
      </c>
      <c r="T890" s="33" t="s">
        <v>1367</v>
      </c>
      <c r="U890" s="28">
        <v>37</v>
      </c>
      <c r="V890" s="36" t="s">
        <v>2425</v>
      </c>
    </row>
    <row r="891" spans="1:22" ht="72" x14ac:dyDescent="0.3">
      <c r="A891" s="27">
        <v>888</v>
      </c>
      <c r="B891" s="28" t="s">
        <v>741</v>
      </c>
      <c r="C891" s="28" t="s">
        <v>881</v>
      </c>
      <c r="D891" s="28"/>
      <c r="E891" s="28"/>
      <c r="F891" s="28"/>
      <c r="G891" s="29"/>
      <c r="H891" s="30" t="s">
        <v>926</v>
      </c>
      <c r="I891" s="28" t="s">
        <v>4</v>
      </c>
      <c r="J891" s="28"/>
      <c r="K891" s="28" t="s">
        <v>1209</v>
      </c>
      <c r="L891" s="28" t="s">
        <v>1007</v>
      </c>
      <c r="M891" s="31" t="s">
        <v>1264</v>
      </c>
      <c r="N891" s="31" t="s">
        <v>1264</v>
      </c>
      <c r="O891" s="32"/>
      <c r="P891" s="28"/>
      <c r="Q891" s="28"/>
      <c r="R891" s="28"/>
      <c r="S891" s="28" t="s">
        <v>1364</v>
      </c>
      <c r="T891" s="33" t="s">
        <v>1367</v>
      </c>
      <c r="U891" s="28">
        <v>39</v>
      </c>
      <c r="V891" s="36" t="s">
        <v>2426</v>
      </c>
    </row>
    <row r="892" spans="1:22" ht="72" x14ac:dyDescent="0.3">
      <c r="A892" s="27">
        <v>889</v>
      </c>
      <c r="B892" s="28" t="s">
        <v>741</v>
      </c>
      <c r="C892" s="28" t="s">
        <v>881</v>
      </c>
      <c r="D892" s="28"/>
      <c r="E892" s="28"/>
      <c r="F892" s="28"/>
      <c r="G892" s="29"/>
      <c r="H892" s="30" t="s">
        <v>927</v>
      </c>
      <c r="I892" s="28" t="s">
        <v>4</v>
      </c>
      <c r="J892" s="28"/>
      <c r="K892" s="28" t="s">
        <v>991</v>
      </c>
      <c r="L892" s="28" t="s">
        <v>1330</v>
      </c>
      <c r="M892" s="31" t="s">
        <v>1272</v>
      </c>
      <c r="N892" s="31" t="s">
        <v>1272</v>
      </c>
      <c r="O892" s="32"/>
      <c r="P892" s="28"/>
      <c r="Q892" s="28"/>
      <c r="R892" s="28"/>
      <c r="S892" s="28" t="s">
        <v>1367</v>
      </c>
      <c r="T892" s="33" t="s">
        <v>1367</v>
      </c>
      <c r="U892" s="28">
        <v>45</v>
      </c>
      <c r="V892" s="36" t="s">
        <v>2427</v>
      </c>
    </row>
    <row r="893" spans="1:22" ht="72" x14ac:dyDescent="0.3">
      <c r="A893" s="27">
        <v>890</v>
      </c>
      <c r="B893" s="28" t="s">
        <v>741</v>
      </c>
      <c r="C893" s="28" t="s">
        <v>881</v>
      </c>
      <c r="D893" s="28"/>
      <c r="E893" s="28"/>
      <c r="F893" s="28"/>
      <c r="G893" s="29"/>
      <c r="H893" s="30" t="s">
        <v>928</v>
      </c>
      <c r="I893" s="28" t="s">
        <v>4</v>
      </c>
      <c r="J893" s="28"/>
      <c r="K893" s="28" t="s">
        <v>1004</v>
      </c>
      <c r="L893" s="28" t="s">
        <v>1350</v>
      </c>
      <c r="M893" s="31" t="s">
        <v>1265</v>
      </c>
      <c r="N893" s="31" t="s">
        <v>1265</v>
      </c>
      <c r="O893" s="32"/>
      <c r="P893" s="28"/>
      <c r="Q893" s="28"/>
      <c r="R893" s="28"/>
      <c r="S893" s="28" t="s">
        <v>1364</v>
      </c>
      <c r="T893" s="33" t="s">
        <v>1367</v>
      </c>
      <c r="U893" s="28">
        <v>47</v>
      </c>
      <c r="V893" s="36" t="s">
        <v>2428</v>
      </c>
    </row>
    <row r="894" spans="1:22" ht="72" x14ac:dyDescent="0.3">
      <c r="A894" s="27">
        <v>891</v>
      </c>
      <c r="B894" s="28" t="s">
        <v>741</v>
      </c>
      <c r="C894" s="28" t="s">
        <v>881</v>
      </c>
      <c r="D894" s="28"/>
      <c r="E894" s="28"/>
      <c r="F894" s="28"/>
      <c r="G894" s="29"/>
      <c r="H894" s="30" t="s">
        <v>929</v>
      </c>
      <c r="I894" s="28" t="s">
        <v>4</v>
      </c>
      <c r="J894" s="28"/>
      <c r="K894" s="28" t="s">
        <v>1211</v>
      </c>
      <c r="L894" s="28"/>
      <c r="M894" s="31" t="s">
        <v>1272</v>
      </c>
      <c r="N894" s="31" t="s">
        <v>1272</v>
      </c>
      <c r="O894" s="32"/>
      <c r="P894" s="28"/>
      <c r="Q894" s="28"/>
      <c r="R894" s="28"/>
      <c r="S894" s="28" t="s">
        <v>1364</v>
      </c>
      <c r="T894" s="33" t="s">
        <v>1367</v>
      </c>
      <c r="U894" s="28">
        <v>53</v>
      </c>
      <c r="V894" s="36" t="s">
        <v>2429</v>
      </c>
    </row>
    <row r="895" spans="1:22" ht="72" x14ac:dyDescent="0.3">
      <c r="A895" s="27">
        <v>892</v>
      </c>
      <c r="B895" s="28" t="s">
        <v>741</v>
      </c>
      <c r="C895" s="28" t="s">
        <v>881</v>
      </c>
      <c r="D895" s="28"/>
      <c r="E895" s="28"/>
      <c r="F895" s="28"/>
      <c r="G895" s="29"/>
      <c r="H895" s="30" t="s">
        <v>930</v>
      </c>
      <c r="I895" s="28" t="s">
        <v>4</v>
      </c>
      <c r="J895" s="28"/>
      <c r="K895" s="28" t="s">
        <v>1004</v>
      </c>
      <c r="L895" s="28" t="s">
        <v>1351</v>
      </c>
      <c r="M895" s="31" t="s">
        <v>1265</v>
      </c>
      <c r="N895" s="31" t="s">
        <v>1265</v>
      </c>
      <c r="O895" s="32"/>
      <c r="P895" s="28"/>
      <c r="Q895" s="28"/>
      <c r="R895" s="28"/>
      <c r="S895" s="28" t="s">
        <v>1367</v>
      </c>
      <c r="T895" s="33" t="s">
        <v>1367</v>
      </c>
      <c r="U895" s="28">
        <v>55</v>
      </c>
      <c r="V895" s="36" t="s">
        <v>2430</v>
      </c>
    </row>
    <row r="896" spans="1:22" ht="72" x14ac:dyDescent="0.3">
      <c r="A896" s="27">
        <v>893</v>
      </c>
      <c r="B896" s="28" t="s">
        <v>741</v>
      </c>
      <c r="C896" s="28" t="s">
        <v>881</v>
      </c>
      <c r="D896" s="28"/>
      <c r="E896" s="28"/>
      <c r="F896" s="28"/>
      <c r="G896" s="29"/>
      <c r="H896" s="30" t="s">
        <v>931</v>
      </c>
      <c r="I896" s="28" t="s">
        <v>4</v>
      </c>
      <c r="J896" s="28"/>
      <c r="K896" s="28" t="s">
        <v>1211</v>
      </c>
      <c r="L896" s="28"/>
      <c r="M896" s="31" t="s">
        <v>1272</v>
      </c>
      <c r="N896" s="31" t="s">
        <v>1272</v>
      </c>
      <c r="O896" s="32"/>
      <c r="P896" s="28"/>
      <c r="Q896" s="28"/>
      <c r="R896" s="28"/>
      <c r="S896" s="28" t="s">
        <v>1364</v>
      </c>
      <c r="T896" s="33" t="s">
        <v>1367</v>
      </c>
      <c r="U896" s="28">
        <v>57</v>
      </c>
      <c r="V896" s="36" t="s">
        <v>2431</v>
      </c>
    </row>
    <row r="897" spans="1:22" ht="72" x14ac:dyDescent="0.3">
      <c r="A897" s="27">
        <v>894</v>
      </c>
      <c r="B897" s="28" t="s">
        <v>741</v>
      </c>
      <c r="C897" s="28" t="s">
        <v>881</v>
      </c>
      <c r="D897" s="28"/>
      <c r="E897" s="28"/>
      <c r="F897" s="28"/>
      <c r="G897" s="29"/>
      <c r="H897" s="30" t="s">
        <v>932</v>
      </c>
      <c r="I897" s="28" t="s">
        <v>4</v>
      </c>
      <c r="J897" s="28"/>
      <c r="K897" s="28" t="s">
        <v>1211</v>
      </c>
      <c r="L897" s="28" t="s">
        <v>1340</v>
      </c>
      <c r="M897" s="31" t="s">
        <v>1272</v>
      </c>
      <c r="N897" s="31" t="s">
        <v>1272</v>
      </c>
      <c r="O897" s="32"/>
      <c r="P897" s="28"/>
      <c r="Q897" s="28"/>
      <c r="R897" s="28"/>
      <c r="S897" s="28" t="s">
        <v>1364</v>
      </c>
      <c r="T897" s="33" t="s">
        <v>1367</v>
      </c>
      <c r="U897" s="28">
        <v>59</v>
      </c>
      <c r="V897" s="36" t="s">
        <v>2432</v>
      </c>
    </row>
    <row r="898" spans="1:22" ht="72" x14ac:dyDescent="0.3">
      <c r="A898" s="27">
        <v>895</v>
      </c>
      <c r="B898" s="28" t="s">
        <v>741</v>
      </c>
      <c r="C898" s="28" t="s">
        <v>881</v>
      </c>
      <c r="D898" s="28"/>
      <c r="E898" s="28"/>
      <c r="F898" s="28"/>
      <c r="G898" s="29"/>
      <c r="H898" s="30" t="s">
        <v>933</v>
      </c>
      <c r="I898" s="28" t="s">
        <v>4</v>
      </c>
      <c r="J898" s="28"/>
      <c r="K898" s="28" t="s">
        <v>1004</v>
      </c>
      <c r="L898" s="28" t="s">
        <v>1352</v>
      </c>
      <c r="M898" s="31" t="s">
        <v>1272</v>
      </c>
      <c r="N898" s="31" t="s">
        <v>1272</v>
      </c>
      <c r="O898" s="32"/>
      <c r="P898" s="28"/>
      <c r="Q898" s="28"/>
      <c r="R898" s="28"/>
      <c r="S898" s="28" t="s">
        <v>1364</v>
      </c>
      <c r="T898" s="33" t="s">
        <v>1367</v>
      </c>
      <c r="U898" s="28">
        <v>65</v>
      </c>
      <c r="V898" s="36" t="s">
        <v>2433</v>
      </c>
    </row>
    <row r="899" spans="1:22" ht="72" x14ac:dyDescent="0.3">
      <c r="A899" s="27">
        <v>896</v>
      </c>
      <c r="B899" s="28" t="s">
        <v>741</v>
      </c>
      <c r="C899" s="28" t="s">
        <v>881</v>
      </c>
      <c r="D899" s="28"/>
      <c r="E899" s="28"/>
      <c r="F899" s="28"/>
      <c r="G899" s="29"/>
      <c r="H899" s="30" t="s">
        <v>934</v>
      </c>
      <c r="I899" s="28" t="s">
        <v>4</v>
      </c>
      <c r="J899" s="28"/>
      <c r="K899" s="28" t="s">
        <v>1353</v>
      </c>
      <c r="L899" s="28"/>
      <c r="M899" s="31" t="s">
        <v>1265</v>
      </c>
      <c r="N899" s="31" t="s">
        <v>1265</v>
      </c>
      <c r="O899" s="32"/>
      <c r="P899" s="28"/>
      <c r="Q899" s="28"/>
      <c r="R899" s="28"/>
      <c r="S899" s="28" t="s">
        <v>1367</v>
      </c>
      <c r="T899" s="33" t="s">
        <v>1367</v>
      </c>
      <c r="U899" s="28">
        <v>67</v>
      </c>
      <c r="V899" s="36" t="s">
        <v>2434</v>
      </c>
    </row>
    <row r="900" spans="1:22" ht="72" x14ac:dyDescent="0.3">
      <c r="A900" s="27">
        <v>897</v>
      </c>
      <c r="B900" s="28" t="s">
        <v>741</v>
      </c>
      <c r="C900" s="28" t="s">
        <v>881</v>
      </c>
      <c r="D900" s="28"/>
      <c r="E900" s="28"/>
      <c r="F900" s="28"/>
      <c r="G900" s="29"/>
      <c r="H900" s="30" t="s">
        <v>935</v>
      </c>
      <c r="I900" s="28" t="s">
        <v>4</v>
      </c>
      <c r="J900" s="28"/>
      <c r="K900" s="28" t="s">
        <v>1005</v>
      </c>
      <c r="L900" s="28" t="s">
        <v>1354</v>
      </c>
      <c r="M900" s="31" t="s">
        <v>1265</v>
      </c>
      <c r="N900" s="31" t="s">
        <v>1265</v>
      </c>
      <c r="O900" s="32"/>
      <c r="P900" s="28"/>
      <c r="Q900" s="28"/>
      <c r="R900" s="28"/>
      <c r="S900" s="28" t="s">
        <v>1367</v>
      </c>
      <c r="T900" s="33" t="s">
        <v>1367</v>
      </c>
      <c r="U900" s="28">
        <v>73</v>
      </c>
      <c r="V900" s="36" t="s">
        <v>2435</v>
      </c>
    </row>
    <row r="901" spans="1:22" ht="72" x14ac:dyDescent="0.3">
      <c r="A901" s="27">
        <v>898</v>
      </c>
      <c r="B901" s="28" t="s">
        <v>741</v>
      </c>
      <c r="C901" s="28" t="s">
        <v>881</v>
      </c>
      <c r="D901" s="28"/>
      <c r="E901" s="28"/>
      <c r="F901" s="28"/>
      <c r="G901" s="29"/>
      <c r="H901" s="30" t="s">
        <v>936</v>
      </c>
      <c r="I901" s="28" t="s">
        <v>4</v>
      </c>
      <c r="J901" s="28"/>
      <c r="K901" s="28" t="s">
        <v>991</v>
      </c>
      <c r="L901" s="28" t="s">
        <v>1342</v>
      </c>
      <c r="M901" s="31" t="s">
        <v>1265</v>
      </c>
      <c r="N901" s="31" t="s">
        <v>1265</v>
      </c>
      <c r="O901" s="32"/>
      <c r="P901" s="28"/>
      <c r="Q901" s="28"/>
      <c r="R901" s="28"/>
      <c r="S901" s="28" t="s">
        <v>1367</v>
      </c>
      <c r="T901" s="33" t="s">
        <v>1367</v>
      </c>
      <c r="U901" s="28">
        <v>75</v>
      </c>
      <c r="V901" s="36" t="s">
        <v>2436</v>
      </c>
    </row>
    <row r="902" spans="1:22" ht="72" x14ac:dyDescent="0.3">
      <c r="A902" s="27">
        <v>899</v>
      </c>
      <c r="B902" s="28" t="s">
        <v>741</v>
      </c>
      <c r="C902" s="28" t="s">
        <v>881</v>
      </c>
      <c r="D902" s="28"/>
      <c r="E902" s="28"/>
      <c r="F902" s="28"/>
      <c r="G902" s="29"/>
      <c r="H902" s="30" t="s">
        <v>937</v>
      </c>
      <c r="I902" s="28" t="s">
        <v>4</v>
      </c>
      <c r="J902" s="28"/>
      <c r="K902" s="28" t="s">
        <v>1326</v>
      </c>
      <c r="L902" s="28" t="s">
        <v>1333</v>
      </c>
      <c r="M902" s="31" t="s">
        <v>1265</v>
      </c>
      <c r="N902" s="31" t="s">
        <v>1265</v>
      </c>
      <c r="O902" s="32"/>
      <c r="P902" s="28"/>
      <c r="Q902" s="28"/>
      <c r="R902" s="28"/>
      <c r="S902" s="28" t="s">
        <v>1367</v>
      </c>
      <c r="T902" s="33" t="s">
        <v>1367</v>
      </c>
      <c r="U902" s="28">
        <v>77</v>
      </c>
      <c r="V902" s="36" t="s">
        <v>2437</v>
      </c>
    </row>
    <row r="903" spans="1:22" ht="72" x14ac:dyDescent="0.3">
      <c r="A903" s="27">
        <v>900</v>
      </c>
      <c r="B903" s="28" t="s">
        <v>741</v>
      </c>
      <c r="C903" s="28" t="s">
        <v>881</v>
      </c>
      <c r="D903" s="28"/>
      <c r="E903" s="28"/>
      <c r="F903" s="28"/>
      <c r="G903" s="29"/>
      <c r="H903" s="30" t="s">
        <v>938</v>
      </c>
      <c r="I903" s="28" t="s">
        <v>4</v>
      </c>
      <c r="J903" s="28"/>
      <c r="K903" s="28" t="s">
        <v>1005</v>
      </c>
      <c r="L903" s="28" t="s">
        <v>1354</v>
      </c>
      <c r="M903" s="31" t="s">
        <v>1265</v>
      </c>
      <c r="N903" s="31" t="s">
        <v>1265</v>
      </c>
      <c r="O903" s="32"/>
      <c r="P903" s="28"/>
      <c r="Q903" s="28"/>
      <c r="R903" s="28"/>
      <c r="S903" s="28" t="s">
        <v>1367</v>
      </c>
      <c r="T903" s="33" t="s">
        <v>1367</v>
      </c>
      <c r="U903" s="28">
        <v>83</v>
      </c>
      <c r="V903" s="36" t="s">
        <v>2438</v>
      </c>
    </row>
    <row r="904" spans="1:22" ht="72" x14ac:dyDescent="0.3">
      <c r="A904" s="27">
        <v>901</v>
      </c>
      <c r="B904" s="28" t="s">
        <v>741</v>
      </c>
      <c r="C904" s="28" t="s">
        <v>881</v>
      </c>
      <c r="D904" s="28"/>
      <c r="E904" s="28"/>
      <c r="F904" s="28"/>
      <c r="G904" s="29"/>
      <c r="H904" s="30" t="s">
        <v>939</v>
      </c>
      <c r="I904" s="28" t="s">
        <v>4</v>
      </c>
      <c r="J904" s="28"/>
      <c r="K904" s="28" t="s">
        <v>991</v>
      </c>
      <c r="L904" s="28" t="s">
        <v>1327</v>
      </c>
      <c r="M904" s="31" t="s">
        <v>1265</v>
      </c>
      <c r="N904" s="31" t="s">
        <v>1265</v>
      </c>
      <c r="O904" s="32"/>
      <c r="P904" s="28"/>
      <c r="Q904" s="28"/>
      <c r="R904" s="28"/>
      <c r="S904" s="28" t="s">
        <v>1367</v>
      </c>
      <c r="T904" s="33" t="s">
        <v>1367</v>
      </c>
      <c r="U904" s="28">
        <v>85</v>
      </c>
      <c r="V904" s="36" t="s">
        <v>2439</v>
      </c>
    </row>
    <row r="905" spans="1:22" ht="72" x14ac:dyDescent="0.3">
      <c r="A905" s="27">
        <v>902</v>
      </c>
      <c r="B905" s="28" t="s">
        <v>741</v>
      </c>
      <c r="C905" s="28" t="s">
        <v>940</v>
      </c>
      <c r="D905" s="28" t="s">
        <v>1082</v>
      </c>
      <c r="E905" s="28" t="s">
        <v>1083</v>
      </c>
      <c r="F905" s="28"/>
      <c r="G905" s="29"/>
      <c r="H905" s="30" t="s">
        <v>941</v>
      </c>
      <c r="I905" s="28" t="s">
        <v>4</v>
      </c>
      <c r="J905" s="28" t="s">
        <v>10</v>
      </c>
      <c r="K905" s="28" t="s">
        <v>1006</v>
      </c>
      <c r="L905" s="28" t="s">
        <v>1355</v>
      </c>
      <c r="M905" s="31">
        <v>587000</v>
      </c>
      <c r="N905" s="31" t="str">
        <f>IF(M905="","",IF(M905&lt;5000,"&lt; 5 000€",IF(M905&lt;10000,"5 000€ &lt;x&lt; 10 000€",IF(M905&lt;50000,"10 000€ &lt;x&lt; 50 000€",IF(M905&lt;100000,"50 000€ &lt;x&lt; 100 000€",IF(M905&lt;200000,"100 000€ &lt;x&lt; 200 000€",IF(M905&lt;500000,"200 000€ &lt;x&lt; 500 000€",IF(M905&lt;1000000,"500 000€ &lt;x&lt; 1M€",IF(M905&gt;1000000,"&gt;1M€","")))))))))</f>
        <v>500 000€ &lt;x&lt; 1M€</v>
      </c>
      <c r="O905" s="32">
        <v>6.8900000000000003E-2</v>
      </c>
      <c r="P905" s="28"/>
      <c r="Q905" s="28"/>
      <c r="R905" s="28"/>
      <c r="S905" s="28" t="s">
        <v>1364</v>
      </c>
      <c r="T905" s="33" t="s">
        <v>1364</v>
      </c>
      <c r="U905" s="28" t="s">
        <v>1445</v>
      </c>
      <c r="V905" s="36" t="s">
        <v>2440</v>
      </c>
    </row>
    <row r="906" spans="1:22" ht="72" x14ac:dyDescent="0.3">
      <c r="A906" s="27">
        <v>903</v>
      </c>
      <c r="B906" s="28" t="s">
        <v>741</v>
      </c>
      <c r="C906" s="28" t="s">
        <v>940</v>
      </c>
      <c r="D906" s="28" t="s">
        <v>1048</v>
      </c>
      <c r="E906" s="28" t="s">
        <v>1051</v>
      </c>
      <c r="F906" s="28"/>
      <c r="G906" s="29"/>
      <c r="H906" s="30" t="s">
        <v>942</v>
      </c>
      <c r="I906" s="28" t="s">
        <v>976</v>
      </c>
      <c r="J906" s="28" t="s">
        <v>10</v>
      </c>
      <c r="K906" s="28" t="s">
        <v>1006</v>
      </c>
      <c r="L906" s="28" t="s">
        <v>1355</v>
      </c>
      <c r="M906" s="31">
        <v>345739</v>
      </c>
      <c r="N906" s="31" t="str">
        <f t="shared" ref="N906:N913" si="45">IF(M906="","",IF(M906&lt;5000,"&lt; 5 000€",IF(M906&lt;10000,"5 000€ &lt;x&lt; 10 000€",IF(M906&lt;50000,"10 000€ &lt;x&lt; 50 000€",IF(M906&lt;100000,"50 000€ &lt;x&lt; 100 000€",IF(M906&lt;200000,"100 000€ &lt;x&lt; 200 000€",IF(M906&lt;500000,"200 000€ &lt;x&lt; 500 000€",IF(M906&lt;1000000,"500 000€ &lt;x&lt; 1M€",IF(M906&gt;1000000,"&gt;1M€","")))))))))</f>
        <v>200 000€ &lt;x&lt; 500 000€</v>
      </c>
      <c r="O906" s="32">
        <v>0.39500000000000002</v>
      </c>
      <c r="P906" s="28"/>
      <c r="Q906" s="28"/>
      <c r="R906" s="28"/>
      <c r="S906" s="28" t="s">
        <v>1367</v>
      </c>
      <c r="T906" s="33" t="s">
        <v>1364</v>
      </c>
      <c r="U906" s="28" t="s">
        <v>1446</v>
      </c>
      <c r="V906" s="36" t="s">
        <v>2441</v>
      </c>
    </row>
    <row r="907" spans="1:22" ht="72" x14ac:dyDescent="0.3">
      <c r="A907" s="27">
        <v>904</v>
      </c>
      <c r="B907" s="28" t="s">
        <v>741</v>
      </c>
      <c r="C907" s="28" t="s">
        <v>940</v>
      </c>
      <c r="D907" s="28" t="s">
        <v>1063</v>
      </c>
      <c r="E907" s="28" t="s">
        <v>1068</v>
      </c>
      <c r="F907" s="28"/>
      <c r="G907" s="29"/>
      <c r="H907" s="30" t="s">
        <v>943</v>
      </c>
      <c r="I907" s="28" t="s">
        <v>976</v>
      </c>
      <c r="J907" s="28" t="s">
        <v>10</v>
      </c>
      <c r="K907" s="28" t="s">
        <v>1006</v>
      </c>
      <c r="L907" s="28" t="s">
        <v>1355</v>
      </c>
      <c r="M907" s="31">
        <v>164000</v>
      </c>
      <c r="N907" s="31" t="str">
        <f t="shared" si="45"/>
        <v>100 000€ &lt;x&lt; 200 000€</v>
      </c>
      <c r="O907" s="32">
        <v>0.42699999999999999</v>
      </c>
      <c r="P907" s="28"/>
      <c r="Q907" s="28"/>
      <c r="R907" s="28"/>
      <c r="S907" s="28" t="s">
        <v>2467</v>
      </c>
      <c r="T907" s="33" t="s">
        <v>1364</v>
      </c>
      <c r="U907" s="28">
        <v>81</v>
      </c>
      <c r="V907" s="36" t="s">
        <v>2442</v>
      </c>
    </row>
    <row r="908" spans="1:22" ht="72" x14ac:dyDescent="0.3">
      <c r="A908" s="27">
        <v>905</v>
      </c>
      <c r="B908" s="28" t="s">
        <v>741</v>
      </c>
      <c r="C908" s="28" t="s">
        <v>940</v>
      </c>
      <c r="D908" s="28" t="s">
        <v>1074</v>
      </c>
      <c r="E908" s="28"/>
      <c r="F908" s="28"/>
      <c r="G908" s="29"/>
      <c r="H908" s="30" t="s">
        <v>944</v>
      </c>
      <c r="I908" s="28" t="s">
        <v>976</v>
      </c>
      <c r="J908" s="28" t="s">
        <v>10</v>
      </c>
      <c r="K908" s="28" t="s">
        <v>1006</v>
      </c>
      <c r="L908" s="28" t="s">
        <v>1355</v>
      </c>
      <c r="M908" s="31">
        <v>42900</v>
      </c>
      <c r="N908" s="31" t="str">
        <f t="shared" si="45"/>
        <v>10 000€ &lt;x&lt; 50 000€</v>
      </c>
      <c r="O908" s="32">
        <v>0.41599999999999998</v>
      </c>
      <c r="P908" s="28"/>
      <c r="Q908" s="28"/>
      <c r="R908" s="28"/>
      <c r="S908" s="28" t="s">
        <v>1367</v>
      </c>
      <c r="T908" s="33" t="s">
        <v>1364</v>
      </c>
      <c r="U908" s="28">
        <v>83</v>
      </c>
      <c r="V908" s="36" t="s">
        <v>2443</v>
      </c>
    </row>
    <row r="909" spans="1:22" ht="72" x14ac:dyDescent="0.3">
      <c r="A909" s="27">
        <v>906</v>
      </c>
      <c r="B909" s="28" t="s">
        <v>741</v>
      </c>
      <c r="C909" s="28" t="s">
        <v>940</v>
      </c>
      <c r="D909" s="28" t="s">
        <v>1063</v>
      </c>
      <c r="E909" s="28" t="s">
        <v>1064</v>
      </c>
      <c r="F909" s="28"/>
      <c r="G909" s="29"/>
      <c r="H909" s="30" t="s">
        <v>945</v>
      </c>
      <c r="I909" s="28" t="s">
        <v>976</v>
      </c>
      <c r="J909" s="28" t="s">
        <v>10</v>
      </c>
      <c r="K909" s="28" t="s">
        <v>1006</v>
      </c>
      <c r="L909" s="28" t="s">
        <v>1355</v>
      </c>
      <c r="M909" s="31">
        <v>9000000</v>
      </c>
      <c r="N909" s="31" t="str">
        <f t="shared" si="45"/>
        <v>&gt;1M€</v>
      </c>
      <c r="O909" s="32">
        <v>0.36</v>
      </c>
      <c r="P909" s="28"/>
      <c r="Q909" s="28"/>
      <c r="R909" s="28"/>
      <c r="S909" s="28" t="s">
        <v>1364</v>
      </c>
      <c r="T909" s="33" t="s">
        <v>1364</v>
      </c>
      <c r="U909" s="28">
        <v>85</v>
      </c>
      <c r="V909" s="36" t="s">
        <v>2444</v>
      </c>
    </row>
    <row r="910" spans="1:22" ht="72" x14ac:dyDescent="0.3">
      <c r="A910" s="27">
        <v>907</v>
      </c>
      <c r="B910" s="28" t="s">
        <v>741</v>
      </c>
      <c r="C910" s="28" t="s">
        <v>940</v>
      </c>
      <c r="D910" s="28" t="s">
        <v>1111</v>
      </c>
      <c r="E910" s="28"/>
      <c r="F910" s="28"/>
      <c r="G910" s="29"/>
      <c r="H910" s="30" t="s">
        <v>946</v>
      </c>
      <c r="I910" s="28" t="s">
        <v>976</v>
      </c>
      <c r="J910" s="28" t="s">
        <v>975</v>
      </c>
      <c r="K910" s="28" t="s">
        <v>1006</v>
      </c>
      <c r="L910" s="28" t="s">
        <v>1355</v>
      </c>
      <c r="M910" s="31">
        <v>1500000</v>
      </c>
      <c r="N910" s="31" t="str">
        <f t="shared" si="45"/>
        <v>&gt;1M€</v>
      </c>
      <c r="O910" s="32">
        <v>0.03</v>
      </c>
      <c r="P910" s="28"/>
      <c r="Q910" s="28"/>
      <c r="R910" s="28"/>
      <c r="S910" s="28" t="s">
        <v>1367</v>
      </c>
      <c r="T910" s="33" t="s">
        <v>1364</v>
      </c>
      <c r="U910" s="28">
        <v>87</v>
      </c>
      <c r="V910" s="36" t="s">
        <v>2445</v>
      </c>
    </row>
    <row r="911" spans="1:22" ht="72" x14ac:dyDescent="0.3">
      <c r="A911" s="27">
        <v>908</v>
      </c>
      <c r="B911" s="28" t="s">
        <v>741</v>
      </c>
      <c r="C911" s="28" t="s">
        <v>940</v>
      </c>
      <c r="D911" s="28" t="s">
        <v>1111</v>
      </c>
      <c r="E911" s="28"/>
      <c r="F911" s="28"/>
      <c r="G911" s="29"/>
      <c r="H911" s="30" t="s">
        <v>1356</v>
      </c>
      <c r="I911" s="28" t="s">
        <v>10</v>
      </c>
      <c r="J911" s="28" t="s">
        <v>975</v>
      </c>
      <c r="K911" s="28" t="s">
        <v>1006</v>
      </c>
      <c r="L911" s="28" t="s">
        <v>1355</v>
      </c>
      <c r="M911" s="31">
        <v>400000</v>
      </c>
      <c r="N911" s="31" t="str">
        <f t="shared" si="45"/>
        <v>200 000€ &lt;x&lt; 500 000€</v>
      </c>
      <c r="O911" s="32"/>
      <c r="P911" s="28"/>
      <c r="Q911" s="28"/>
      <c r="R911" s="28"/>
      <c r="S911" s="28" t="s">
        <v>1367</v>
      </c>
      <c r="T911" s="33" t="s">
        <v>1364</v>
      </c>
      <c r="U911" s="28">
        <v>90</v>
      </c>
      <c r="V911" s="36" t="s">
        <v>2446</v>
      </c>
    </row>
    <row r="912" spans="1:22" ht="72" x14ac:dyDescent="0.3">
      <c r="A912" s="27">
        <v>909</v>
      </c>
      <c r="B912" s="28" t="s">
        <v>741</v>
      </c>
      <c r="C912" s="28" t="s">
        <v>940</v>
      </c>
      <c r="D912" s="28" t="s">
        <v>1111</v>
      </c>
      <c r="E912" s="28"/>
      <c r="F912" s="28"/>
      <c r="G912" s="29"/>
      <c r="H912" s="30" t="s">
        <v>947</v>
      </c>
      <c r="I912" s="28" t="s">
        <v>976</v>
      </c>
      <c r="J912" s="28" t="s">
        <v>4</v>
      </c>
      <c r="K912" s="28" t="s">
        <v>325</v>
      </c>
      <c r="L912" s="28"/>
      <c r="M912" s="31">
        <v>9800000</v>
      </c>
      <c r="N912" s="31" t="str">
        <f t="shared" si="45"/>
        <v>&gt;1M€</v>
      </c>
      <c r="O912" s="32">
        <v>5.1499999999999997E-2</v>
      </c>
      <c r="P912" s="28"/>
      <c r="Q912" s="28"/>
      <c r="R912" s="28"/>
      <c r="S912" s="28" t="s">
        <v>1364</v>
      </c>
      <c r="T912" s="33" t="s">
        <v>1364</v>
      </c>
      <c r="U912" s="28">
        <v>92</v>
      </c>
      <c r="V912" s="36" t="s">
        <v>2447</v>
      </c>
    </row>
    <row r="913" spans="1:22" ht="72" x14ac:dyDescent="0.3">
      <c r="A913" s="27">
        <v>910</v>
      </c>
      <c r="B913" s="28" t="s">
        <v>741</v>
      </c>
      <c r="C913" s="28" t="s">
        <v>940</v>
      </c>
      <c r="D913" s="28" t="s">
        <v>981</v>
      </c>
      <c r="E913" s="28" t="s">
        <v>982</v>
      </c>
      <c r="F913" s="28" t="s">
        <v>983</v>
      </c>
      <c r="G913" s="29"/>
      <c r="H913" s="30" t="s">
        <v>948</v>
      </c>
      <c r="I913" s="28" t="s">
        <v>976</v>
      </c>
      <c r="J913" s="28" t="s">
        <v>10</v>
      </c>
      <c r="K913" s="28" t="s">
        <v>325</v>
      </c>
      <c r="L913" s="28" t="s">
        <v>1159</v>
      </c>
      <c r="M913" s="31">
        <v>1000000</v>
      </c>
      <c r="N913" s="31" t="str">
        <f t="shared" si="45"/>
        <v/>
      </c>
      <c r="O913" s="32">
        <v>0.33</v>
      </c>
      <c r="P913" s="28"/>
      <c r="Q913" s="28"/>
      <c r="R913" s="28"/>
      <c r="S913" s="28" t="s">
        <v>1367</v>
      </c>
      <c r="T913" s="33" t="s">
        <v>1364</v>
      </c>
      <c r="U913" s="28">
        <v>94</v>
      </c>
      <c r="V913" s="36" t="s">
        <v>2448</v>
      </c>
    </row>
    <row r="914" spans="1:22" ht="72" x14ac:dyDescent="0.3">
      <c r="A914" s="27">
        <v>911</v>
      </c>
      <c r="B914" s="28" t="s">
        <v>741</v>
      </c>
      <c r="C914" s="28" t="s">
        <v>940</v>
      </c>
      <c r="D914" s="28"/>
      <c r="E914" s="28"/>
      <c r="F914" s="28"/>
      <c r="G914" s="29"/>
      <c r="H914" s="30" t="s">
        <v>949</v>
      </c>
      <c r="I914" s="28" t="s">
        <v>976</v>
      </c>
      <c r="J914" s="28" t="s">
        <v>4</v>
      </c>
      <c r="K914" s="28" t="s">
        <v>1005</v>
      </c>
      <c r="L914" s="28"/>
      <c r="M914" s="31" t="s">
        <v>1265</v>
      </c>
      <c r="N914" s="31" t="s">
        <v>1265</v>
      </c>
      <c r="O914" s="32"/>
      <c r="P914" s="28"/>
      <c r="Q914" s="28"/>
      <c r="R914" s="28"/>
      <c r="S914" s="28" t="s">
        <v>1367</v>
      </c>
      <c r="T914" s="33" t="s">
        <v>1367</v>
      </c>
      <c r="U914" s="28" t="s">
        <v>1447</v>
      </c>
      <c r="V914" s="36" t="s">
        <v>2449</v>
      </c>
    </row>
    <row r="915" spans="1:22" ht="72" x14ac:dyDescent="0.3">
      <c r="A915" s="27">
        <v>912</v>
      </c>
      <c r="B915" s="28" t="s">
        <v>741</v>
      </c>
      <c r="C915" s="28" t="s">
        <v>940</v>
      </c>
      <c r="D915" s="28"/>
      <c r="E915" s="28"/>
      <c r="F915" s="28"/>
      <c r="G915" s="29"/>
      <c r="H915" s="30" t="s">
        <v>950</v>
      </c>
      <c r="I915" s="28" t="s">
        <v>974</v>
      </c>
      <c r="J915" s="28" t="s">
        <v>118</v>
      </c>
      <c r="K915" s="28" t="s">
        <v>1114</v>
      </c>
      <c r="L915" s="28"/>
      <c r="M915" s="31">
        <v>10000000</v>
      </c>
      <c r="N915" s="31" t="str">
        <f>IF(M915="","",IF(M915&lt;5000,"&lt; 5 000€",IF(M915&lt;10000,"5 000€ &lt;x&lt; 10 000€",IF(M915&lt;50000,"10 000€ &lt;x&lt; 50 000€",IF(M915&lt;100000,"50 000€ &lt;x&lt; 100 000€",IF(M915&lt;200000,"100 000€ &lt;x&lt; 200 000€",IF(M915&lt;500000,"200 000€ &lt;x&lt; 500 000€",IF(M915&lt;1000000,"500 000€ &lt;x&lt; 1M€",IF(M915&gt;1000000,"&gt;1M€","")))))))))</f>
        <v>&gt;1M€</v>
      </c>
      <c r="O915" s="32">
        <v>0.03</v>
      </c>
      <c r="P915" s="28"/>
      <c r="Q915" s="28"/>
      <c r="R915" s="28"/>
      <c r="S915" s="28" t="s">
        <v>1367</v>
      </c>
      <c r="T915" s="33" t="s">
        <v>1364</v>
      </c>
      <c r="U915" s="28">
        <v>99</v>
      </c>
      <c r="V915" s="36" t="s">
        <v>2450</v>
      </c>
    </row>
    <row r="916" spans="1:22" ht="72" x14ac:dyDescent="0.3">
      <c r="A916" s="27">
        <v>913</v>
      </c>
      <c r="B916" s="28" t="s">
        <v>741</v>
      </c>
      <c r="C916" s="28" t="s">
        <v>940</v>
      </c>
      <c r="D916" s="28" t="s">
        <v>1101</v>
      </c>
      <c r="E916" s="28" t="s">
        <v>1068</v>
      </c>
      <c r="F916" s="28"/>
      <c r="G916" s="29"/>
      <c r="H916" s="30" t="s">
        <v>951</v>
      </c>
      <c r="I916" s="28" t="s">
        <v>976</v>
      </c>
      <c r="J916" s="28" t="s">
        <v>10</v>
      </c>
      <c r="K916" s="28" t="s">
        <v>1006</v>
      </c>
      <c r="L916" s="28" t="s">
        <v>1355</v>
      </c>
      <c r="M916" s="31" t="s">
        <v>1430</v>
      </c>
      <c r="N916" s="31" t="s">
        <v>1430</v>
      </c>
      <c r="O916" s="32" t="s">
        <v>1376</v>
      </c>
      <c r="P916" s="28"/>
      <c r="Q916" s="28"/>
      <c r="R916" s="28"/>
      <c r="S916" s="28" t="s">
        <v>1367</v>
      </c>
      <c r="T916" s="33" t="s">
        <v>1364</v>
      </c>
      <c r="U916" s="28">
        <v>89</v>
      </c>
      <c r="V916" s="36" t="s">
        <v>2451</v>
      </c>
    </row>
    <row r="917" spans="1:22" ht="72" x14ac:dyDescent="0.3">
      <c r="A917" s="27">
        <v>914</v>
      </c>
      <c r="B917" s="28" t="s">
        <v>741</v>
      </c>
      <c r="C917" s="28" t="s">
        <v>940</v>
      </c>
      <c r="D917" s="28" t="s">
        <v>1082</v>
      </c>
      <c r="E917" s="28" t="s">
        <v>1083</v>
      </c>
      <c r="F917" s="28"/>
      <c r="G917" s="29"/>
      <c r="H917" s="30" t="s">
        <v>952</v>
      </c>
      <c r="I917" s="28" t="s">
        <v>976</v>
      </c>
      <c r="J917" s="28" t="s">
        <v>4</v>
      </c>
      <c r="K917" s="28" t="s">
        <v>1006</v>
      </c>
      <c r="L917" s="28" t="s">
        <v>1355</v>
      </c>
      <c r="M917" s="31" t="s">
        <v>1430</v>
      </c>
      <c r="N917" s="31" t="s">
        <v>1430</v>
      </c>
      <c r="O917" s="32" t="s">
        <v>1377</v>
      </c>
      <c r="P917" s="28"/>
      <c r="Q917" s="28"/>
      <c r="R917" s="28"/>
      <c r="S917" s="28" t="s">
        <v>1364</v>
      </c>
      <c r="T917" s="33" t="s">
        <v>1364</v>
      </c>
      <c r="U917" s="28">
        <v>76</v>
      </c>
      <c r="V917" s="36" t="s">
        <v>2452</v>
      </c>
    </row>
    <row r="918" spans="1:22" ht="72" x14ac:dyDescent="0.3">
      <c r="A918" s="27">
        <v>915</v>
      </c>
      <c r="B918" s="28" t="s">
        <v>741</v>
      </c>
      <c r="C918" s="28" t="s">
        <v>940</v>
      </c>
      <c r="D918" s="28" t="s">
        <v>1321</v>
      </c>
      <c r="E918" s="28"/>
      <c r="F918" s="28"/>
      <c r="G918" s="29"/>
      <c r="H918" s="30" t="s">
        <v>953</v>
      </c>
      <c r="I918" s="28" t="s">
        <v>118</v>
      </c>
      <c r="J918" s="28" t="s">
        <v>4</v>
      </c>
      <c r="K918" s="28" t="s">
        <v>1022</v>
      </c>
      <c r="L918" s="28"/>
      <c r="M918" s="31">
        <v>128000</v>
      </c>
      <c r="N918" s="31" t="str">
        <f>IF(M918="","",IF(M918&lt;5000,"&lt; 5 000€",IF(M918&lt;10000,"5 000€ &lt;x&lt; 10 000€",IF(M918&lt;50000,"10 000€ &lt;x&lt; 50 000€",IF(M918&lt;100000,"50 000€ &lt;x&lt; 100 000€",IF(M918&lt;200000,"100 000€ &lt;x&lt; 200 000€",IF(M918&lt;500000,"200 000€ &lt;x&lt; 500 000€",IF(M918&lt;1000000,"500 000€ &lt;x&lt; 1M€",IF(M918&gt;1000000,"&gt;1M€","")))))))))</f>
        <v>100 000€ &lt;x&lt; 200 000€</v>
      </c>
      <c r="O918" s="32"/>
      <c r="P918" s="28"/>
      <c r="Q918" s="28"/>
      <c r="R918" s="28"/>
      <c r="S918" s="28" t="s">
        <v>1367</v>
      </c>
      <c r="T918" s="33" t="s">
        <v>1364</v>
      </c>
      <c r="U918" s="28">
        <v>101</v>
      </c>
      <c r="V918" s="36" t="s">
        <v>2453</v>
      </c>
    </row>
    <row r="919" spans="1:22" ht="72" x14ac:dyDescent="0.3">
      <c r="A919" s="27">
        <v>916</v>
      </c>
      <c r="B919" s="28" t="s">
        <v>741</v>
      </c>
      <c r="C919" s="28" t="s">
        <v>940</v>
      </c>
      <c r="D919" s="28" t="s">
        <v>1321</v>
      </c>
      <c r="E919" s="28"/>
      <c r="F919" s="28"/>
      <c r="G919" s="29"/>
      <c r="H919" s="30" t="s">
        <v>954</v>
      </c>
      <c r="I919" s="28" t="s">
        <v>29</v>
      </c>
      <c r="J919" s="28" t="s">
        <v>118</v>
      </c>
      <c r="K919" s="28" t="s">
        <v>1022</v>
      </c>
      <c r="L919" s="28"/>
      <c r="M919" s="31">
        <v>376450</v>
      </c>
      <c r="N919" s="31" t="str">
        <f t="shared" ref="N919:N920" si="46">IF(M919="","",IF(M919&lt;5000,"&lt; 5 000€",IF(M919&lt;10000,"5 000€ &lt;x&lt; 10 000€",IF(M919&lt;50000,"10 000€ &lt;x&lt; 50 000€",IF(M919&lt;100000,"50 000€ &lt;x&lt; 100 000€",IF(M919&lt;200000,"100 000€ &lt;x&lt; 200 000€",IF(M919&lt;500000,"200 000€ &lt;x&lt; 500 000€",IF(M919&lt;1000000,"500 000€ &lt;x&lt; 1M€",IF(M919&gt;1000000,"&gt;1M€","")))))))))</f>
        <v>200 000€ &lt;x&lt; 500 000€</v>
      </c>
      <c r="O919" s="32">
        <v>0.84699999999999998</v>
      </c>
      <c r="P919" s="28"/>
      <c r="Q919" s="28"/>
      <c r="R919" s="28"/>
      <c r="S919" s="28" t="s">
        <v>1367</v>
      </c>
      <c r="T919" s="33" t="s">
        <v>1364</v>
      </c>
      <c r="U919" s="28">
        <v>103</v>
      </c>
      <c r="V919" s="36" t="s">
        <v>2454</v>
      </c>
    </row>
    <row r="920" spans="1:22" ht="72" x14ac:dyDescent="0.3">
      <c r="A920" s="27">
        <v>917</v>
      </c>
      <c r="B920" s="28" t="s">
        <v>741</v>
      </c>
      <c r="C920" s="28" t="s">
        <v>940</v>
      </c>
      <c r="D920" s="28"/>
      <c r="E920" s="28"/>
      <c r="F920" s="28"/>
      <c r="G920" s="29"/>
      <c r="H920" s="30" t="s">
        <v>955</v>
      </c>
      <c r="I920" s="28" t="s">
        <v>975</v>
      </c>
      <c r="J920" s="28" t="s">
        <v>118</v>
      </c>
      <c r="K920" s="28"/>
      <c r="L920" s="28"/>
      <c r="M920" s="31">
        <v>120000</v>
      </c>
      <c r="N920" s="31" t="str">
        <f t="shared" si="46"/>
        <v>100 000€ &lt;x&lt; 200 000€</v>
      </c>
      <c r="O920" s="32">
        <v>0.14099999999999999</v>
      </c>
      <c r="P920" s="28"/>
      <c r="Q920" s="28"/>
      <c r="R920" s="28"/>
      <c r="S920" s="28" t="s">
        <v>1367</v>
      </c>
      <c r="T920" s="33" t="s">
        <v>1364</v>
      </c>
      <c r="U920" s="28">
        <v>105</v>
      </c>
      <c r="V920" s="36" t="s">
        <v>2455</v>
      </c>
    </row>
    <row r="921" spans="1:22" x14ac:dyDescent="0.3">
      <c r="A921" s="83"/>
      <c r="B921" s="84"/>
      <c r="C921" s="84"/>
      <c r="D921" s="84"/>
      <c r="E921" s="84"/>
      <c r="F921" s="84"/>
      <c r="G921" s="85"/>
      <c r="H921" s="86"/>
      <c r="I921" s="84"/>
      <c r="J921" s="84"/>
      <c r="K921" s="87"/>
      <c r="L921" s="87"/>
      <c r="M921" s="88"/>
      <c r="N921" s="89"/>
      <c r="O921" s="90"/>
      <c r="P921" s="84"/>
      <c r="Q921" s="84"/>
      <c r="R921" s="84"/>
      <c r="S921" s="84"/>
      <c r="T921" s="91">
        <f>COUNTIF(T2:T920,"O")</f>
        <v>712</v>
      </c>
      <c r="U921" s="84"/>
      <c r="V921" s="92"/>
    </row>
    <row r="922" spans="1:22" x14ac:dyDescent="0.3">
      <c r="D922" s="45"/>
      <c r="K922" s="47"/>
      <c r="L922" s="55"/>
      <c r="M922" s="51"/>
      <c r="T922" s="33">
        <f>COUNTIF(T2:T920,"N")</f>
        <v>207</v>
      </c>
    </row>
    <row r="923" spans="1:22" x14ac:dyDescent="0.3">
      <c r="D923" s="45"/>
      <c r="K923" s="47"/>
      <c r="L923" s="55"/>
      <c r="M923" s="51"/>
      <c r="N923" s="44"/>
    </row>
    <row r="924" spans="1:22" x14ac:dyDescent="0.3">
      <c r="K924" s="47"/>
      <c r="L924" s="55"/>
      <c r="M924" s="51"/>
      <c r="N924" s="44"/>
    </row>
    <row r="925" spans="1:22" x14ac:dyDescent="0.3">
      <c r="K925" s="47"/>
      <c r="L925" s="52"/>
      <c r="M925" s="51"/>
      <c r="N925" s="44"/>
    </row>
    <row r="926" spans="1:22" x14ac:dyDescent="0.3">
      <c r="K926" s="47"/>
      <c r="L926" s="52"/>
      <c r="M926" s="51"/>
      <c r="N926" s="44"/>
    </row>
    <row r="927" spans="1:22" x14ac:dyDescent="0.3">
      <c r="K927" s="47"/>
      <c r="L927" s="54"/>
      <c r="M927" s="51"/>
      <c r="N927" s="44"/>
    </row>
    <row r="928" spans="1:22" x14ac:dyDescent="0.3">
      <c r="K928" s="47"/>
      <c r="L928" s="55"/>
      <c r="M928" s="51"/>
      <c r="N928" s="44"/>
    </row>
    <row r="929" spans="11:14" x14ac:dyDescent="0.3">
      <c r="K929" s="47"/>
      <c r="L929" s="55"/>
      <c r="M929" s="51"/>
      <c r="N929" s="44"/>
    </row>
    <row r="930" spans="11:14" x14ac:dyDescent="0.3">
      <c r="K930" s="47"/>
      <c r="L930" s="55"/>
      <c r="M930" s="53"/>
      <c r="N930" s="44"/>
    </row>
    <row r="931" spans="11:14" x14ac:dyDescent="0.3">
      <c r="K931" s="47"/>
      <c r="L931" s="55"/>
      <c r="M931" s="53"/>
      <c r="N931" s="44"/>
    </row>
    <row r="932" spans="11:14" x14ac:dyDescent="0.3">
      <c r="K932" s="47"/>
      <c r="L932" s="47"/>
      <c r="M932" s="53"/>
      <c r="N932" s="44"/>
    </row>
    <row r="933" spans="11:14" x14ac:dyDescent="0.3">
      <c r="K933" s="47"/>
      <c r="L933" s="47"/>
      <c r="N933" s="44"/>
    </row>
    <row r="934" spans="11:14" x14ac:dyDescent="0.3">
      <c r="N934" s="44"/>
    </row>
    <row r="935" spans="11:14" x14ac:dyDescent="0.3">
      <c r="N935" s="44"/>
    </row>
    <row r="936" spans="11:14" x14ac:dyDescent="0.3">
      <c r="N936" s="44"/>
    </row>
    <row r="937" spans="11:14" x14ac:dyDescent="0.3">
      <c r="N937" s="44"/>
    </row>
  </sheetData>
  <hyperlinks>
    <hyperlink ref="V2" r:id="rId1"/>
    <hyperlink ref="V3" r:id="rId2"/>
    <hyperlink ref="V4" r:id="rId3"/>
    <hyperlink ref="V5" r:id="rId4"/>
    <hyperlink ref="V6" r:id="rId5"/>
    <hyperlink ref="V7" r:id="rId6"/>
    <hyperlink ref="V8" r:id="rId7"/>
    <hyperlink ref="V9" r:id="rId8"/>
    <hyperlink ref="V10" r:id="rId9"/>
    <hyperlink ref="V11" r:id="rId10"/>
    <hyperlink ref="V12" r:id="rId11"/>
    <hyperlink ref="V13" r:id="rId12"/>
    <hyperlink ref="V14" r:id="rId13"/>
    <hyperlink ref="V15" r:id="rId14"/>
    <hyperlink ref="V16" r:id="rId15"/>
    <hyperlink ref="V17" r:id="rId16"/>
    <hyperlink ref="V18" r:id="rId17"/>
    <hyperlink ref="V19" r:id="rId18"/>
    <hyperlink ref="V20" r:id="rId19"/>
    <hyperlink ref="V21" r:id="rId20"/>
    <hyperlink ref="V22" r:id="rId21"/>
    <hyperlink ref="V23" r:id="rId22"/>
    <hyperlink ref="V24" r:id="rId23"/>
    <hyperlink ref="V25" r:id="rId24"/>
    <hyperlink ref="V26" r:id="rId25"/>
    <hyperlink ref="V27" r:id="rId26"/>
    <hyperlink ref="V28" r:id="rId27"/>
    <hyperlink ref="V29" r:id="rId28"/>
    <hyperlink ref="V30" r:id="rId29"/>
    <hyperlink ref="V31" r:id="rId30"/>
    <hyperlink ref="V32" r:id="rId31"/>
    <hyperlink ref="V33" r:id="rId32"/>
    <hyperlink ref="V34" r:id="rId33"/>
    <hyperlink ref="V35" r:id="rId34"/>
    <hyperlink ref="V36" r:id="rId35"/>
    <hyperlink ref="V37" r:id="rId36"/>
    <hyperlink ref="V38" r:id="rId37"/>
    <hyperlink ref="V39" r:id="rId38"/>
    <hyperlink ref="V40" r:id="rId39"/>
    <hyperlink ref="V41" r:id="rId40"/>
    <hyperlink ref="V42" r:id="rId41"/>
    <hyperlink ref="V43" r:id="rId42"/>
    <hyperlink ref="V44" r:id="rId43"/>
    <hyperlink ref="V45" r:id="rId44"/>
    <hyperlink ref="V46" r:id="rId45"/>
    <hyperlink ref="V47" r:id="rId46"/>
    <hyperlink ref="V48" r:id="rId47"/>
    <hyperlink ref="V49" r:id="rId48"/>
    <hyperlink ref="V50" r:id="rId49"/>
    <hyperlink ref="V51" r:id="rId50"/>
    <hyperlink ref="V52" r:id="rId51"/>
    <hyperlink ref="V53" r:id="rId52"/>
    <hyperlink ref="V54" r:id="rId53"/>
    <hyperlink ref="V55" r:id="rId54"/>
    <hyperlink ref="V56" r:id="rId55"/>
    <hyperlink ref="V57" r:id="rId56"/>
    <hyperlink ref="V58" r:id="rId57"/>
    <hyperlink ref="V59" r:id="rId58"/>
    <hyperlink ref="V60" r:id="rId59"/>
    <hyperlink ref="V61" r:id="rId60"/>
    <hyperlink ref="V62" r:id="rId61"/>
    <hyperlink ref="V63" r:id="rId62"/>
    <hyperlink ref="V64" r:id="rId63"/>
    <hyperlink ref="V65" r:id="rId64"/>
    <hyperlink ref="V66" r:id="rId65"/>
    <hyperlink ref="V67" r:id="rId66"/>
    <hyperlink ref="V68" r:id="rId67"/>
    <hyperlink ref="V69" r:id="rId68"/>
    <hyperlink ref="V70" r:id="rId69"/>
    <hyperlink ref="V71" r:id="rId70"/>
    <hyperlink ref="V72" r:id="rId71"/>
    <hyperlink ref="V73" r:id="rId72"/>
    <hyperlink ref="V74" r:id="rId73"/>
    <hyperlink ref="V75" r:id="rId74"/>
    <hyperlink ref="V76" r:id="rId75"/>
    <hyperlink ref="V77" r:id="rId76"/>
    <hyperlink ref="V78" r:id="rId77"/>
    <hyperlink ref="V79" r:id="rId78"/>
    <hyperlink ref="V80" r:id="rId79"/>
    <hyperlink ref="V81" r:id="rId80"/>
    <hyperlink ref="V82" r:id="rId81"/>
    <hyperlink ref="V83" r:id="rId82"/>
    <hyperlink ref="V84" r:id="rId83"/>
    <hyperlink ref="V85" r:id="rId84"/>
    <hyperlink ref="V86" r:id="rId85"/>
    <hyperlink ref="V87" r:id="rId86"/>
    <hyperlink ref="V88" r:id="rId87"/>
    <hyperlink ref="V89" r:id="rId88"/>
    <hyperlink ref="V90" r:id="rId89"/>
    <hyperlink ref="V91" r:id="rId90"/>
    <hyperlink ref="V92" r:id="rId91"/>
    <hyperlink ref="V93" r:id="rId92"/>
    <hyperlink ref="V94" r:id="rId93"/>
    <hyperlink ref="V95" r:id="rId94"/>
    <hyperlink ref="V96" r:id="rId95"/>
    <hyperlink ref="V97" r:id="rId96"/>
    <hyperlink ref="V98" r:id="rId97"/>
    <hyperlink ref="V99" r:id="rId98"/>
    <hyperlink ref="V100" r:id="rId99"/>
    <hyperlink ref="V101" r:id="rId100"/>
    <hyperlink ref="V102" r:id="rId101"/>
    <hyperlink ref="V103" r:id="rId102"/>
    <hyperlink ref="V104" r:id="rId103"/>
    <hyperlink ref="V105" r:id="rId104"/>
    <hyperlink ref="V106" r:id="rId105"/>
    <hyperlink ref="V107" r:id="rId106"/>
    <hyperlink ref="V108" r:id="rId107"/>
    <hyperlink ref="V109" r:id="rId108"/>
    <hyperlink ref="V110" r:id="rId109"/>
    <hyperlink ref="V111" r:id="rId110"/>
    <hyperlink ref="V112" r:id="rId111"/>
    <hyperlink ref="V113" r:id="rId112"/>
    <hyperlink ref="V114" r:id="rId113"/>
    <hyperlink ref="V115" r:id="rId114"/>
    <hyperlink ref="V116" r:id="rId115"/>
    <hyperlink ref="V117" r:id="rId116"/>
    <hyperlink ref="V118" r:id="rId117"/>
    <hyperlink ref="V119" r:id="rId118"/>
    <hyperlink ref="V120" r:id="rId119"/>
    <hyperlink ref="V121" r:id="rId120"/>
    <hyperlink ref="V122" r:id="rId121"/>
    <hyperlink ref="V123" r:id="rId122"/>
    <hyperlink ref="V124" r:id="rId123"/>
    <hyperlink ref="V125" r:id="rId124"/>
    <hyperlink ref="V126" r:id="rId125"/>
    <hyperlink ref="V127" r:id="rId126"/>
    <hyperlink ref="V128" r:id="rId127"/>
    <hyperlink ref="V129" r:id="rId128"/>
    <hyperlink ref="V130" r:id="rId129"/>
    <hyperlink ref="V131" r:id="rId130"/>
    <hyperlink ref="V132" r:id="rId131"/>
    <hyperlink ref="V133" r:id="rId132"/>
    <hyperlink ref="V134" r:id="rId133"/>
    <hyperlink ref="V135" r:id="rId134"/>
    <hyperlink ref="V136" r:id="rId135"/>
    <hyperlink ref="V137" r:id="rId136"/>
    <hyperlink ref="V138" r:id="rId137"/>
    <hyperlink ref="V139" r:id="rId138"/>
    <hyperlink ref="V140" r:id="rId139"/>
    <hyperlink ref="V141" r:id="rId140"/>
    <hyperlink ref="V142" r:id="rId141"/>
    <hyperlink ref="V143" r:id="rId142"/>
    <hyperlink ref="V144" r:id="rId143"/>
    <hyperlink ref="V145" r:id="rId144"/>
    <hyperlink ref="V146" r:id="rId145"/>
    <hyperlink ref="V147" r:id="rId146"/>
    <hyperlink ref="V148" r:id="rId147"/>
    <hyperlink ref="V149" r:id="rId148"/>
    <hyperlink ref="V150" r:id="rId149"/>
    <hyperlink ref="V151" r:id="rId150"/>
    <hyperlink ref="V152" r:id="rId151"/>
    <hyperlink ref="V153" r:id="rId152"/>
    <hyperlink ref="V154" r:id="rId153"/>
    <hyperlink ref="V155" r:id="rId154"/>
    <hyperlink ref="V156" r:id="rId155"/>
    <hyperlink ref="V157" r:id="rId156"/>
    <hyperlink ref="V158" r:id="rId157"/>
    <hyperlink ref="V159" r:id="rId158"/>
    <hyperlink ref="V160" r:id="rId159"/>
    <hyperlink ref="V161" r:id="rId160"/>
    <hyperlink ref="V162" r:id="rId161"/>
    <hyperlink ref="V163" r:id="rId162"/>
    <hyperlink ref="V164" r:id="rId163"/>
    <hyperlink ref="V165" r:id="rId164"/>
    <hyperlink ref="V166" r:id="rId165"/>
    <hyperlink ref="V167" r:id="rId166"/>
    <hyperlink ref="V168" r:id="rId167"/>
    <hyperlink ref="V169" r:id="rId168"/>
    <hyperlink ref="V170" r:id="rId169"/>
    <hyperlink ref="V171" r:id="rId170"/>
    <hyperlink ref="V172" r:id="rId171"/>
    <hyperlink ref="V173" r:id="rId172"/>
    <hyperlink ref="V174" r:id="rId173"/>
    <hyperlink ref="V175" r:id="rId174"/>
    <hyperlink ref="V176" r:id="rId175"/>
    <hyperlink ref="V177" r:id="rId176"/>
    <hyperlink ref="V178" r:id="rId177"/>
    <hyperlink ref="V179" r:id="rId178"/>
    <hyperlink ref="V180" r:id="rId179"/>
    <hyperlink ref="V181" r:id="rId180"/>
    <hyperlink ref="V182" r:id="rId181"/>
    <hyperlink ref="V183" r:id="rId182"/>
    <hyperlink ref="V184" r:id="rId183"/>
    <hyperlink ref="V185" r:id="rId184"/>
    <hyperlink ref="V186" r:id="rId185"/>
    <hyperlink ref="V187" r:id="rId186"/>
    <hyperlink ref="V188" r:id="rId187"/>
    <hyperlink ref="V189" r:id="rId188"/>
    <hyperlink ref="V190" r:id="rId189"/>
    <hyperlink ref="V191" r:id="rId190"/>
    <hyperlink ref="V192" r:id="rId191"/>
    <hyperlink ref="V193" r:id="rId192"/>
    <hyperlink ref="V194" r:id="rId193"/>
    <hyperlink ref="V195" r:id="rId194"/>
    <hyperlink ref="V196" r:id="rId195"/>
    <hyperlink ref="V197" r:id="rId196"/>
    <hyperlink ref="V198" r:id="rId197"/>
    <hyperlink ref="V199" r:id="rId198"/>
    <hyperlink ref="V200" r:id="rId199"/>
    <hyperlink ref="V201" r:id="rId200"/>
    <hyperlink ref="V202" r:id="rId201"/>
    <hyperlink ref="V203" r:id="rId202"/>
    <hyperlink ref="V204" r:id="rId203"/>
    <hyperlink ref="V205" r:id="rId204"/>
    <hyperlink ref="V206" r:id="rId205"/>
    <hyperlink ref="V207" r:id="rId206"/>
    <hyperlink ref="V208" r:id="rId207"/>
    <hyperlink ref="V209" r:id="rId208"/>
    <hyperlink ref="V210" r:id="rId209"/>
    <hyperlink ref="V211" r:id="rId210"/>
    <hyperlink ref="V212" r:id="rId211"/>
    <hyperlink ref="V213" r:id="rId212"/>
    <hyperlink ref="V214" r:id="rId213"/>
    <hyperlink ref="V215" r:id="rId214"/>
    <hyperlink ref="V216" r:id="rId215"/>
    <hyperlink ref="V217" r:id="rId216"/>
    <hyperlink ref="V218" r:id="rId217"/>
    <hyperlink ref="V219" r:id="rId218"/>
    <hyperlink ref="V220" r:id="rId219"/>
    <hyperlink ref="V221" r:id="rId220"/>
    <hyperlink ref="V222" r:id="rId221"/>
    <hyperlink ref="V223" r:id="rId222"/>
    <hyperlink ref="V224" r:id="rId223"/>
    <hyperlink ref="V225" r:id="rId224"/>
    <hyperlink ref="V226" r:id="rId225"/>
    <hyperlink ref="V227" r:id="rId226"/>
    <hyperlink ref="V228" r:id="rId227"/>
    <hyperlink ref="V229" r:id="rId228"/>
    <hyperlink ref="V230" r:id="rId229"/>
    <hyperlink ref="V231" r:id="rId230"/>
    <hyperlink ref="V232" r:id="rId231"/>
    <hyperlink ref="V233" r:id="rId232"/>
    <hyperlink ref="V234" r:id="rId233"/>
    <hyperlink ref="V235" r:id="rId234"/>
    <hyperlink ref="V236" r:id="rId235"/>
    <hyperlink ref="V237" r:id="rId236"/>
    <hyperlink ref="V238" r:id="rId237"/>
    <hyperlink ref="V239" r:id="rId238"/>
    <hyperlink ref="V240" r:id="rId239"/>
    <hyperlink ref="V241" r:id="rId240"/>
    <hyperlink ref="V242" r:id="rId241"/>
    <hyperlink ref="V243" r:id="rId242"/>
    <hyperlink ref="V244" r:id="rId243"/>
    <hyperlink ref="V245" r:id="rId244"/>
    <hyperlink ref="V246" r:id="rId245"/>
    <hyperlink ref="V247" r:id="rId246"/>
    <hyperlink ref="V248" r:id="rId247"/>
    <hyperlink ref="V249" r:id="rId248"/>
    <hyperlink ref="V250" r:id="rId249"/>
    <hyperlink ref="V251" r:id="rId250"/>
    <hyperlink ref="V252" r:id="rId251"/>
    <hyperlink ref="V253" r:id="rId252"/>
    <hyperlink ref="V254" r:id="rId253"/>
    <hyperlink ref="V255" r:id="rId254"/>
    <hyperlink ref="V256" r:id="rId255"/>
    <hyperlink ref="V257" r:id="rId256"/>
    <hyperlink ref="V258" r:id="rId257"/>
    <hyperlink ref="V259" r:id="rId258"/>
    <hyperlink ref="V260" r:id="rId259"/>
    <hyperlink ref="V261" r:id="rId260"/>
    <hyperlink ref="V262" r:id="rId261"/>
    <hyperlink ref="V263" r:id="rId262"/>
    <hyperlink ref="V264" r:id="rId263"/>
    <hyperlink ref="V265" r:id="rId264"/>
    <hyperlink ref="V266" r:id="rId265"/>
    <hyperlink ref="V267" r:id="rId266"/>
    <hyperlink ref="V268" r:id="rId267"/>
    <hyperlink ref="V269" r:id="rId268"/>
    <hyperlink ref="V270" r:id="rId269"/>
    <hyperlink ref="V271" r:id="rId270"/>
    <hyperlink ref="V272" r:id="rId271"/>
    <hyperlink ref="V273" r:id="rId272"/>
    <hyperlink ref="V274" r:id="rId273"/>
    <hyperlink ref="V275" r:id="rId274"/>
    <hyperlink ref="V276" r:id="rId275"/>
    <hyperlink ref="V277" r:id="rId276"/>
    <hyperlink ref="V278" r:id="rId277"/>
    <hyperlink ref="V279" r:id="rId278"/>
    <hyperlink ref="V280" r:id="rId279"/>
    <hyperlink ref="V281" r:id="rId280"/>
    <hyperlink ref="V282" r:id="rId281"/>
    <hyperlink ref="V283" r:id="rId282"/>
    <hyperlink ref="V284" r:id="rId283"/>
    <hyperlink ref="V285" r:id="rId284"/>
    <hyperlink ref="V286" r:id="rId285"/>
    <hyperlink ref="V287" r:id="rId286"/>
    <hyperlink ref="V288" r:id="rId287"/>
    <hyperlink ref="V289" r:id="rId288"/>
    <hyperlink ref="V290" r:id="rId289"/>
    <hyperlink ref="V291" r:id="rId290"/>
    <hyperlink ref="V292" r:id="rId291"/>
    <hyperlink ref="V293" r:id="rId292"/>
    <hyperlink ref="V294" r:id="rId293"/>
    <hyperlink ref="V295" r:id="rId294"/>
    <hyperlink ref="V296" r:id="rId295"/>
    <hyperlink ref="V297" r:id="rId296"/>
    <hyperlink ref="V298" r:id="rId297"/>
    <hyperlink ref="V299" r:id="rId298"/>
    <hyperlink ref="V300" r:id="rId299"/>
    <hyperlink ref="V301" r:id="rId300"/>
    <hyperlink ref="V302" r:id="rId301"/>
    <hyperlink ref="V303" r:id="rId302"/>
    <hyperlink ref="V304" r:id="rId303"/>
    <hyperlink ref="V305" r:id="rId304"/>
    <hyperlink ref="V306" r:id="rId305"/>
    <hyperlink ref="V307" r:id="rId306"/>
    <hyperlink ref="V308" r:id="rId307"/>
    <hyperlink ref="V309" r:id="rId308"/>
    <hyperlink ref="V310" r:id="rId309"/>
    <hyperlink ref="V311" r:id="rId310"/>
    <hyperlink ref="V312" r:id="rId311"/>
    <hyperlink ref="V313" r:id="rId312"/>
    <hyperlink ref="V314" r:id="rId313"/>
    <hyperlink ref="V315" r:id="rId314"/>
    <hyperlink ref="V316" r:id="rId315"/>
    <hyperlink ref="V317" r:id="rId316"/>
    <hyperlink ref="V318" r:id="rId317"/>
    <hyperlink ref="V319" r:id="rId318"/>
    <hyperlink ref="V320" r:id="rId319"/>
    <hyperlink ref="V321" r:id="rId320"/>
    <hyperlink ref="V322" r:id="rId321"/>
    <hyperlink ref="V323" r:id="rId322"/>
    <hyperlink ref="V324" r:id="rId323"/>
    <hyperlink ref="V325" r:id="rId324"/>
    <hyperlink ref="V326" r:id="rId325"/>
    <hyperlink ref="V327" r:id="rId326"/>
    <hyperlink ref="V328" r:id="rId327"/>
    <hyperlink ref="V329" r:id="rId328"/>
    <hyperlink ref="V330" r:id="rId329"/>
    <hyperlink ref="V331" r:id="rId330"/>
    <hyperlink ref="V332" r:id="rId331"/>
    <hyperlink ref="V333" r:id="rId332"/>
    <hyperlink ref="V334" r:id="rId333"/>
    <hyperlink ref="V335" r:id="rId334"/>
    <hyperlink ref="V336" r:id="rId335"/>
    <hyperlink ref="V337" r:id="rId336"/>
    <hyperlink ref="V338" r:id="rId337"/>
    <hyperlink ref="V339" r:id="rId338"/>
    <hyperlink ref="V340" r:id="rId339"/>
    <hyperlink ref="V341" r:id="rId340"/>
    <hyperlink ref="V342" r:id="rId341"/>
    <hyperlink ref="V343" r:id="rId342"/>
    <hyperlink ref="V344" r:id="rId343"/>
    <hyperlink ref="V345" r:id="rId344"/>
    <hyperlink ref="V346" r:id="rId345"/>
    <hyperlink ref="V347" r:id="rId346"/>
    <hyperlink ref="V348" r:id="rId347"/>
    <hyperlink ref="V349" r:id="rId348"/>
    <hyperlink ref="V350" r:id="rId349"/>
    <hyperlink ref="V351" r:id="rId350"/>
    <hyperlink ref="V352" r:id="rId351"/>
    <hyperlink ref="V353" r:id="rId352"/>
    <hyperlink ref="V354" r:id="rId353"/>
    <hyperlink ref="V355" r:id="rId354"/>
    <hyperlink ref="V356" r:id="rId355"/>
    <hyperlink ref="V357" r:id="rId356"/>
    <hyperlink ref="V358" r:id="rId357"/>
    <hyperlink ref="V359" r:id="rId358"/>
    <hyperlink ref="V360" r:id="rId359"/>
    <hyperlink ref="V361" r:id="rId360"/>
    <hyperlink ref="V362" r:id="rId361"/>
    <hyperlink ref="V363" r:id="rId362"/>
    <hyperlink ref="V364" r:id="rId363"/>
    <hyperlink ref="V365" r:id="rId364"/>
    <hyperlink ref="V366" r:id="rId365"/>
    <hyperlink ref="V367" r:id="rId366"/>
    <hyperlink ref="V368" r:id="rId367"/>
    <hyperlink ref="V369" r:id="rId368"/>
    <hyperlink ref="V370" r:id="rId369"/>
    <hyperlink ref="V371" r:id="rId370"/>
    <hyperlink ref="V372" r:id="rId371"/>
    <hyperlink ref="V373" r:id="rId372"/>
    <hyperlink ref="V374" r:id="rId373"/>
    <hyperlink ref="V375" r:id="rId374"/>
    <hyperlink ref="V376" r:id="rId375"/>
    <hyperlink ref="V377" r:id="rId376"/>
    <hyperlink ref="V378" r:id="rId377"/>
    <hyperlink ref="V379" r:id="rId378"/>
    <hyperlink ref="V380" r:id="rId379"/>
    <hyperlink ref="V381" r:id="rId380"/>
    <hyperlink ref="V382" r:id="rId381"/>
    <hyperlink ref="V383" r:id="rId382"/>
    <hyperlink ref="V384" r:id="rId383"/>
    <hyperlink ref="V385" r:id="rId384"/>
    <hyperlink ref="V386" r:id="rId385"/>
    <hyperlink ref="V387" r:id="rId386"/>
    <hyperlink ref="V388" r:id="rId387"/>
    <hyperlink ref="V389" r:id="rId388"/>
    <hyperlink ref="V390" r:id="rId389"/>
    <hyperlink ref="V391" r:id="rId390"/>
    <hyperlink ref="V392" r:id="rId391"/>
    <hyperlink ref="V393" r:id="rId392"/>
    <hyperlink ref="V394" r:id="rId393"/>
    <hyperlink ref="V395" r:id="rId394"/>
    <hyperlink ref="V396" r:id="rId395"/>
    <hyperlink ref="V397" r:id="rId396"/>
    <hyperlink ref="V398" r:id="rId397"/>
    <hyperlink ref="V399" r:id="rId398"/>
    <hyperlink ref="V400" r:id="rId399"/>
    <hyperlink ref="V401" r:id="rId400"/>
    <hyperlink ref="V402" r:id="rId401"/>
    <hyperlink ref="V403" r:id="rId402"/>
    <hyperlink ref="V404" r:id="rId403"/>
    <hyperlink ref="V405" r:id="rId404"/>
    <hyperlink ref="V406" r:id="rId405"/>
    <hyperlink ref="V407" r:id="rId406"/>
    <hyperlink ref="V408" r:id="rId407"/>
    <hyperlink ref="V409" r:id="rId408"/>
    <hyperlink ref="V410" r:id="rId409"/>
    <hyperlink ref="V411" r:id="rId410"/>
    <hyperlink ref="V412" r:id="rId411"/>
    <hyperlink ref="V413" r:id="rId412"/>
    <hyperlink ref="V414" r:id="rId413"/>
    <hyperlink ref="V415" r:id="rId414"/>
    <hyperlink ref="V416" r:id="rId415"/>
    <hyperlink ref="V417" r:id="rId416"/>
    <hyperlink ref="V418" r:id="rId417"/>
    <hyperlink ref="V419" r:id="rId418"/>
    <hyperlink ref="V420" r:id="rId419"/>
    <hyperlink ref="V421" r:id="rId420"/>
    <hyperlink ref="V422" r:id="rId421"/>
    <hyperlink ref="V423" r:id="rId422"/>
    <hyperlink ref="V424" r:id="rId423"/>
    <hyperlink ref="V425" r:id="rId424"/>
    <hyperlink ref="V426" r:id="rId425"/>
    <hyperlink ref="V427" r:id="rId426"/>
    <hyperlink ref="V428" r:id="rId427"/>
    <hyperlink ref="V429" r:id="rId428"/>
    <hyperlink ref="V430" r:id="rId429"/>
    <hyperlink ref="V431" r:id="rId430"/>
    <hyperlink ref="V432" r:id="rId431"/>
    <hyperlink ref="V433" r:id="rId432"/>
    <hyperlink ref="V434" r:id="rId433"/>
    <hyperlink ref="V435" r:id="rId434"/>
    <hyperlink ref="V436" r:id="rId435"/>
    <hyperlink ref="V437" r:id="rId436"/>
    <hyperlink ref="V438" r:id="rId437"/>
    <hyperlink ref="V439" r:id="rId438"/>
    <hyperlink ref="V440" r:id="rId439"/>
    <hyperlink ref="V441" r:id="rId440"/>
    <hyperlink ref="V442" r:id="rId441"/>
    <hyperlink ref="V443" r:id="rId442"/>
    <hyperlink ref="V444" r:id="rId443"/>
    <hyperlink ref="V445" r:id="rId444"/>
    <hyperlink ref="V446" r:id="rId445"/>
    <hyperlink ref="V447" r:id="rId446"/>
    <hyperlink ref="V448" r:id="rId447"/>
    <hyperlink ref="V449" r:id="rId448"/>
    <hyperlink ref="V450" r:id="rId449"/>
    <hyperlink ref="V451" r:id="rId450"/>
    <hyperlink ref="V452" r:id="rId451"/>
    <hyperlink ref="V453" r:id="rId452"/>
    <hyperlink ref="V454" r:id="rId453"/>
    <hyperlink ref="V455" r:id="rId454"/>
    <hyperlink ref="V456" r:id="rId455"/>
    <hyperlink ref="V457" r:id="rId456"/>
    <hyperlink ref="V458" r:id="rId457"/>
    <hyperlink ref="V459" r:id="rId458"/>
    <hyperlink ref="V460" r:id="rId459"/>
    <hyperlink ref="V461" r:id="rId460"/>
    <hyperlink ref="V462" r:id="rId461"/>
    <hyperlink ref="V463" r:id="rId462"/>
    <hyperlink ref="V464" r:id="rId463"/>
    <hyperlink ref="V465" r:id="rId464"/>
    <hyperlink ref="V466" r:id="rId465"/>
    <hyperlink ref="V467" r:id="rId466"/>
    <hyperlink ref="V468" r:id="rId467"/>
    <hyperlink ref="V469" r:id="rId468"/>
    <hyperlink ref="V470" r:id="rId469"/>
    <hyperlink ref="V471" r:id="rId470"/>
    <hyperlink ref="V472" r:id="rId471"/>
    <hyperlink ref="V473" r:id="rId472"/>
    <hyperlink ref="V474" r:id="rId473"/>
    <hyperlink ref="V475" r:id="rId474"/>
    <hyperlink ref="V476" r:id="rId475"/>
    <hyperlink ref="V477" r:id="rId476"/>
    <hyperlink ref="V478" r:id="rId477"/>
    <hyperlink ref="V479" r:id="rId478"/>
    <hyperlink ref="V480" r:id="rId479"/>
    <hyperlink ref="V481" r:id="rId480"/>
    <hyperlink ref="V482" r:id="rId481"/>
    <hyperlink ref="V483" r:id="rId482"/>
    <hyperlink ref="V484" r:id="rId483"/>
    <hyperlink ref="V485" r:id="rId484"/>
    <hyperlink ref="V486" r:id="rId485"/>
    <hyperlink ref="V487" r:id="rId486"/>
    <hyperlink ref="V488" r:id="rId487"/>
    <hyperlink ref="V489" r:id="rId488"/>
    <hyperlink ref="V490" r:id="rId489"/>
    <hyperlink ref="V491" r:id="rId490"/>
    <hyperlink ref="V492" r:id="rId491"/>
    <hyperlink ref="V493" r:id="rId492"/>
    <hyperlink ref="V494" r:id="rId493"/>
    <hyperlink ref="V495" r:id="rId494"/>
    <hyperlink ref="V496" r:id="rId495"/>
    <hyperlink ref="V497" r:id="rId496"/>
    <hyperlink ref="V498" r:id="rId497"/>
    <hyperlink ref="V499" r:id="rId498"/>
    <hyperlink ref="V500" r:id="rId499"/>
    <hyperlink ref="V501" r:id="rId500"/>
    <hyperlink ref="V502" r:id="rId501"/>
    <hyperlink ref="V503" r:id="rId502"/>
    <hyperlink ref="V504" r:id="rId503"/>
    <hyperlink ref="V505" r:id="rId504"/>
    <hyperlink ref="V506" r:id="rId505"/>
    <hyperlink ref="V507" r:id="rId506"/>
    <hyperlink ref="V508" r:id="rId507"/>
    <hyperlink ref="V509" r:id="rId508"/>
    <hyperlink ref="V510" r:id="rId509"/>
    <hyperlink ref="V511" r:id="rId510"/>
    <hyperlink ref="V512" r:id="rId511"/>
    <hyperlink ref="V513" r:id="rId512"/>
    <hyperlink ref="V514" r:id="rId513"/>
    <hyperlink ref="V515" r:id="rId514"/>
    <hyperlink ref="V516" r:id="rId515"/>
    <hyperlink ref="V517" r:id="rId516"/>
    <hyperlink ref="V518" r:id="rId517"/>
    <hyperlink ref="V519" r:id="rId518"/>
    <hyperlink ref="V520" r:id="rId519"/>
    <hyperlink ref="V521" r:id="rId520"/>
    <hyperlink ref="V522" r:id="rId521"/>
    <hyperlink ref="V523" r:id="rId522"/>
    <hyperlink ref="V524" r:id="rId523"/>
    <hyperlink ref="V525" r:id="rId524"/>
    <hyperlink ref="V526" r:id="rId525"/>
    <hyperlink ref="V527" r:id="rId526"/>
    <hyperlink ref="V528" r:id="rId527"/>
    <hyperlink ref="V529" r:id="rId528"/>
    <hyperlink ref="V530" r:id="rId529"/>
    <hyperlink ref="V531" r:id="rId530"/>
    <hyperlink ref="V532" r:id="rId531"/>
    <hyperlink ref="V533" r:id="rId532"/>
    <hyperlink ref="V534" r:id="rId533"/>
    <hyperlink ref="V535" r:id="rId534"/>
    <hyperlink ref="V536" r:id="rId535"/>
    <hyperlink ref="V537" r:id="rId536"/>
    <hyperlink ref="V538" r:id="rId537"/>
    <hyperlink ref="V539" r:id="rId538"/>
    <hyperlink ref="V540" r:id="rId539"/>
    <hyperlink ref="V541" r:id="rId540"/>
    <hyperlink ref="V542" r:id="rId541"/>
    <hyperlink ref="V543" r:id="rId542"/>
    <hyperlink ref="V544" r:id="rId543"/>
    <hyperlink ref="V545" r:id="rId544"/>
    <hyperlink ref="V546" r:id="rId545"/>
    <hyperlink ref="V547" r:id="rId546"/>
    <hyperlink ref="V548" r:id="rId547"/>
    <hyperlink ref="V549" r:id="rId548"/>
    <hyperlink ref="V550" r:id="rId549"/>
    <hyperlink ref="V551" r:id="rId550"/>
    <hyperlink ref="V552" r:id="rId551"/>
    <hyperlink ref="V553" r:id="rId552"/>
    <hyperlink ref="V554" r:id="rId553"/>
    <hyperlink ref="V555" r:id="rId554"/>
    <hyperlink ref="V556" r:id="rId555"/>
    <hyperlink ref="V557" r:id="rId556"/>
    <hyperlink ref="V558" r:id="rId557"/>
    <hyperlink ref="V559" r:id="rId558"/>
    <hyperlink ref="V560" r:id="rId559"/>
    <hyperlink ref="V561" r:id="rId560"/>
    <hyperlink ref="V562" r:id="rId561"/>
    <hyperlink ref="V563" r:id="rId562"/>
    <hyperlink ref="V564" r:id="rId563"/>
    <hyperlink ref="V565" r:id="rId564"/>
    <hyperlink ref="V566" r:id="rId565"/>
    <hyperlink ref="V567" r:id="rId566"/>
    <hyperlink ref="V568" r:id="rId567"/>
    <hyperlink ref="V569" r:id="rId568"/>
    <hyperlink ref="V570" r:id="rId569"/>
    <hyperlink ref="V571" r:id="rId570"/>
    <hyperlink ref="V572" r:id="rId571"/>
    <hyperlink ref="V573" r:id="rId572"/>
    <hyperlink ref="V574" r:id="rId573"/>
    <hyperlink ref="V575" r:id="rId574"/>
    <hyperlink ref="V576" r:id="rId575"/>
    <hyperlink ref="V577" r:id="rId576"/>
    <hyperlink ref="V578" r:id="rId577"/>
    <hyperlink ref="V579" r:id="rId578"/>
    <hyperlink ref="V580" r:id="rId579"/>
    <hyperlink ref="V581" r:id="rId580"/>
    <hyperlink ref="V582" r:id="rId581"/>
    <hyperlink ref="V583" r:id="rId582"/>
    <hyperlink ref="V584" r:id="rId583"/>
    <hyperlink ref="V585" r:id="rId584"/>
    <hyperlink ref="V586" r:id="rId585"/>
    <hyperlink ref="V587" r:id="rId586"/>
    <hyperlink ref="V588" r:id="rId587"/>
    <hyperlink ref="V589" r:id="rId588"/>
    <hyperlink ref="V590" r:id="rId589"/>
    <hyperlink ref="V591" r:id="rId590"/>
    <hyperlink ref="V592" r:id="rId591"/>
    <hyperlink ref="V593" r:id="rId592"/>
    <hyperlink ref="V594" r:id="rId593"/>
    <hyperlink ref="V595" r:id="rId594"/>
    <hyperlink ref="V596" r:id="rId595"/>
    <hyperlink ref="V597" r:id="rId596"/>
    <hyperlink ref="V598" r:id="rId597"/>
    <hyperlink ref="V599" r:id="rId598"/>
    <hyperlink ref="V600" r:id="rId599"/>
    <hyperlink ref="V601" r:id="rId600"/>
    <hyperlink ref="V602" r:id="rId601"/>
    <hyperlink ref="V603" r:id="rId602"/>
    <hyperlink ref="V604" r:id="rId603"/>
    <hyperlink ref="V605" r:id="rId604"/>
    <hyperlink ref="V606" r:id="rId605"/>
    <hyperlink ref="V607" r:id="rId606"/>
    <hyperlink ref="V608" r:id="rId607"/>
    <hyperlink ref="V609" r:id="rId608"/>
    <hyperlink ref="V610" r:id="rId609"/>
    <hyperlink ref="V611" r:id="rId610"/>
    <hyperlink ref="V612" r:id="rId611"/>
    <hyperlink ref="V613" r:id="rId612"/>
    <hyperlink ref="V614" r:id="rId613"/>
    <hyperlink ref="V615" r:id="rId614"/>
    <hyperlink ref="V616" r:id="rId615"/>
    <hyperlink ref="V617" r:id="rId616"/>
    <hyperlink ref="V618" r:id="rId617"/>
    <hyperlink ref="V619" r:id="rId618"/>
    <hyperlink ref="V620" r:id="rId619"/>
    <hyperlink ref="V621" r:id="rId620"/>
    <hyperlink ref="V622" r:id="rId621"/>
    <hyperlink ref="V623" r:id="rId622"/>
    <hyperlink ref="V624" r:id="rId623"/>
    <hyperlink ref="V625" r:id="rId624"/>
    <hyperlink ref="V626" r:id="rId625"/>
    <hyperlink ref="V627" r:id="rId626"/>
    <hyperlink ref="V628" r:id="rId627"/>
    <hyperlink ref="V629" r:id="rId628"/>
    <hyperlink ref="V630" r:id="rId629"/>
    <hyperlink ref="V631" r:id="rId630"/>
    <hyperlink ref="V632" r:id="rId631"/>
    <hyperlink ref="V633" r:id="rId632"/>
    <hyperlink ref="V634" r:id="rId633"/>
    <hyperlink ref="V635" r:id="rId634"/>
    <hyperlink ref="V636" r:id="rId635"/>
    <hyperlink ref="V637" r:id="rId636"/>
    <hyperlink ref="V638" r:id="rId637"/>
    <hyperlink ref="V639" r:id="rId638"/>
    <hyperlink ref="V640" r:id="rId639"/>
    <hyperlink ref="V641" r:id="rId640"/>
    <hyperlink ref="V642" r:id="rId641"/>
    <hyperlink ref="V643" r:id="rId642"/>
    <hyperlink ref="V644" r:id="rId643"/>
    <hyperlink ref="V645" r:id="rId644"/>
    <hyperlink ref="V646" r:id="rId645"/>
    <hyperlink ref="V647" r:id="rId646"/>
    <hyperlink ref="V648" r:id="rId647"/>
    <hyperlink ref="V649" r:id="rId648"/>
    <hyperlink ref="V650" r:id="rId649"/>
    <hyperlink ref="V651" r:id="rId650"/>
    <hyperlink ref="V652" r:id="rId651"/>
    <hyperlink ref="V653" r:id="rId652"/>
    <hyperlink ref="V654" r:id="rId653"/>
    <hyperlink ref="V655" r:id="rId654"/>
    <hyperlink ref="V656" r:id="rId655"/>
    <hyperlink ref="V657" r:id="rId656"/>
    <hyperlink ref="V658" r:id="rId657"/>
    <hyperlink ref="V659" r:id="rId658"/>
    <hyperlink ref="V660" r:id="rId659"/>
    <hyperlink ref="V661" r:id="rId660"/>
    <hyperlink ref="V662" r:id="rId661"/>
    <hyperlink ref="V663" r:id="rId662"/>
    <hyperlink ref="V664" r:id="rId663"/>
    <hyperlink ref="V665" r:id="rId664"/>
    <hyperlink ref="V666" r:id="rId665"/>
    <hyperlink ref="V667" r:id="rId666"/>
    <hyperlink ref="V668" r:id="rId667"/>
    <hyperlink ref="V669" r:id="rId668"/>
    <hyperlink ref="V670" r:id="rId669"/>
    <hyperlink ref="V671" r:id="rId670"/>
    <hyperlink ref="V672" r:id="rId671"/>
    <hyperlink ref="V673" r:id="rId672"/>
    <hyperlink ref="V674" r:id="rId673"/>
    <hyperlink ref="V675" r:id="rId674"/>
    <hyperlink ref="V676" r:id="rId675"/>
    <hyperlink ref="V677" r:id="rId676"/>
    <hyperlink ref="V678" r:id="rId677"/>
    <hyperlink ref="V679" r:id="rId678"/>
    <hyperlink ref="V680" r:id="rId679"/>
    <hyperlink ref="V681" r:id="rId680"/>
    <hyperlink ref="V682" r:id="rId681"/>
    <hyperlink ref="V683" r:id="rId682"/>
    <hyperlink ref="V684" r:id="rId683"/>
    <hyperlink ref="V685" r:id="rId684"/>
    <hyperlink ref="V686" r:id="rId685"/>
    <hyperlink ref="V687" r:id="rId686"/>
    <hyperlink ref="V688" r:id="rId687"/>
    <hyperlink ref="V689" r:id="rId688"/>
    <hyperlink ref="V690" r:id="rId689"/>
    <hyperlink ref="V691" r:id="rId690"/>
    <hyperlink ref="V692" r:id="rId691"/>
    <hyperlink ref="V693" r:id="rId692"/>
    <hyperlink ref="V694" r:id="rId693"/>
    <hyperlink ref="V695" r:id="rId694"/>
    <hyperlink ref="V696" r:id="rId695"/>
    <hyperlink ref="V697" r:id="rId696"/>
    <hyperlink ref="V698" r:id="rId697"/>
    <hyperlink ref="V699" r:id="rId698"/>
    <hyperlink ref="V700" r:id="rId699"/>
    <hyperlink ref="V701" r:id="rId700"/>
    <hyperlink ref="V702" r:id="rId701"/>
    <hyperlink ref="V703" r:id="rId702"/>
    <hyperlink ref="V704" r:id="rId703"/>
    <hyperlink ref="V705" r:id="rId704"/>
    <hyperlink ref="V706" r:id="rId705"/>
    <hyperlink ref="V707" r:id="rId706"/>
    <hyperlink ref="V708" r:id="rId707"/>
    <hyperlink ref="V709" r:id="rId708"/>
    <hyperlink ref="V710" r:id="rId709"/>
    <hyperlink ref="V711" r:id="rId710"/>
    <hyperlink ref="V712" r:id="rId711"/>
    <hyperlink ref="V713" r:id="rId712"/>
    <hyperlink ref="V714" r:id="rId713"/>
    <hyperlink ref="V715" r:id="rId714"/>
    <hyperlink ref="V716" r:id="rId715"/>
    <hyperlink ref="V717" r:id="rId716"/>
    <hyperlink ref="V718" r:id="rId717"/>
    <hyperlink ref="V719" r:id="rId718"/>
    <hyperlink ref="V720" r:id="rId719"/>
    <hyperlink ref="V721" r:id="rId720"/>
    <hyperlink ref="V722" r:id="rId721"/>
    <hyperlink ref="V723" r:id="rId722"/>
    <hyperlink ref="V724" r:id="rId723"/>
    <hyperlink ref="V725" r:id="rId724"/>
    <hyperlink ref="V726" r:id="rId725"/>
    <hyperlink ref="V727" r:id="rId726"/>
    <hyperlink ref="V728" r:id="rId727"/>
    <hyperlink ref="V729" r:id="rId728"/>
    <hyperlink ref="V730" r:id="rId729"/>
    <hyperlink ref="V731" r:id="rId730"/>
    <hyperlink ref="V732" r:id="rId731"/>
    <hyperlink ref="V733" r:id="rId732"/>
    <hyperlink ref="V734" r:id="rId733"/>
    <hyperlink ref="V735" r:id="rId734"/>
    <hyperlink ref="V736" r:id="rId735"/>
    <hyperlink ref="V737" r:id="rId736"/>
    <hyperlink ref="V738" r:id="rId737"/>
    <hyperlink ref="V739" r:id="rId738"/>
    <hyperlink ref="V740" r:id="rId739"/>
    <hyperlink ref="V741" r:id="rId740"/>
    <hyperlink ref="V742" r:id="rId741"/>
    <hyperlink ref="V743" r:id="rId742"/>
    <hyperlink ref="V744" r:id="rId743"/>
    <hyperlink ref="V745" r:id="rId744"/>
    <hyperlink ref="V746" r:id="rId745"/>
    <hyperlink ref="V747" r:id="rId746"/>
    <hyperlink ref="V748" r:id="rId747"/>
    <hyperlink ref="V749" r:id="rId748"/>
    <hyperlink ref="V750" r:id="rId749"/>
    <hyperlink ref="V751" r:id="rId750"/>
    <hyperlink ref="V752" r:id="rId751"/>
    <hyperlink ref="V753" r:id="rId752"/>
    <hyperlink ref="V754" r:id="rId753"/>
    <hyperlink ref="V755" r:id="rId754"/>
    <hyperlink ref="V756" r:id="rId755"/>
    <hyperlink ref="V757" r:id="rId756"/>
    <hyperlink ref="V758" r:id="rId757"/>
    <hyperlink ref="V759" r:id="rId758"/>
    <hyperlink ref="V760" r:id="rId759"/>
    <hyperlink ref="V761" r:id="rId760"/>
    <hyperlink ref="V762" r:id="rId761"/>
    <hyperlink ref="V763" r:id="rId762"/>
    <hyperlink ref="V764" r:id="rId763"/>
    <hyperlink ref="V765" r:id="rId764"/>
    <hyperlink ref="V766" r:id="rId765"/>
    <hyperlink ref="V767" r:id="rId766"/>
    <hyperlink ref="V768" r:id="rId767"/>
    <hyperlink ref="V769" r:id="rId768"/>
    <hyperlink ref="V770" r:id="rId769"/>
    <hyperlink ref="V771" r:id="rId770"/>
    <hyperlink ref="V772" r:id="rId771"/>
    <hyperlink ref="V773" r:id="rId772"/>
    <hyperlink ref="V774" r:id="rId773"/>
    <hyperlink ref="V775" r:id="rId774"/>
    <hyperlink ref="V776" r:id="rId775"/>
    <hyperlink ref="V777" r:id="rId776"/>
    <hyperlink ref="V778" r:id="rId777"/>
    <hyperlink ref="V779" r:id="rId778"/>
    <hyperlink ref="V780" r:id="rId779"/>
    <hyperlink ref="V781" r:id="rId780"/>
    <hyperlink ref="V782" r:id="rId781"/>
    <hyperlink ref="V783" r:id="rId782"/>
    <hyperlink ref="V784" r:id="rId783"/>
    <hyperlink ref="V785" r:id="rId784"/>
    <hyperlink ref="V786" r:id="rId785"/>
    <hyperlink ref="V787" r:id="rId786"/>
    <hyperlink ref="V788" r:id="rId787"/>
    <hyperlink ref="V789" r:id="rId788"/>
    <hyperlink ref="V790" r:id="rId789"/>
    <hyperlink ref="V791" r:id="rId790"/>
    <hyperlink ref="V792" r:id="rId791"/>
    <hyperlink ref="V793" r:id="rId792"/>
    <hyperlink ref="V794" r:id="rId793"/>
    <hyperlink ref="V795" r:id="rId794"/>
    <hyperlink ref="V796" r:id="rId795"/>
    <hyperlink ref="V797" r:id="rId796"/>
    <hyperlink ref="V798" r:id="rId797"/>
    <hyperlink ref="V799" r:id="rId798"/>
    <hyperlink ref="V800" r:id="rId799"/>
    <hyperlink ref="V801" r:id="rId800"/>
    <hyperlink ref="V802" r:id="rId801"/>
    <hyperlink ref="V803" r:id="rId802"/>
    <hyperlink ref="V804" r:id="rId803"/>
    <hyperlink ref="V805" r:id="rId804"/>
    <hyperlink ref="V806" r:id="rId805"/>
    <hyperlink ref="V807" r:id="rId806"/>
    <hyperlink ref="V808" r:id="rId807"/>
    <hyperlink ref="V809" r:id="rId808"/>
    <hyperlink ref="V810" r:id="rId809"/>
    <hyperlink ref="V811" r:id="rId810"/>
    <hyperlink ref="V812" r:id="rId811"/>
    <hyperlink ref="V813" r:id="rId812"/>
    <hyperlink ref="V814" r:id="rId813"/>
    <hyperlink ref="V815" r:id="rId814"/>
    <hyperlink ref="V816" r:id="rId815"/>
    <hyperlink ref="V817" r:id="rId816"/>
    <hyperlink ref="V818" r:id="rId817"/>
    <hyperlink ref="V819" r:id="rId818"/>
    <hyperlink ref="V820" r:id="rId819"/>
    <hyperlink ref="V821" r:id="rId820"/>
    <hyperlink ref="V822" r:id="rId821"/>
    <hyperlink ref="V823" r:id="rId822"/>
    <hyperlink ref="V824" r:id="rId823"/>
    <hyperlink ref="V825" r:id="rId824"/>
    <hyperlink ref="V826" r:id="rId825"/>
    <hyperlink ref="V827" r:id="rId826"/>
    <hyperlink ref="V828" r:id="rId827"/>
    <hyperlink ref="V829" r:id="rId828"/>
    <hyperlink ref="V830" r:id="rId829"/>
    <hyperlink ref="V831" r:id="rId830"/>
    <hyperlink ref="V832" r:id="rId831"/>
    <hyperlink ref="V833" r:id="rId832"/>
    <hyperlink ref="V834" r:id="rId833"/>
    <hyperlink ref="V835" r:id="rId834"/>
    <hyperlink ref="V836" r:id="rId835"/>
    <hyperlink ref="V837" r:id="rId836"/>
    <hyperlink ref="V838" r:id="rId837"/>
    <hyperlink ref="V839" r:id="rId838"/>
    <hyperlink ref="V840" r:id="rId839"/>
    <hyperlink ref="V841" r:id="rId840"/>
    <hyperlink ref="V842" r:id="rId841"/>
    <hyperlink ref="V843" r:id="rId842"/>
    <hyperlink ref="V844" r:id="rId843"/>
    <hyperlink ref="V845" r:id="rId844"/>
    <hyperlink ref="V846" r:id="rId845"/>
    <hyperlink ref="V847" r:id="rId846"/>
    <hyperlink ref="V848" r:id="rId847"/>
    <hyperlink ref="V849" r:id="rId848"/>
    <hyperlink ref="V850" r:id="rId849"/>
    <hyperlink ref="V851" r:id="rId850"/>
    <hyperlink ref="V852" r:id="rId851"/>
    <hyperlink ref="V853" r:id="rId852"/>
    <hyperlink ref="V854" r:id="rId853"/>
    <hyperlink ref="V855" r:id="rId854"/>
    <hyperlink ref="V856" r:id="rId855"/>
    <hyperlink ref="V857" r:id="rId856"/>
    <hyperlink ref="V858" r:id="rId857"/>
    <hyperlink ref="V859" r:id="rId858"/>
    <hyperlink ref="V860" r:id="rId859"/>
    <hyperlink ref="V861" r:id="rId860"/>
    <hyperlink ref="V862" r:id="rId861"/>
    <hyperlink ref="V863" r:id="rId862"/>
    <hyperlink ref="V864" r:id="rId863"/>
    <hyperlink ref="V865" r:id="rId864"/>
    <hyperlink ref="V866" r:id="rId865"/>
    <hyperlink ref="V867" r:id="rId866"/>
    <hyperlink ref="V868" r:id="rId867"/>
    <hyperlink ref="V869" r:id="rId868"/>
    <hyperlink ref="V870" r:id="rId869"/>
    <hyperlink ref="V871" r:id="rId870"/>
    <hyperlink ref="V872" r:id="rId871"/>
    <hyperlink ref="V873" r:id="rId872"/>
    <hyperlink ref="V874" r:id="rId873"/>
    <hyperlink ref="V875" r:id="rId874"/>
    <hyperlink ref="V876" r:id="rId875"/>
    <hyperlink ref="V877" r:id="rId876"/>
    <hyperlink ref="V878" r:id="rId877"/>
    <hyperlink ref="V879" r:id="rId878"/>
    <hyperlink ref="V880" r:id="rId879"/>
    <hyperlink ref="V881" r:id="rId880"/>
    <hyperlink ref="V882" r:id="rId881"/>
    <hyperlink ref="V883" r:id="rId882"/>
    <hyperlink ref="V884" r:id="rId883"/>
    <hyperlink ref="V885" r:id="rId884"/>
    <hyperlink ref="V886" r:id="rId885"/>
    <hyperlink ref="V887" r:id="rId886"/>
    <hyperlink ref="V888" r:id="rId887"/>
    <hyperlink ref="V889" r:id="rId888"/>
    <hyperlink ref="V890" r:id="rId889"/>
    <hyperlink ref="V891" r:id="rId890"/>
    <hyperlink ref="V892" r:id="rId891"/>
    <hyperlink ref="V893" r:id="rId892"/>
    <hyperlink ref="V894" r:id="rId893"/>
    <hyperlink ref="V895" r:id="rId894"/>
    <hyperlink ref="V896" r:id="rId895"/>
    <hyperlink ref="V897" r:id="rId896"/>
    <hyperlink ref="V898" r:id="rId897"/>
    <hyperlink ref="V899" r:id="rId898"/>
    <hyperlink ref="V900" r:id="rId899"/>
    <hyperlink ref="V901" r:id="rId900"/>
    <hyperlink ref="V902" r:id="rId901"/>
    <hyperlink ref="V903" r:id="rId902"/>
    <hyperlink ref="V904" r:id="rId903"/>
    <hyperlink ref="V905" r:id="rId904"/>
    <hyperlink ref="V906" r:id="rId905"/>
    <hyperlink ref="V907" r:id="rId906"/>
    <hyperlink ref="V908" r:id="rId907"/>
    <hyperlink ref="V909" r:id="rId908"/>
    <hyperlink ref="V910" r:id="rId909"/>
    <hyperlink ref="V911" r:id="rId910"/>
    <hyperlink ref="V912" r:id="rId911"/>
    <hyperlink ref="V913" r:id="rId912"/>
    <hyperlink ref="V914" r:id="rId913"/>
    <hyperlink ref="V915" r:id="rId914"/>
    <hyperlink ref="V916" r:id="rId915"/>
    <hyperlink ref="V917" r:id="rId916"/>
    <hyperlink ref="V918" r:id="rId917"/>
    <hyperlink ref="V919" r:id="rId918"/>
    <hyperlink ref="V920" r:id="rId919"/>
  </hyperlinks>
  <pageMargins left="0.7" right="0.7" top="0.75" bottom="0.75" header="0.3" footer="0.3"/>
  <pageSetup paperSize="9" orientation="portrait" r:id="rId920"/>
  <tableParts count="1">
    <tablePart r:id="rId92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zoomScale="102" workbookViewId="0">
      <selection activeCell="D5" sqref="D5"/>
    </sheetView>
  </sheetViews>
  <sheetFormatPr baseColWidth="10" defaultRowHeight="14.4" x14ac:dyDescent="0.3"/>
  <cols>
    <col min="1" max="1" width="23.77734375" bestFit="1" customWidth="1"/>
    <col min="2" max="2" width="20.77734375" customWidth="1"/>
    <col min="3" max="3" width="12" customWidth="1"/>
    <col min="4" max="4" width="19.33203125" customWidth="1"/>
    <col min="5" max="5" width="26.44140625" customWidth="1"/>
    <col min="6" max="6" width="15.44140625" customWidth="1"/>
    <col min="7" max="7" width="17" customWidth="1"/>
    <col min="8" max="8" width="9.33203125" customWidth="1"/>
    <col min="9" max="9" width="28.109375" customWidth="1"/>
    <col min="10" max="10" width="84.109375" customWidth="1"/>
    <col min="11" max="11" width="23.77734375" customWidth="1"/>
    <col min="14" max="14" width="44.109375" customWidth="1"/>
  </cols>
  <sheetData>
    <row r="1" spans="1:16" ht="97.8" customHeight="1" x14ac:dyDescent="0.3">
      <c r="A1" s="216" t="s">
        <v>2487</v>
      </c>
      <c r="B1" s="216"/>
      <c r="C1" s="216"/>
      <c r="D1" s="216"/>
      <c r="E1" s="216"/>
      <c r="F1" s="216"/>
      <c r="G1" s="216"/>
      <c r="H1" s="216"/>
      <c r="I1" s="216"/>
      <c r="J1" s="216"/>
      <c r="K1" s="216"/>
      <c r="L1" s="216"/>
    </row>
    <row r="2" spans="1:16" ht="33.75" customHeight="1" thickBot="1" x14ac:dyDescent="0.35">
      <c r="A2" s="56" t="s">
        <v>958</v>
      </c>
      <c r="B2" s="56" t="s">
        <v>965</v>
      </c>
      <c r="C2" s="56" t="s">
        <v>966</v>
      </c>
      <c r="E2" s="56" t="s">
        <v>1361</v>
      </c>
      <c r="F2" s="56" t="s">
        <v>1362</v>
      </c>
      <c r="G2" s="56" t="s">
        <v>1244</v>
      </c>
      <c r="I2" s="229" t="s">
        <v>1366</v>
      </c>
      <c r="J2" s="229"/>
      <c r="K2" s="229"/>
      <c r="L2" s="229"/>
      <c r="M2" s="3"/>
      <c r="N2" s="212"/>
      <c r="O2" s="212"/>
      <c r="P2" s="212"/>
    </row>
    <row r="3" spans="1:16" ht="18.75" customHeight="1" thickBot="1" x14ac:dyDescent="0.35">
      <c r="A3" s="64" t="s">
        <v>957</v>
      </c>
      <c r="B3" s="65">
        <v>84</v>
      </c>
      <c r="C3" s="66">
        <f>B3/B$9</f>
        <v>9.1603053435114504E-2</v>
      </c>
      <c r="E3" s="64" t="s">
        <v>1239</v>
      </c>
      <c r="F3" s="65">
        <v>917</v>
      </c>
      <c r="G3" s="68"/>
      <c r="I3" s="62" t="s">
        <v>1269</v>
      </c>
      <c r="J3" s="62" t="s">
        <v>1270</v>
      </c>
      <c r="K3" s="62" t="s">
        <v>1293</v>
      </c>
      <c r="L3" s="62" t="s">
        <v>966</v>
      </c>
      <c r="M3" s="3"/>
      <c r="N3" s="3"/>
      <c r="O3" s="3"/>
      <c r="P3" s="3"/>
    </row>
    <row r="4" spans="1:16" ht="18.75" customHeight="1" x14ac:dyDescent="0.3">
      <c r="A4" s="64" t="s">
        <v>959</v>
      </c>
      <c r="B4" s="65">
        <v>130</v>
      </c>
      <c r="C4" s="66">
        <f>B4/B$9</f>
        <v>0.14176663031624864</v>
      </c>
      <c r="E4" s="64" t="s">
        <v>1238</v>
      </c>
      <c r="F4" s="65">
        <v>661</v>
      </c>
      <c r="G4" s="68">
        <v>12</v>
      </c>
      <c r="I4" s="230" t="s">
        <v>1430</v>
      </c>
      <c r="J4" s="72" t="s">
        <v>1271</v>
      </c>
      <c r="K4" s="235">
        <v>617</v>
      </c>
      <c r="L4" s="232">
        <f>K4/K14</f>
        <v>0.67284623773173391</v>
      </c>
      <c r="M4" s="18"/>
      <c r="N4" s="3"/>
      <c r="O4" s="19"/>
      <c r="P4" s="18"/>
    </row>
    <row r="5" spans="1:16" ht="46.05" customHeight="1" x14ac:dyDescent="0.3">
      <c r="A5" s="64" t="s">
        <v>960</v>
      </c>
      <c r="B5" s="65">
        <v>139</v>
      </c>
      <c r="C5" s="66">
        <f t="shared" ref="C5:C9" si="0">B5/B$9</f>
        <v>0.15158124318429661</v>
      </c>
      <c r="E5" s="64" t="s">
        <v>1240</v>
      </c>
      <c r="F5" s="65">
        <v>480</v>
      </c>
      <c r="G5" s="68">
        <v>41</v>
      </c>
      <c r="I5" s="231"/>
      <c r="J5" s="73" t="s">
        <v>1509</v>
      </c>
      <c r="K5" s="236"/>
      <c r="L5" s="233"/>
      <c r="M5" s="20"/>
      <c r="N5" s="3"/>
      <c r="O5" s="21"/>
      <c r="P5" s="20"/>
    </row>
    <row r="6" spans="1:16" ht="18.75" customHeight="1" x14ac:dyDescent="0.3">
      <c r="A6" s="64" t="s">
        <v>961</v>
      </c>
      <c r="B6" s="65">
        <v>149</v>
      </c>
      <c r="C6" s="66">
        <f t="shared" si="0"/>
        <v>0.16248636859323881</v>
      </c>
      <c r="E6" s="64" t="s">
        <v>980</v>
      </c>
      <c r="F6" s="65">
        <v>225</v>
      </c>
      <c r="G6" s="68">
        <v>58</v>
      </c>
      <c r="I6" s="220"/>
      <c r="J6" s="74" t="s">
        <v>2457</v>
      </c>
      <c r="K6" s="236"/>
      <c r="L6" s="234"/>
      <c r="M6" s="20"/>
      <c r="N6" s="3"/>
      <c r="O6" s="21"/>
      <c r="P6" s="20"/>
    </row>
    <row r="7" spans="1:16" ht="18.75" customHeight="1" x14ac:dyDescent="0.3">
      <c r="A7" s="64" t="s">
        <v>962</v>
      </c>
      <c r="B7" s="65">
        <v>190</v>
      </c>
      <c r="C7" s="66">
        <f t="shared" si="0"/>
        <v>0.20719738276990185</v>
      </c>
      <c r="E7" s="64" t="s">
        <v>1052</v>
      </c>
      <c r="F7" s="65">
        <v>44</v>
      </c>
      <c r="G7" s="68">
        <v>21</v>
      </c>
      <c r="I7" s="64" t="s">
        <v>1268</v>
      </c>
      <c r="J7" s="75" t="s">
        <v>1273</v>
      </c>
      <c r="K7" s="50">
        <v>69</v>
      </c>
      <c r="L7" s="63">
        <f>K7/K14</f>
        <v>7.5245365321701202E-2</v>
      </c>
      <c r="M7" s="20"/>
      <c r="N7" s="3"/>
      <c r="O7" s="21"/>
      <c r="P7" s="20"/>
    </row>
    <row r="8" spans="1:16" ht="18.75" customHeight="1" x14ac:dyDescent="0.3">
      <c r="A8" s="64" t="s">
        <v>963</v>
      </c>
      <c r="B8" s="65">
        <v>225</v>
      </c>
      <c r="C8" s="66">
        <f t="shared" si="0"/>
        <v>0.24536532170119957</v>
      </c>
      <c r="E8" s="64" t="s">
        <v>1241</v>
      </c>
      <c r="F8" s="65">
        <v>915</v>
      </c>
      <c r="G8" s="68">
        <v>10</v>
      </c>
      <c r="I8" s="64" t="s">
        <v>1272</v>
      </c>
      <c r="J8" s="75" t="s">
        <v>1274</v>
      </c>
      <c r="K8" s="50">
        <v>55</v>
      </c>
      <c r="L8" s="63">
        <f>K8/K14</f>
        <v>5.9978189749182113E-2</v>
      </c>
      <c r="M8" s="20"/>
      <c r="N8" s="215"/>
      <c r="O8" s="213"/>
      <c r="P8" s="214"/>
    </row>
    <row r="9" spans="1:16" ht="23.25" customHeight="1" x14ac:dyDescent="0.3">
      <c r="A9" s="56" t="s">
        <v>964</v>
      </c>
      <c r="B9" s="56">
        <f>SUM(B3:B8)</f>
        <v>917</v>
      </c>
      <c r="C9" s="56">
        <f t="shared" si="0"/>
        <v>1</v>
      </c>
      <c r="E9" s="64" t="s">
        <v>1242</v>
      </c>
      <c r="F9" s="65">
        <v>412</v>
      </c>
      <c r="G9" s="68">
        <v>10</v>
      </c>
      <c r="I9" s="64" t="s">
        <v>1265</v>
      </c>
      <c r="J9" s="75" t="s">
        <v>1275</v>
      </c>
      <c r="K9" s="50">
        <v>126</v>
      </c>
      <c r="L9" s="63">
        <f>K9/K14</f>
        <v>0.13740458015267176</v>
      </c>
      <c r="M9" s="20"/>
      <c r="N9" s="215"/>
      <c r="O9" s="213"/>
      <c r="P9" s="214"/>
    </row>
    <row r="10" spans="1:16" x14ac:dyDescent="0.3">
      <c r="E10" s="64" t="s">
        <v>1255</v>
      </c>
      <c r="F10" s="65">
        <v>766</v>
      </c>
      <c r="G10" s="68">
        <v>63</v>
      </c>
      <c r="I10" s="219" t="s">
        <v>1266</v>
      </c>
      <c r="J10" s="221" t="s">
        <v>1276</v>
      </c>
      <c r="K10" s="227">
        <v>38</v>
      </c>
      <c r="L10" s="217">
        <f>K10/K14</f>
        <v>4.1439476553980371E-2</v>
      </c>
      <c r="M10" s="20"/>
      <c r="N10" s="215"/>
      <c r="O10" s="213"/>
      <c r="P10" s="214"/>
    </row>
    <row r="11" spans="1:16" ht="15" thickBot="1" x14ac:dyDescent="0.35">
      <c r="E11" s="64" t="s">
        <v>1243</v>
      </c>
      <c r="F11" s="70">
        <v>346</v>
      </c>
      <c r="G11" s="76">
        <v>173</v>
      </c>
      <c r="I11" s="220"/>
      <c r="J11" s="221"/>
      <c r="K11" s="227"/>
      <c r="L11" s="217"/>
      <c r="M11" s="20"/>
      <c r="N11" s="215"/>
      <c r="O11" s="213"/>
      <c r="P11" s="214"/>
    </row>
    <row r="12" spans="1:16" ht="16.05" customHeight="1" x14ac:dyDescent="0.3">
      <c r="I12" s="219" t="s">
        <v>1264</v>
      </c>
      <c r="J12" s="221" t="s">
        <v>1277</v>
      </c>
      <c r="K12" s="227">
        <v>12</v>
      </c>
      <c r="L12" s="217">
        <f>K12/K14</f>
        <v>1.3086150490730643E-2</v>
      </c>
      <c r="M12" s="20"/>
      <c r="N12" s="3"/>
      <c r="O12" s="21"/>
      <c r="P12" s="20"/>
    </row>
    <row r="13" spans="1:16" ht="13.95" customHeight="1" x14ac:dyDescent="0.3">
      <c r="D13" s="3"/>
      <c r="E13" s="3"/>
      <c r="F13" s="3"/>
      <c r="G13" s="3"/>
      <c r="H13" s="3"/>
      <c r="I13" s="220"/>
      <c r="J13" s="222"/>
      <c r="K13" s="228"/>
      <c r="L13" s="218"/>
      <c r="M13" s="20"/>
      <c r="N13" s="3"/>
      <c r="O13" s="21"/>
      <c r="P13" s="20"/>
    </row>
    <row r="14" spans="1:16" ht="43.95" customHeight="1" thickBot="1" x14ac:dyDescent="0.35">
      <c r="A14" s="56" t="s">
        <v>1365</v>
      </c>
      <c r="B14" s="56"/>
      <c r="D14" s="12"/>
      <c r="E14" s="10"/>
      <c r="F14" s="10"/>
      <c r="G14" s="10"/>
      <c r="H14" s="3"/>
      <c r="I14" s="56" t="s">
        <v>1294</v>
      </c>
      <c r="J14" s="56"/>
      <c r="K14" s="56">
        <f>SUM(K4:K13)</f>
        <v>917</v>
      </c>
      <c r="L14" s="56">
        <v>1</v>
      </c>
      <c r="M14" s="21"/>
      <c r="N14" s="3"/>
      <c r="O14" s="21"/>
      <c r="P14" s="21"/>
    </row>
    <row r="15" spans="1:16" ht="16.2" thickBot="1" x14ac:dyDescent="0.35">
      <c r="A15" s="64" t="s">
        <v>1063</v>
      </c>
      <c r="B15" s="67">
        <v>111</v>
      </c>
      <c r="E15" s="1"/>
      <c r="F15" s="1"/>
      <c r="G15" s="12"/>
      <c r="H15" s="3"/>
    </row>
    <row r="16" spans="1:16" ht="16.2" thickBot="1" x14ac:dyDescent="0.35">
      <c r="A16" s="64" t="s">
        <v>1048</v>
      </c>
      <c r="B16" s="68">
        <v>109</v>
      </c>
      <c r="D16" s="59" t="s">
        <v>1372</v>
      </c>
      <c r="E16" s="59"/>
      <c r="F16" s="59"/>
      <c r="G16" s="12"/>
      <c r="H16" s="3"/>
      <c r="I16" s="17"/>
      <c r="J16" s="17"/>
      <c r="K16" s="2"/>
    </row>
    <row r="17" spans="1:11" ht="28.2" thickBot="1" x14ac:dyDescent="0.35">
      <c r="A17" s="64" t="s">
        <v>981</v>
      </c>
      <c r="B17" s="68">
        <v>87</v>
      </c>
      <c r="D17" s="71" t="s">
        <v>1373</v>
      </c>
      <c r="E17" s="57">
        <v>710</v>
      </c>
      <c r="F17" s="58">
        <f>E17/E19</f>
        <v>0.77426390403489642</v>
      </c>
      <c r="G17" s="12"/>
      <c r="H17" s="3"/>
      <c r="I17" s="225" t="s">
        <v>1366</v>
      </c>
      <c r="J17" s="226"/>
      <c r="K17" s="3"/>
    </row>
    <row r="18" spans="1:11" ht="16.2" thickBot="1" x14ac:dyDescent="0.35">
      <c r="A18" s="64" t="s">
        <v>1111</v>
      </c>
      <c r="B18" s="68">
        <v>68</v>
      </c>
      <c r="D18" s="64" t="s">
        <v>1374</v>
      </c>
      <c r="E18" s="48">
        <v>207</v>
      </c>
      <c r="F18" s="49">
        <f>E18/E19</f>
        <v>0.22573609596510361</v>
      </c>
      <c r="G18" s="12"/>
      <c r="H18" s="3"/>
      <c r="I18" s="223" t="s">
        <v>1430</v>
      </c>
      <c r="J18" s="224"/>
      <c r="K18" s="4"/>
    </row>
    <row r="19" spans="1:11" ht="28.2" thickBot="1" x14ac:dyDescent="0.35">
      <c r="A19" s="64" t="s">
        <v>1085</v>
      </c>
      <c r="B19" s="68">
        <v>64</v>
      </c>
      <c r="D19" s="56" t="s">
        <v>964</v>
      </c>
      <c r="E19" s="56">
        <f>SUM(E17:E18)</f>
        <v>917</v>
      </c>
      <c r="F19" s="56">
        <f>SUM(F17:F18)</f>
        <v>1</v>
      </c>
      <c r="G19" s="3"/>
      <c r="H19" s="3"/>
      <c r="I19" s="59" t="s">
        <v>2466</v>
      </c>
      <c r="J19" s="59" t="s">
        <v>2465</v>
      </c>
      <c r="K19" s="5"/>
    </row>
    <row r="20" spans="1:11" ht="42" thickBot="1" x14ac:dyDescent="0.35">
      <c r="A20" s="64" t="s">
        <v>1082</v>
      </c>
      <c r="B20" s="68">
        <v>57</v>
      </c>
      <c r="F20" s="3"/>
      <c r="G20" s="3"/>
      <c r="H20" s="3"/>
      <c r="I20" s="64" t="s">
        <v>2464</v>
      </c>
      <c r="J20" s="68">
        <v>35</v>
      </c>
      <c r="K20" s="4"/>
    </row>
    <row r="21" spans="1:11" ht="16.95" customHeight="1" thickBot="1" x14ac:dyDescent="0.35">
      <c r="A21" s="64" t="s">
        <v>1263</v>
      </c>
      <c r="B21" s="68">
        <v>53</v>
      </c>
      <c r="D21" s="78" t="s">
        <v>1372</v>
      </c>
      <c r="E21" s="78"/>
      <c r="F21" s="78"/>
      <c r="G21" s="3"/>
      <c r="H21" s="3"/>
      <c r="I21" s="64" t="s">
        <v>2458</v>
      </c>
      <c r="J21" s="68">
        <v>128</v>
      </c>
      <c r="K21" s="4"/>
    </row>
    <row r="22" spans="1:11" ht="55.2" x14ac:dyDescent="0.3">
      <c r="A22" s="64" t="s">
        <v>1074</v>
      </c>
      <c r="B22" s="68">
        <v>49</v>
      </c>
      <c r="D22" s="77" t="s">
        <v>2470</v>
      </c>
      <c r="E22" s="57">
        <v>299</v>
      </c>
      <c r="F22" s="58">
        <f>E22/E25</f>
        <v>0.32606324972737188</v>
      </c>
      <c r="G22" s="3"/>
      <c r="H22" s="3"/>
      <c r="I22" s="64" t="s">
        <v>2459</v>
      </c>
      <c r="J22" s="68">
        <v>47</v>
      </c>
      <c r="K22" s="6"/>
    </row>
    <row r="23" spans="1:11" ht="31.05" customHeight="1" thickBot="1" x14ac:dyDescent="0.35">
      <c r="A23" s="64" t="s">
        <v>1098</v>
      </c>
      <c r="B23" s="68">
        <v>31</v>
      </c>
      <c r="D23" s="64" t="s">
        <v>2471</v>
      </c>
      <c r="E23" s="93">
        <v>88</v>
      </c>
      <c r="F23" s="58">
        <f>E23/E25</f>
        <v>9.5965103598691384E-2</v>
      </c>
      <c r="G23" s="3"/>
      <c r="H23" s="3"/>
      <c r="I23" s="64" t="s">
        <v>2460</v>
      </c>
      <c r="J23" s="68">
        <v>9</v>
      </c>
      <c r="K23" s="6"/>
    </row>
    <row r="24" spans="1:11" ht="42" thickBot="1" x14ac:dyDescent="0.35">
      <c r="A24" s="64" t="s">
        <v>1262</v>
      </c>
      <c r="B24" s="68">
        <v>17</v>
      </c>
      <c r="D24" s="64" t="s">
        <v>2472</v>
      </c>
      <c r="E24" s="48">
        <v>530</v>
      </c>
      <c r="F24" s="58">
        <f>E24/E25</f>
        <v>0.57797164667393675</v>
      </c>
      <c r="G24" s="3"/>
      <c r="H24" s="3"/>
      <c r="I24" s="64" t="s">
        <v>2461</v>
      </c>
      <c r="J24" s="68">
        <v>44</v>
      </c>
      <c r="K24" s="6"/>
    </row>
    <row r="25" spans="1:11" ht="27.6" x14ac:dyDescent="0.3">
      <c r="A25" s="64" t="s">
        <v>1078</v>
      </c>
      <c r="B25" s="68">
        <v>12</v>
      </c>
      <c r="D25" s="56" t="s">
        <v>964</v>
      </c>
      <c r="E25" s="56">
        <v>917</v>
      </c>
      <c r="F25" s="56">
        <f>SUM(F22:F24)</f>
        <v>1</v>
      </c>
      <c r="G25" s="3"/>
      <c r="H25" s="3"/>
      <c r="I25" s="64" t="s">
        <v>2462</v>
      </c>
      <c r="J25" s="68">
        <v>24</v>
      </c>
      <c r="K25" s="6"/>
    </row>
    <row r="26" spans="1:11" ht="28.2" thickBot="1" x14ac:dyDescent="0.35">
      <c r="A26" s="64" t="s">
        <v>1227</v>
      </c>
      <c r="B26" s="69">
        <v>1</v>
      </c>
      <c r="G26" s="3"/>
      <c r="H26" s="3"/>
      <c r="I26" s="64" t="s">
        <v>2463</v>
      </c>
      <c r="J26" s="79">
        <v>27</v>
      </c>
      <c r="K26" s="4"/>
    </row>
    <row r="27" spans="1:11" ht="15.6" x14ac:dyDescent="0.3">
      <c r="A27" s="56" t="s">
        <v>1294</v>
      </c>
      <c r="B27" s="56">
        <f>SUM(B15:B26)</f>
        <v>659</v>
      </c>
      <c r="G27" s="3"/>
      <c r="H27" s="3"/>
      <c r="I27" s="3"/>
      <c r="J27" s="3"/>
      <c r="K27" s="3"/>
    </row>
    <row r="28" spans="1:11" x14ac:dyDescent="0.3">
      <c r="G28" s="3"/>
      <c r="H28" s="3"/>
    </row>
    <row r="29" spans="1:11" x14ac:dyDescent="0.3">
      <c r="G29" s="3"/>
      <c r="H29" s="3"/>
    </row>
    <row r="30" spans="1:11" ht="15.6" x14ac:dyDescent="0.3">
      <c r="A30" s="60"/>
      <c r="B30" s="46"/>
      <c r="F30" s="3"/>
      <c r="G30" s="3"/>
      <c r="H30" s="3"/>
    </row>
    <row r="31" spans="1:11" ht="34.049999999999997" customHeight="1" x14ac:dyDescent="0.3">
      <c r="A31" s="61"/>
      <c r="B31" s="3"/>
      <c r="C31" s="3"/>
      <c r="F31" s="14"/>
      <c r="G31" s="3"/>
      <c r="H31" s="3"/>
    </row>
    <row r="32" spans="1:11" x14ac:dyDescent="0.3">
      <c r="A32" s="61"/>
      <c r="B32" s="3"/>
      <c r="C32" s="3"/>
      <c r="F32" s="15"/>
      <c r="G32" s="3"/>
      <c r="H32" s="3"/>
    </row>
    <row r="33" spans="1:8" ht="30" customHeight="1" x14ac:dyDescent="0.3">
      <c r="A33" s="61"/>
      <c r="B33" s="3"/>
      <c r="C33" s="3"/>
      <c r="E33" s="13"/>
      <c r="F33" s="15"/>
      <c r="G33" s="3"/>
      <c r="H33" s="3"/>
    </row>
    <row r="34" spans="1:8" ht="15.6" x14ac:dyDescent="0.3">
      <c r="A34" s="61"/>
      <c r="B34" s="3"/>
      <c r="C34" s="3"/>
      <c r="D34" s="12"/>
      <c r="E34" s="3"/>
      <c r="F34" s="15"/>
      <c r="G34" s="3"/>
      <c r="H34" s="3"/>
    </row>
    <row r="35" spans="1:8" ht="15.6" x14ac:dyDescent="0.3">
      <c r="A35" s="61"/>
      <c r="B35" s="3"/>
      <c r="C35" s="3"/>
      <c r="D35" s="12"/>
      <c r="E35" s="3"/>
      <c r="F35" s="15"/>
      <c r="G35" s="3"/>
      <c r="H35" s="3"/>
    </row>
    <row r="36" spans="1:8" ht="15.6" x14ac:dyDescent="0.3">
      <c r="A36" s="61"/>
      <c r="B36" s="3"/>
      <c r="C36" s="3"/>
      <c r="D36" s="12"/>
      <c r="E36" s="3"/>
      <c r="F36" s="15"/>
      <c r="G36" s="3"/>
      <c r="H36" s="3"/>
    </row>
    <row r="37" spans="1:8" ht="15.6" x14ac:dyDescent="0.3">
      <c r="A37" s="61"/>
      <c r="B37" s="3"/>
      <c r="C37" s="3"/>
      <c r="D37" s="12"/>
      <c r="E37" s="3"/>
      <c r="F37" s="15"/>
      <c r="G37" s="3"/>
      <c r="H37" s="3"/>
    </row>
    <row r="38" spans="1:8" ht="15.6" x14ac:dyDescent="0.3">
      <c r="A38" s="3"/>
      <c r="B38" s="3"/>
      <c r="C38" s="3"/>
      <c r="D38" s="12"/>
      <c r="E38" s="3"/>
      <c r="F38" s="3"/>
      <c r="G38" s="3"/>
      <c r="H38" s="3"/>
    </row>
    <row r="39" spans="1:8" ht="15.6" x14ac:dyDescent="0.3">
      <c r="A39" s="3"/>
      <c r="B39" s="3"/>
      <c r="C39" s="3"/>
      <c r="D39" s="12"/>
      <c r="E39" s="212"/>
      <c r="F39" s="212"/>
      <c r="G39" s="3"/>
      <c r="H39" s="3"/>
    </row>
    <row r="40" spans="1:8" ht="15.6" x14ac:dyDescent="0.3">
      <c r="C40" s="3"/>
      <c r="D40" s="12"/>
      <c r="E40" s="3"/>
      <c r="F40" s="16"/>
      <c r="G40" s="3"/>
      <c r="H40" s="3"/>
    </row>
    <row r="41" spans="1:8" ht="15.6" x14ac:dyDescent="0.3">
      <c r="D41" s="12"/>
      <c r="E41" s="3"/>
      <c r="F41" s="16"/>
      <c r="G41" s="3"/>
      <c r="H41" s="3"/>
    </row>
    <row r="42" spans="1:8" ht="15.6" x14ac:dyDescent="0.3">
      <c r="D42" s="12"/>
      <c r="E42" s="3"/>
      <c r="F42" s="16"/>
      <c r="G42" s="3"/>
      <c r="H42" s="3"/>
    </row>
    <row r="43" spans="1:8" ht="15.6" x14ac:dyDescent="0.3">
      <c r="D43" s="12"/>
      <c r="E43" s="3"/>
      <c r="F43" s="16"/>
      <c r="G43" s="3"/>
      <c r="H43" s="3"/>
    </row>
    <row r="44" spans="1:8" ht="15.6" x14ac:dyDescent="0.3">
      <c r="D44" s="12"/>
      <c r="E44" s="3"/>
      <c r="F44" s="16"/>
      <c r="G44" s="3"/>
      <c r="H44" s="3"/>
    </row>
    <row r="45" spans="1:8" ht="15.6" x14ac:dyDescent="0.3">
      <c r="D45" s="12"/>
      <c r="E45" s="13"/>
      <c r="F45" s="16"/>
      <c r="G45" s="3"/>
      <c r="H45" s="3"/>
    </row>
    <row r="46" spans="1:8" ht="15.6" x14ac:dyDescent="0.3">
      <c r="D46" s="12"/>
      <c r="E46" s="3"/>
      <c r="F46" s="16"/>
      <c r="G46" s="3"/>
      <c r="H46" s="3"/>
    </row>
    <row r="47" spans="1:8" x14ac:dyDescent="0.3">
      <c r="D47" s="3"/>
      <c r="E47" s="3"/>
      <c r="F47" s="16"/>
      <c r="G47" s="3"/>
      <c r="H47" s="3"/>
    </row>
    <row r="48" spans="1:8" x14ac:dyDescent="0.3">
      <c r="D48" s="3"/>
      <c r="E48" s="3"/>
      <c r="F48" s="16"/>
      <c r="G48" s="3"/>
      <c r="H48" s="3"/>
    </row>
    <row r="49" spans="4:8" x14ac:dyDescent="0.3">
      <c r="D49" s="3"/>
      <c r="E49" s="13"/>
      <c r="F49" s="16"/>
      <c r="G49" s="3"/>
      <c r="H49" s="3"/>
    </row>
    <row r="50" spans="4:8" x14ac:dyDescent="0.3">
      <c r="D50" s="3"/>
      <c r="E50" s="3"/>
      <c r="F50" s="16"/>
      <c r="G50" s="3"/>
      <c r="H50" s="3"/>
    </row>
    <row r="51" spans="4:8" x14ac:dyDescent="0.3">
      <c r="D51" s="3"/>
      <c r="E51" s="3"/>
      <c r="F51" s="16"/>
      <c r="G51" s="3"/>
      <c r="H51" s="3"/>
    </row>
    <row r="52" spans="4:8" x14ac:dyDescent="0.3">
      <c r="D52" s="3"/>
      <c r="E52" s="3"/>
      <c r="F52" s="16"/>
      <c r="G52" s="3"/>
      <c r="H52" s="3"/>
    </row>
    <row r="53" spans="4:8" x14ac:dyDescent="0.3">
      <c r="D53" s="3"/>
      <c r="E53" s="3"/>
      <c r="F53" s="3"/>
      <c r="G53" s="3"/>
      <c r="H53" s="3"/>
    </row>
    <row r="54" spans="4:8" x14ac:dyDescent="0.3">
      <c r="D54" s="3"/>
      <c r="E54" s="3"/>
      <c r="F54" s="3"/>
      <c r="G54" s="3"/>
      <c r="H54" s="3"/>
    </row>
    <row r="55" spans="4:8" x14ac:dyDescent="0.3">
      <c r="D55" s="3"/>
      <c r="E55" s="3"/>
      <c r="F55" s="3"/>
      <c r="G55" s="3"/>
    </row>
    <row r="56" spans="4:8" x14ac:dyDescent="0.3">
      <c r="D56" s="3"/>
      <c r="E56" s="3"/>
      <c r="F56" s="3"/>
      <c r="G56" s="3"/>
    </row>
    <row r="57" spans="4:8" x14ac:dyDescent="0.3">
      <c r="D57" s="3"/>
      <c r="E57" s="3"/>
      <c r="F57" s="3"/>
    </row>
  </sheetData>
  <mergeCells count="23">
    <mergeCell ref="A1:L1"/>
    <mergeCell ref="L12:L13"/>
    <mergeCell ref="L10:L11"/>
    <mergeCell ref="E39:F39"/>
    <mergeCell ref="I10:I11"/>
    <mergeCell ref="J10:J11"/>
    <mergeCell ref="I12:I13"/>
    <mergeCell ref="J12:J13"/>
    <mergeCell ref="I18:J18"/>
    <mergeCell ref="I17:J17"/>
    <mergeCell ref="K12:K13"/>
    <mergeCell ref="I2:L2"/>
    <mergeCell ref="K10:K11"/>
    <mergeCell ref="I4:I6"/>
    <mergeCell ref="L4:L6"/>
    <mergeCell ref="K4:K6"/>
    <mergeCell ref="N2:P2"/>
    <mergeCell ref="O8:O9"/>
    <mergeCell ref="O10:O11"/>
    <mergeCell ref="P8:P9"/>
    <mergeCell ref="P10:P11"/>
    <mergeCell ref="N8:N9"/>
    <mergeCell ref="N10:N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5"/>
  <sheetViews>
    <sheetView workbookViewId="0">
      <selection activeCell="A70" sqref="A70"/>
    </sheetView>
  </sheetViews>
  <sheetFormatPr baseColWidth="10" defaultRowHeight="14.4" x14ac:dyDescent="0.3"/>
  <cols>
    <col min="1" max="1" width="30" customWidth="1"/>
    <col min="2" max="2" width="34.77734375" customWidth="1"/>
    <col min="3" max="3" width="35.44140625" customWidth="1"/>
  </cols>
  <sheetData>
    <row r="1" spans="2:3" ht="22.8" customHeight="1" thickBot="1" x14ac:dyDescent="0.35">
      <c r="B1" s="99" t="s">
        <v>1255</v>
      </c>
      <c r="C1" s="100" t="s">
        <v>1281</v>
      </c>
    </row>
    <row r="2" spans="2:3" ht="15.6" x14ac:dyDescent="0.3">
      <c r="B2" s="80" t="s">
        <v>1029</v>
      </c>
      <c r="C2" s="94" t="s">
        <v>1291</v>
      </c>
    </row>
    <row r="3" spans="2:3" ht="15.6" x14ac:dyDescent="0.3">
      <c r="B3" s="81" t="s">
        <v>778</v>
      </c>
      <c r="C3" s="95" t="s">
        <v>1355</v>
      </c>
    </row>
    <row r="4" spans="2:3" ht="15.6" x14ac:dyDescent="0.3">
      <c r="B4" s="81" t="s">
        <v>996</v>
      </c>
      <c r="C4" s="95" t="s">
        <v>1029</v>
      </c>
    </row>
    <row r="5" spans="2:3" ht="15.6" x14ac:dyDescent="0.3">
      <c r="B5" s="81" t="s">
        <v>1009</v>
      </c>
      <c r="C5" s="95" t="s">
        <v>778</v>
      </c>
    </row>
    <row r="6" spans="2:3" ht="15.6" x14ac:dyDescent="0.3">
      <c r="B6" s="81" t="s">
        <v>1159</v>
      </c>
      <c r="C6" s="95" t="s">
        <v>1165</v>
      </c>
    </row>
    <row r="7" spans="2:3" ht="15.6" x14ac:dyDescent="0.3">
      <c r="B7" s="81" t="s">
        <v>1027</v>
      </c>
      <c r="C7" s="95" t="s">
        <v>996</v>
      </c>
    </row>
    <row r="8" spans="2:3" ht="15.6" x14ac:dyDescent="0.3">
      <c r="B8" s="81" t="s">
        <v>988</v>
      </c>
      <c r="C8" s="95" t="s">
        <v>1233</v>
      </c>
    </row>
    <row r="9" spans="2:3" ht="15.6" x14ac:dyDescent="0.3">
      <c r="B9" s="81" t="s">
        <v>1203</v>
      </c>
      <c r="C9" s="95" t="s">
        <v>1159</v>
      </c>
    </row>
    <row r="10" spans="2:3" ht="15.6" x14ac:dyDescent="0.3">
      <c r="B10" s="81" t="s">
        <v>1113</v>
      </c>
      <c r="C10" s="95" t="s">
        <v>1136</v>
      </c>
    </row>
    <row r="11" spans="2:3" ht="15.6" x14ac:dyDescent="0.3">
      <c r="B11" s="81" t="s">
        <v>1018</v>
      </c>
      <c r="C11" s="95" t="s">
        <v>1125</v>
      </c>
    </row>
    <row r="12" spans="2:3" ht="15.6" x14ac:dyDescent="0.3">
      <c r="B12" s="81" t="s">
        <v>1211</v>
      </c>
      <c r="C12" s="95" t="s">
        <v>1199</v>
      </c>
    </row>
    <row r="13" spans="2:3" ht="15.6" x14ac:dyDescent="0.3">
      <c r="B13" s="81" t="s">
        <v>1005</v>
      </c>
      <c r="C13" s="95" t="s">
        <v>1031</v>
      </c>
    </row>
    <row r="14" spans="2:3" ht="15.6" x14ac:dyDescent="0.3">
      <c r="B14" s="81" t="s">
        <v>231</v>
      </c>
      <c r="C14" s="95" t="s">
        <v>1344</v>
      </c>
    </row>
    <row r="15" spans="2:3" ht="15.6" x14ac:dyDescent="0.3">
      <c r="B15" s="81" t="s">
        <v>1030</v>
      </c>
      <c r="C15" s="95" t="s">
        <v>1214</v>
      </c>
    </row>
    <row r="16" spans="2:3" ht="15.6" x14ac:dyDescent="0.3">
      <c r="B16" s="81" t="s">
        <v>1017</v>
      </c>
      <c r="C16" s="95" t="s">
        <v>1099</v>
      </c>
    </row>
    <row r="17" spans="2:3" ht="15.6" x14ac:dyDescent="0.3">
      <c r="B17" s="81" t="s">
        <v>1128</v>
      </c>
      <c r="C17" s="95" t="s">
        <v>1161</v>
      </c>
    </row>
    <row r="18" spans="2:3" ht="15.6" x14ac:dyDescent="0.3">
      <c r="B18" s="81" t="s">
        <v>1127</v>
      </c>
      <c r="C18" s="95" t="s">
        <v>1024</v>
      </c>
    </row>
    <row r="19" spans="2:3" ht="15.6" x14ac:dyDescent="0.3">
      <c r="B19" s="81" t="s">
        <v>1012</v>
      </c>
      <c r="C19" s="95" t="s">
        <v>1318</v>
      </c>
    </row>
    <row r="20" spans="2:3" ht="15.6" x14ac:dyDescent="0.3">
      <c r="B20" s="81" t="s">
        <v>1114</v>
      </c>
      <c r="C20" s="95" t="s">
        <v>1171</v>
      </c>
    </row>
    <row r="21" spans="2:3" ht="15.6" x14ac:dyDescent="0.3">
      <c r="B21" s="81" t="s">
        <v>89</v>
      </c>
      <c r="C21" s="95" t="s">
        <v>1307</v>
      </c>
    </row>
    <row r="22" spans="2:3" ht="15.6" x14ac:dyDescent="0.3">
      <c r="B22" s="81" t="s">
        <v>1007</v>
      </c>
      <c r="C22" s="95" t="s">
        <v>100</v>
      </c>
    </row>
    <row r="23" spans="2:3" ht="15.6" x14ac:dyDescent="0.3">
      <c r="B23" s="81" t="s">
        <v>1013</v>
      </c>
      <c r="C23" s="95" t="s">
        <v>1260</v>
      </c>
    </row>
    <row r="24" spans="2:3" ht="15.6" x14ac:dyDescent="0.3">
      <c r="B24" s="81" t="s">
        <v>989</v>
      </c>
      <c r="C24" s="95" t="s">
        <v>1345</v>
      </c>
    </row>
    <row r="25" spans="2:3" ht="15.6" x14ac:dyDescent="0.3">
      <c r="B25" s="81" t="s">
        <v>1353</v>
      </c>
      <c r="C25" s="95" t="s">
        <v>1028</v>
      </c>
    </row>
    <row r="26" spans="2:3" ht="15.6" x14ac:dyDescent="0.3">
      <c r="B26" s="81" t="s">
        <v>1316</v>
      </c>
      <c r="C26" s="95" t="s">
        <v>1181</v>
      </c>
    </row>
    <row r="27" spans="2:3" ht="15.6" x14ac:dyDescent="0.3">
      <c r="B27" s="81" t="s">
        <v>221</v>
      </c>
      <c r="C27" s="95" t="s">
        <v>1216</v>
      </c>
    </row>
    <row r="28" spans="2:3" ht="15.6" x14ac:dyDescent="0.3">
      <c r="B28" s="81" t="s">
        <v>1097</v>
      </c>
      <c r="C28" s="95" t="s">
        <v>1349</v>
      </c>
    </row>
    <row r="29" spans="2:3" ht="15.6" x14ac:dyDescent="0.3">
      <c r="B29" s="81" t="s">
        <v>1145</v>
      </c>
      <c r="C29" s="95" t="s">
        <v>1249</v>
      </c>
    </row>
    <row r="30" spans="2:3" ht="15.6" x14ac:dyDescent="0.3">
      <c r="B30" s="81" t="s">
        <v>1095</v>
      </c>
      <c r="C30" s="95" t="s">
        <v>1193</v>
      </c>
    </row>
    <row r="31" spans="2:3" ht="15.6" x14ac:dyDescent="0.3">
      <c r="B31" s="81" t="s">
        <v>1000</v>
      </c>
      <c r="C31" s="95" t="s">
        <v>1330</v>
      </c>
    </row>
    <row r="32" spans="2:3" ht="15.6" x14ac:dyDescent="0.3">
      <c r="B32" s="81" t="s">
        <v>1003</v>
      </c>
      <c r="C32" s="95" t="s">
        <v>1201</v>
      </c>
    </row>
    <row r="33" spans="2:3" ht="15.6" x14ac:dyDescent="0.3">
      <c r="B33" s="81" t="s">
        <v>1230</v>
      </c>
      <c r="C33" s="95" t="s">
        <v>1352</v>
      </c>
    </row>
    <row r="34" spans="2:3" ht="15.6" x14ac:dyDescent="0.3">
      <c r="B34" s="81" t="s">
        <v>1112</v>
      </c>
      <c r="C34" s="95" t="s">
        <v>1224</v>
      </c>
    </row>
    <row r="35" spans="2:3" ht="15.6" x14ac:dyDescent="0.3">
      <c r="B35" s="81" t="s">
        <v>34</v>
      </c>
      <c r="C35" s="95" t="s">
        <v>1208</v>
      </c>
    </row>
    <row r="36" spans="2:3" ht="15.6" x14ac:dyDescent="0.3">
      <c r="B36" s="81" t="s">
        <v>1115</v>
      </c>
      <c r="C36" s="95" t="s">
        <v>1221</v>
      </c>
    </row>
    <row r="37" spans="2:3" ht="15.6" x14ac:dyDescent="0.3">
      <c r="B37" s="81" t="s">
        <v>997</v>
      </c>
      <c r="C37" s="95" t="s">
        <v>1285</v>
      </c>
    </row>
    <row r="38" spans="2:3" ht="15.6" x14ac:dyDescent="0.3">
      <c r="B38" s="81" t="s">
        <v>990</v>
      </c>
      <c r="C38" s="95" t="s">
        <v>1192</v>
      </c>
    </row>
    <row r="39" spans="2:3" ht="15.6" x14ac:dyDescent="0.3">
      <c r="B39" s="81" t="s">
        <v>1004</v>
      </c>
      <c r="C39" s="95" t="s">
        <v>1292</v>
      </c>
    </row>
    <row r="40" spans="2:3" ht="31.2" x14ac:dyDescent="0.3">
      <c r="B40" s="81" t="s">
        <v>1025</v>
      </c>
      <c r="C40" s="95" t="s">
        <v>1333</v>
      </c>
    </row>
    <row r="41" spans="2:3" ht="15.6" x14ac:dyDescent="0.3">
      <c r="B41" s="81" t="s">
        <v>991</v>
      </c>
      <c r="C41" s="95" t="s">
        <v>1253</v>
      </c>
    </row>
    <row r="42" spans="2:3" ht="15.6" x14ac:dyDescent="0.3">
      <c r="B42" s="81" t="s">
        <v>1212</v>
      </c>
      <c r="C42" s="95" t="s">
        <v>1203</v>
      </c>
    </row>
    <row r="43" spans="2:3" ht="15.6" x14ac:dyDescent="0.3">
      <c r="B43" s="81" t="s">
        <v>1326</v>
      </c>
      <c r="C43" s="95" t="s">
        <v>1175</v>
      </c>
    </row>
    <row r="44" spans="2:3" ht="15.6" x14ac:dyDescent="0.3">
      <c r="B44" s="81" t="s">
        <v>1001</v>
      </c>
      <c r="C44" s="95" t="s">
        <v>1164</v>
      </c>
    </row>
    <row r="45" spans="2:3" ht="15.6" x14ac:dyDescent="0.3">
      <c r="B45" s="81" t="s">
        <v>1016</v>
      </c>
      <c r="C45" s="95" t="s">
        <v>1018</v>
      </c>
    </row>
    <row r="46" spans="2:3" ht="15.6" x14ac:dyDescent="0.3">
      <c r="B46" s="81" t="s">
        <v>1209</v>
      </c>
      <c r="C46" s="95" t="s">
        <v>1179</v>
      </c>
    </row>
    <row r="47" spans="2:3" ht="15.6" x14ac:dyDescent="0.3">
      <c r="B47" s="81" t="s">
        <v>1006</v>
      </c>
      <c r="C47" s="95" t="s">
        <v>1005</v>
      </c>
    </row>
    <row r="48" spans="2:3" ht="15.6" x14ac:dyDescent="0.3">
      <c r="B48" s="81" t="s">
        <v>1200</v>
      </c>
      <c r="C48" s="95" t="s">
        <v>1317</v>
      </c>
    </row>
    <row r="49" spans="2:3" ht="15.6" x14ac:dyDescent="0.3">
      <c r="B49" s="81" t="s">
        <v>998</v>
      </c>
      <c r="C49" s="95" t="s">
        <v>1332</v>
      </c>
    </row>
    <row r="50" spans="2:3" ht="15.6" x14ac:dyDescent="0.3">
      <c r="B50" s="81" t="s">
        <v>454</v>
      </c>
      <c r="C50" s="95" t="s">
        <v>1250</v>
      </c>
    </row>
    <row r="51" spans="2:3" ht="15.6" x14ac:dyDescent="0.3">
      <c r="B51" s="81" t="s">
        <v>1015</v>
      </c>
      <c r="C51" s="95" t="s">
        <v>1132</v>
      </c>
    </row>
    <row r="52" spans="2:3" ht="15.6" x14ac:dyDescent="0.3">
      <c r="B52" s="81" t="s">
        <v>999</v>
      </c>
      <c r="C52" s="95" t="s">
        <v>1350</v>
      </c>
    </row>
    <row r="53" spans="2:3" ht="15.6" x14ac:dyDescent="0.3">
      <c r="B53" s="81" t="s">
        <v>1002</v>
      </c>
      <c r="C53" s="95" t="s">
        <v>1019</v>
      </c>
    </row>
    <row r="54" spans="2:3" ht="15.6" x14ac:dyDescent="0.3">
      <c r="B54" s="81" t="s">
        <v>1035</v>
      </c>
      <c r="C54" s="95" t="s">
        <v>1347</v>
      </c>
    </row>
    <row r="55" spans="2:3" ht="15.6" x14ac:dyDescent="0.3">
      <c r="B55" s="81" t="s">
        <v>1340</v>
      </c>
      <c r="C55" s="95" t="s">
        <v>1348</v>
      </c>
    </row>
    <row r="56" spans="2:3" ht="15.6" x14ac:dyDescent="0.3">
      <c r="B56" s="81" t="s">
        <v>1116</v>
      </c>
      <c r="C56" s="95" t="s">
        <v>1312</v>
      </c>
    </row>
    <row r="57" spans="2:3" ht="15.6" x14ac:dyDescent="0.3">
      <c r="B57" s="81" t="s">
        <v>992</v>
      </c>
      <c r="C57" s="95" t="s">
        <v>1254</v>
      </c>
    </row>
    <row r="58" spans="2:3" ht="15.6" x14ac:dyDescent="0.3">
      <c r="B58" s="81" t="s">
        <v>994</v>
      </c>
      <c r="C58" s="95" t="s">
        <v>1030</v>
      </c>
    </row>
    <row r="59" spans="2:3" ht="15.6" x14ac:dyDescent="0.3">
      <c r="B59" s="81" t="s">
        <v>325</v>
      </c>
      <c r="C59" s="95" t="s">
        <v>292</v>
      </c>
    </row>
    <row r="60" spans="2:3" ht="15.6" x14ac:dyDescent="0.3">
      <c r="B60" s="81" t="s">
        <v>1010</v>
      </c>
      <c r="C60" s="95" t="s">
        <v>1322</v>
      </c>
    </row>
    <row r="61" spans="2:3" ht="15.6" x14ac:dyDescent="0.3">
      <c r="B61" s="81" t="s">
        <v>1008</v>
      </c>
      <c r="C61" s="95" t="s">
        <v>1197</v>
      </c>
    </row>
    <row r="62" spans="2:3" ht="15.6" x14ac:dyDescent="0.3">
      <c r="B62" s="81" t="s">
        <v>1310</v>
      </c>
      <c r="C62" s="95" t="s">
        <v>1204</v>
      </c>
    </row>
    <row r="63" spans="2:3" ht="15.6" x14ac:dyDescent="0.3">
      <c r="B63" s="81" t="s">
        <v>1022</v>
      </c>
      <c r="C63" s="95" t="s">
        <v>1198</v>
      </c>
    </row>
    <row r="64" spans="2:3" ht="16.2" thickBot="1" x14ac:dyDescent="0.35">
      <c r="B64" s="82" t="s">
        <v>1096</v>
      </c>
      <c r="C64" s="95" t="s">
        <v>1287</v>
      </c>
    </row>
    <row r="65" spans="2:3" ht="15.6" x14ac:dyDescent="0.3">
      <c r="B65" s="97"/>
      <c r="C65" s="95" t="s">
        <v>1261</v>
      </c>
    </row>
    <row r="66" spans="2:3" ht="15.6" x14ac:dyDescent="0.3">
      <c r="B66" s="97"/>
      <c r="C66" s="95" t="s">
        <v>1158</v>
      </c>
    </row>
    <row r="67" spans="2:3" ht="15.6" x14ac:dyDescent="0.3">
      <c r="B67" s="97"/>
      <c r="C67" s="95" t="s">
        <v>1282</v>
      </c>
    </row>
    <row r="68" spans="2:3" ht="15.6" x14ac:dyDescent="0.3">
      <c r="B68" s="97"/>
      <c r="C68" s="95" t="s">
        <v>1026</v>
      </c>
    </row>
    <row r="69" spans="2:3" ht="15.6" x14ac:dyDescent="0.3">
      <c r="B69" s="97"/>
      <c r="C69" s="95" t="s">
        <v>1020</v>
      </c>
    </row>
    <row r="70" spans="2:3" ht="15.6" x14ac:dyDescent="0.3">
      <c r="B70" s="97"/>
      <c r="C70" s="95" t="s">
        <v>1300</v>
      </c>
    </row>
    <row r="71" spans="2:3" ht="15.6" x14ac:dyDescent="0.3">
      <c r="B71" s="97"/>
      <c r="C71" s="95" t="s">
        <v>1320</v>
      </c>
    </row>
    <row r="72" spans="2:3" ht="15.6" x14ac:dyDescent="0.3">
      <c r="B72" s="97"/>
      <c r="C72" s="95" t="s">
        <v>1134</v>
      </c>
    </row>
    <row r="73" spans="2:3" ht="15.6" x14ac:dyDescent="0.3">
      <c r="B73" s="97"/>
      <c r="C73" s="95" t="s">
        <v>89</v>
      </c>
    </row>
    <row r="74" spans="2:3" ht="15.6" x14ac:dyDescent="0.3">
      <c r="B74" s="97"/>
      <c r="C74" s="95" t="s">
        <v>1336</v>
      </c>
    </row>
    <row r="75" spans="2:3" ht="15.6" x14ac:dyDescent="0.3">
      <c r="B75" s="97"/>
      <c r="C75" s="95" t="s">
        <v>1167</v>
      </c>
    </row>
    <row r="76" spans="2:3" ht="15.6" x14ac:dyDescent="0.3">
      <c r="B76" s="97"/>
      <c r="C76" s="95" t="s">
        <v>1328</v>
      </c>
    </row>
    <row r="77" spans="2:3" ht="15.6" x14ac:dyDescent="0.3">
      <c r="B77" s="97"/>
      <c r="C77" s="95" t="s">
        <v>1311</v>
      </c>
    </row>
    <row r="78" spans="2:3" ht="15.6" x14ac:dyDescent="0.3">
      <c r="B78" s="97"/>
      <c r="C78" s="95" t="s">
        <v>1337</v>
      </c>
    </row>
    <row r="79" spans="2:3" ht="15.6" x14ac:dyDescent="0.3">
      <c r="B79" s="97"/>
      <c r="C79" s="95" t="s">
        <v>1135</v>
      </c>
    </row>
    <row r="80" spans="2:3" ht="15.6" x14ac:dyDescent="0.3">
      <c r="B80" s="97"/>
      <c r="C80" s="95" t="s">
        <v>1341</v>
      </c>
    </row>
    <row r="81" spans="2:3" ht="15.6" x14ac:dyDescent="0.3">
      <c r="B81" s="97"/>
      <c r="C81" s="95" t="s">
        <v>1007</v>
      </c>
    </row>
    <row r="82" spans="2:3" ht="15.6" x14ac:dyDescent="0.3">
      <c r="B82" s="97"/>
      <c r="C82" s="95" t="s">
        <v>1297</v>
      </c>
    </row>
    <row r="83" spans="2:3" ht="15.6" x14ac:dyDescent="0.3">
      <c r="B83" s="97"/>
      <c r="C83" s="95" t="s">
        <v>1256</v>
      </c>
    </row>
    <row r="84" spans="2:3" ht="15.6" x14ac:dyDescent="0.3">
      <c r="B84" s="97"/>
      <c r="C84" s="95" t="s">
        <v>1289</v>
      </c>
    </row>
    <row r="85" spans="2:3" ht="15.6" x14ac:dyDescent="0.3">
      <c r="B85" s="97"/>
      <c r="C85" s="95" t="s">
        <v>1034</v>
      </c>
    </row>
    <row r="86" spans="2:3" ht="15.6" x14ac:dyDescent="0.3">
      <c r="B86" s="97"/>
      <c r="C86" s="95" t="s">
        <v>1351</v>
      </c>
    </row>
    <row r="87" spans="2:3" ht="15.6" x14ac:dyDescent="0.3">
      <c r="B87" s="97"/>
      <c r="C87" s="95" t="s">
        <v>1296</v>
      </c>
    </row>
    <row r="88" spans="2:3" ht="15.6" x14ac:dyDescent="0.3">
      <c r="B88" s="97"/>
      <c r="C88" s="95" t="s">
        <v>1339</v>
      </c>
    </row>
    <row r="89" spans="2:3" ht="15.6" x14ac:dyDescent="0.3">
      <c r="B89" s="97"/>
      <c r="C89" s="95" t="s">
        <v>1314</v>
      </c>
    </row>
    <row r="90" spans="2:3" ht="15.6" x14ac:dyDescent="0.3">
      <c r="B90" s="97"/>
      <c r="C90" s="95" t="s">
        <v>1331</v>
      </c>
    </row>
    <row r="91" spans="2:3" ht="15.6" x14ac:dyDescent="0.3">
      <c r="B91" s="97"/>
      <c r="C91" s="95" t="s">
        <v>1036</v>
      </c>
    </row>
    <row r="92" spans="2:3" ht="15.6" x14ac:dyDescent="0.3">
      <c r="B92" s="97"/>
      <c r="C92" s="95" t="s">
        <v>1213</v>
      </c>
    </row>
    <row r="93" spans="2:3" ht="15.6" x14ac:dyDescent="0.3">
      <c r="B93" s="97"/>
      <c r="C93" s="95" t="s">
        <v>1172</v>
      </c>
    </row>
    <row r="94" spans="2:3" ht="15.6" x14ac:dyDescent="0.3">
      <c r="B94" s="97"/>
      <c r="C94" s="95" t="s">
        <v>1037</v>
      </c>
    </row>
    <row r="95" spans="2:3" ht="15.6" x14ac:dyDescent="0.3">
      <c r="B95" s="97"/>
      <c r="C95" s="95" t="s">
        <v>1299</v>
      </c>
    </row>
    <row r="96" spans="2:3" ht="15.6" x14ac:dyDescent="0.3">
      <c r="B96" s="97"/>
      <c r="C96" s="95" t="s">
        <v>1245</v>
      </c>
    </row>
    <row r="97" spans="2:3" ht="15.6" x14ac:dyDescent="0.3">
      <c r="B97" s="97"/>
      <c r="C97" s="95" t="s">
        <v>1225</v>
      </c>
    </row>
    <row r="98" spans="2:3" ht="15.6" x14ac:dyDescent="0.3">
      <c r="B98" s="97"/>
      <c r="C98" s="95" t="s">
        <v>1298</v>
      </c>
    </row>
    <row r="99" spans="2:3" ht="15.6" x14ac:dyDescent="0.3">
      <c r="B99" s="97"/>
      <c r="C99" s="95" t="s">
        <v>1000</v>
      </c>
    </row>
    <row r="100" spans="2:3" ht="15.6" x14ac:dyDescent="0.3">
      <c r="B100" s="97"/>
      <c r="C100" s="95" t="s">
        <v>1222</v>
      </c>
    </row>
    <row r="101" spans="2:3" ht="15.6" x14ac:dyDescent="0.3">
      <c r="B101" s="97"/>
      <c r="C101" s="95" t="s">
        <v>1252</v>
      </c>
    </row>
    <row r="102" spans="2:3" ht="15.6" x14ac:dyDescent="0.3">
      <c r="B102" s="97"/>
      <c r="C102" s="95" t="s">
        <v>1217</v>
      </c>
    </row>
    <row r="103" spans="2:3" ht="15.6" x14ac:dyDescent="0.3">
      <c r="B103" s="97"/>
      <c r="C103" s="95" t="s">
        <v>1295</v>
      </c>
    </row>
    <row r="104" spans="2:3" ht="15.6" x14ac:dyDescent="0.3">
      <c r="B104" s="97"/>
      <c r="C104" s="95" t="s">
        <v>34</v>
      </c>
    </row>
    <row r="105" spans="2:3" ht="15.6" x14ac:dyDescent="0.3">
      <c r="B105" s="97"/>
      <c r="C105" s="95" t="s">
        <v>1139</v>
      </c>
    </row>
    <row r="106" spans="2:3" ht="15.6" x14ac:dyDescent="0.3">
      <c r="B106" s="97"/>
      <c r="C106" s="95" t="s">
        <v>1202</v>
      </c>
    </row>
    <row r="107" spans="2:3" ht="15.6" x14ac:dyDescent="0.3">
      <c r="B107" s="97"/>
      <c r="C107" s="95" t="s">
        <v>1315</v>
      </c>
    </row>
    <row r="108" spans="2:3" ht="15.6" x14ac:dyDescent="0.3">
      <c r="B108" s="97"/>
      <c r="C108" s="95" t="s">
        <v>1251</v>
      </c>
    </row>
    <row r="109" spans="2:3" ht="15.6" x14ac:dyDescent="0.3">
      <c r="B109" s="97"/>
      <c r="C109" s="95" t="s">
        <v>990</v>
      </c>
    </row>
    <row r="110" spans="2:3" ht="15.6" x14ac:dyDescent="0.3">
      <c r="B110" s="97"/>
      <c r="C110" s="95" t="s">
        <v>1004</v>
      </c>
    </row>
    <row r="111" spans="2:3" ht="15.6" x14ac:dyDescent="0.3">
      <c r="B111" s="97"/>
      <c r="C111" s="95" t="s">
        <v>1325</v>
      </c>
    </row>
    <row r="112" spans="2:3" ht="15.6" x14ac:dyDescent="0.3">
      <c r="B112" s="97"/>
      <c r="C112" s="95" t="s">
        <v>991</v>
      </c>
    </row>
    <row r="113" spans="2:3" ht="15.6" x14ac:dyDescent="0.3">
      <c r="B113" s="97"/>
      <c r="C113" s="95" t="s">
        <v>1219</v>
      </c>
    </row>
    <row r="114" spans="2:3" ht="15.6" x14ac:dyDescent="0.3">
      <c r="B114" s="97"/>
      <c r="C114" s="95" t="s">
        <v>1288</v>
      </c>
    </row>
    <row r="115" spans="2:3" ht="15.6" x14ac:dyDescent="0.3">
      <c r="B115" s="97"/>
      <c r="C115" s="95" t="s">
        <v>1229</v>
      </c>
    </row>
    <row r="116" spans="2:3" ht="15.6" x14ac:dyDescent="0.3">
      <c r="B116" s="97"/>
      <c r="C116" s="95" t="s">
        <v>1354</v>
      </c>
    </row>
    <row r="117" spans="2:3" ht="15.6" x14ac:dyDescent="0.3">
      <c r="B117" s="97"/>
      <c r="C117" s="95" t="s">
        <v>1306</v>
      </c>
    </row>
    <row r="118" spans="2:3" ht="15.6" x14ac:dyDescent="0.3">
      <c r="B118" s="97"/>
      <c r="C118" s="95" t="s">
        <v>1346</v>
      </c>
    </row>
    <row r="119" spans="2:3" ht="15.6" x14ac:dyDescent="0.3">
      <c r="B119" s="97"/>
      <c r="C119" s="95" t="s">
        <v>1014</v>
      </c>
    </row>
    <row r="120" spans="2:3" ht="15.6" x14ac:dyDescent="0.3">
      <c r="B120" s="97"/>
      <c r="C120" s="95" t="s">
        <v>1140</v>
      </c>
    </row>
    <row r="121" spans="2:3" ht="15.6" x14ac:dyDescent="0.3">
      <c r="B121" s="97"/>
      <c r="C121" s="95" t="s">
        <v>1326</v>
      </c>
    </row>
    <row r="122" spans="2:3" ht="15.6" x14ac:dyDescent="0.3">
      <c r="B122" s="97"/>
      <c r="C122" s="95" t="s">
        <v>1137</v>
      </c>
    </row>
    <row r="123" spans="2:3" ht="15.6" x14ac:dyDescent="0.3">
      <c r="B123" s="97"/>
      <c r="C123" s="95" t="s">
        <v>1032</v>
      </c>
    </row>
    <row r="124" spans="2:3" ht="15.6" x14ac:dyDescent="0.3">
      <c r="B124" s="97"/>
      <c r="C124" s="95" t="s">
        <v>1016</v>
      </c>
    </row>
    <row r="125" spans="2:3" ht="15.6" x14ac:dyDescent="0.3">
      <c r="B125" s="97"/>
      <c r="C125" s="95" t="s">
        <v>1248</v>
      </c>
    </row>
    <row r="126" spans="2:3" ht="15.6" x14ac:dyDescent="0.3">
      <c r="B126" s="97"/>
      <c r="C126" s="95" t="s">
        <v>1334</v>
      </c>
    </row>
    <row r="127" spans="2:3" ht="15.6" x14ac:dyDescent="0.3">
      <c r="B127" s="97"/>
      <c r="C127" s="95" t="s">
        <v>1209</v>
      </c>
    </row>
    <row r="128" spans="2:3" ht="15.6" x14ac:dyDescent="0.3">
      <c r="B128" s="97"/>
      <c r="C128" s="95" t="s">
        <v>1257</v>
      </c>
    </row>
    <row r="129" spans="2:3" ht="15.6" x14ac:dyDescent="0.3">
      <c r="B129" s="97"/>
      <c r="C129" s="95" t="s">
        <v>1210</v>
      </c>
    </row>
    <row r="130" spans="2:3" ht="15.6" x14ac:dyDescent="0.3">
      <c r="B130" s="97"/>
      <c r="C130" s="95" t="s">
        <v>1163</v>
      </c>
    </row>
    <row r="131" spans="2:3" ht="15.6" x14ac:dyDescent="0.3">
      <c r="B131" s="97"/>
      <c r="C131" s="95" t="s">
        <v>1168</v>
      </c>
    </row>
    <row r="132" spans="2:3" ht="15.6" x14ac:dyDescent="0.3">
      <c r="B132" s="97"/>
      <c r="C132" s="95" t="s">
        <v>1223</v>
      </c>
    </row>
    <row r="133" spans="2:3" ht="15.6" x14ac:dyDescent="0.3">
      <c r="B133" s="97"/>
      <c r="C133" s="95" t="s">
        <v>1319</v>
      </c>
    </row>
    <row r="134" spans="2:3" ht="15.6" x14ac:dyDescent="0.3">
      <c r="B134" s="97"/>
      <c r="C134" s="95" t="s">
        <v>1338</v>
      </c>
    </row>
    <row r="135" spans="2:3" ht="15.6" x14ac:dyDescent="0.3">
      <c r="B135" s="97"/>
      <c r="C135" s="95" t="s">
        <v>1200</v>
      </c>
    </row>
    <row r="136" spans="2:3" ht="15.6" x14ac:dyDescent="0.3">
      <c r="B136" s="97"/>
      <c r="C136" s="95" t="s">
        <v>1226</v>
      </c>
    </row>
    <row r="137" spans="2:3" ht="15.6" x14ac:dyDescent="0.3">
      <c r="B137" s="97"/>
      <c r="C137" s="98" t="s">
        <v>1023</v>
      </c>
    </row>
    <row r="138" spans="2:3" ht="15.6" x14ac:dyDescent="0.3">
      <c r="B138" s="97"/>
      <c r="C138" s="95" t="s">
        <v>1246</v>
      </c>
    </row>
    <row r="139" spans="2:3" ht="15.6" x14ac:dyDescent="0.3">
      <c r="B139" s="97"/>
      <c r="C139" s="95" t="s">
        <v>1329</v>
      </c>
    </row>
    <row r="140" spans="2:3" ht="15.6" x14ac:dyDescent="0.3">
      <c r="B140" s="97"/>
      <c r="C140" s="95" t="s">
        <v>1194</v>
      </c>
    </row>
    <row r="141" spans="2:3" ht="15.6" x14ac:dyDescent="0.3">
      <c r="B141" s="97"/>
      <c r="C141" s="95" t="s">
        <v>1283</v>
      </c>
    </row>
    <row r="142" spans="2:3" ht="15.6" x14ac:dyDescent="0.3">
      <c r="B142" s="97"/>
      <c r="C142" s="95" t="s">
        <v>1220</v>
      </c>
    </row>
    <row r="143" spans="2:3" ht="15.6" x14ac:dyDescent="0.3">
      <c r="B143" s="97"/>
      <c r="C143" s="95" t="s">
        <v>1138</v>
      </c>
    </row>
    <row r="144" spans="2:3" ht="15.6" x14ac:dyDescent="0.3">
      <c r="B144" s="97"/>
      <c r="C144" s="95" t="s">
        <v>1215</v>
      </c>
    </row>
    <row r="145" spans="2:3" ht="15.6" x14ac:dyDescent="0.3">
      <c r="B145" s="97"/>
      <c r="C145" s="95" t="s">
        <v>1129</v>
      </c>
    </row>
    <row r="146" spans="2:3" ht="15.6" x14ac:dyDescent="0.3">
      <c r="B146" s="97"/>
      <c r="C146" s="95" t="s">
        <v>1162</v>
      </c>
    </row>
    <row r="147" spans="2:3" ht="15.6" x14ac:dyDescent="0.3">
      <c r="B147" s="97"/>
      <c r="C147" s="95" t="s">
        <v>1021</v>
      </c>
    </row>
    <row r="148" spans="2:3" ht="15.6" x14ac:dyDescent="0.3">
      <c r="B148" s="97"/>
      <c r="C148" s="95" t="s">
        <v>1218</v>
      </c>
    </row>
    <row r="149" spans="2:3" ht="15.6" x14ac:dyDescent="0.3">
      <c r="B149" s="97"/>
      <c r="C149" s="95" t="s">
        <v>1313</v>
      </c>
    </row>
    <row r="150" spans="2:3" ht="15.6" x14ac:dyDescent="0.3">
      <c r="B150" s="97"/>
      <c r="C150" s="95" t="s">
        <v>1335</v>
      </c>
    </row>
    <row r="151" spans="2:3" ht="15.6" x14ac:dyDescent="0.3">
      <c r="B151" s="97"/>
      <c r="C151" s="95" t="s">
        <v>1290</v>
      </c>
    </row>
    <row r="152" spans="2:3" ht="15.6" x14ac:dyDescent="0.3">
      <c r="B152" s="97"/>
      <c r="C152" s="95" t="s">
        <v>1284</v>
      </c>
    </row>
    <row r="153" spans="2:3" ht="15.6" x14ac:dyDescent="0.3">
      <c r="B153" s="97"/>
      <c r="C153" s="95" t="s">
        <v>1340</v>
      </c>
    </row>
    <row r="154" spans="2:3" ht="15.6" x14ac:dyDescent="0.3">
      <c r="B154" s="97"/>
      <c r="C154" s="95" t="s">
        <v>1342</v>
      </c>
    </row>
    <row r="155" spans="2:3" ht="15.6" x14ac:dyDescent="0.3">
      <c r="B155" s="97"/>
      <c r="C155" s="95" t="s">
        <v>1327</v>
      </c>
    </row>
    <row r="156" spans="2:3" ht="15.6" x14ac:dyDescent="0.3">
      <c r="B156" s="97"/>
      <c r="C156" s="95" t="s">
        <v>1133</v>
      </c>
    </row>
    <row r="157" spans="2:3" ht="15.6" x14ac:dyDescent="0.3">
      <c r="B157" s="97"/>
      <c r="C157" s="95" t="s">
        <v>992</v>
      </c>
    </row>
    <row r="158" spans="2:3" ht="15.6" x14ac:dyDescent="0.3">
      <c r="B158" s="97"/>
      <c r="C158" s="95" t="s">
        <v>1324</v>
      </c>
    </row>
    <row r="159" spans="2:3" ht="15.6" x14ac:dyDescent="0.3">
      <c r="B159" s="97"/>
      <c r="C159" s="95" t="s">
        <v>1110</v>
      </c>
    </row>
    <row r="160" spans="2:3" ht="15.6" x14ac:dyDescent="0.3">
      <c r="B160" s="97"/>
      <c r="C160" s="95" t="s">
        <v>1010</v>
      </c>
    </row>
    <row r="161" spans="2:3" ht="15.6" x14ac:dyDescent="0.3">
      <c r="B161" s="97"/>
      <c r="C161" s="95" t="s">
        <v>1160</v>
      </c>
    </row>
    <row r="162" spans="2:3" ht="15.6" x14ac:dyDescent="0.3">
      <c r="B162" s="97"/>
      <c r="C162" s="95" t="s">
        <v>1008</v>
      </c>
    </row>
    <row r="163" spans="2:3" ht="15.6" x14ac:dyDescent="0.3">
      <c r="B163" s="97"/>
      <c r="C163" s="95" t="s">
        <v>1310</v>
      </c>
    </row>
    <row r="164" spans="2:3" ht="15.6" x14ac:dyDescent="0.3">
      <c r="B164" s="97"/>
      <c r="C164" s="95" t="s">
        <v>1033</v>
      </c>
    </row>
    <row r="165" spans="2:3" ht="15.6" x14ac:dyDescent="0.3">
      <c r="B165" s="97"/>
      <c r="C165" s="95" t="s">
        <v>1232</v>
      </c>
    </row>
    <row r="166" spans="2:3" ht="15.6" x14ac:dyDescent="0.3">
      <c r="B166" s="97"/>
      <c r="C166" s="95" t="s">
        <v>1231</v>
      </c>
    </row>
    <row r="167" spans="2:3" ht="15.6" x14ac:dyDescent="0.3">
      <c r="B167" s="97"/>
      <c r="C167" s="95" t="s">
        <v>1258</v>
      </c>
    </row>
    <row r="168" spans="2:3" ht="15.6" x14ac:dyDescent="0.3">
      <c r="B168" s="97"/>
      <c r="C168" s="95" t="s">
        <v>1259</v>
      </c>
    </row>
    <row r="169" spans="2:3" ht="15.6" x14ac:dyDescent="0.3">
      <c r="B169" s="97"/>
      <c r="C169" s="95" t="s">
        <v>1323</v>
      </c>
    </row>
    <row r="170" spans="2:3" ht="15.6" x14ac:dyDescent="0.3">
      <c r="B170" s="97"/>
      <c r="C170" s="95" t="s">
        <v>1286</v>
      </c>
    </row>
    <row r="171" spans="2:3" ht="15.6" x14ac:dyDescent="0.3">
      <c r="B171" s="97"/>
      <c r="C171" s="95" t="s">
        <v>1247</v>
      </c>
    </row>
    <row r="172" spans="2:3" ht="15.6" x14ac:dyDescent="0.3">
      <c r="B172" s="97"/>
      <c r="C172" s="95" t="s">
        <v>1205</v>
      </c>
    </row>
    <row r="173" spans="2:3" ht="15.6" x14ac:dyDescent="0.3">
      <c r="B173" s="97"/>
      <c r="C173" s="95" t="s">
        <v>1022</v>
      </c>
    </row>
    <row r="174" spans="2:3" ht="16.2" thickBot="1" x14ac:dyDescent="0.35">
      <c r="B174" s="97"/>
      <c r="C174" s="96" t="s">
        <v>1191</v>
      </c>
    </row>
    <row r="175" spans="2:3" ht="15.6" x14ac:dyDescent="0.3">
      <c r="B175" s="97"/>
      <c r="C175" s="81"/>
    </row>
  </sheetData>
  <pageMargins left="0.7" right="0.7" top="0.75" bottom="0.75" header="0.3" footer="0.3"/>
  <pageSetup paperSize="0" orientation="portrait" horizontalDpi="0" verticalDpi="0" copies="0"/>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Présentation de la BDD</vt:lpstr>
      <vt:lpstr>Structuration de la BDD</vt:lpstr>
      <vt:lpstr>Classification des BPs</vt:lpstr>
      <vt:lpstr>Synthèse &amp; chiffres clefs </vt:lpstr>
      <vt:lpstr>Leviers ARMEN</vt:lpstr>
      <vt:lpstr>'Structuration de la BDD'!Impression_des_titres</vt:lpstr>
      <vt:lpstr>'Structuration de la BDD'!Zone_d_impression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BOUCHE Marc</cp:lastModifiedBy>
  <dcterms:created xsi:type="dcterms:W3CDTF">2016-02-11T10:12:33Z</dcterms:created>
  <dcterms:modified xsi:type="dcterms:W3CDTF">2020-04-07T16:28:36Z</dcterms:modified>
</cp:coreProperties>
</file>