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 tabRatio="301"/>
  </bookViews>
  <sheets>
    <sheet name="C1-2016_ES" sheetId="12" r:id="rId1"/>
    <sheet name="C1-2016_ATU" sheetId="16" r:id="rId2"/>
  </sheets>
  <definedNames>
    <definedName name="_xlnm._FilterDatabase" localSheetId="0" hidden="1">'C1-2016_ES'!$A$1:$AG$396</definedName>
  </definedNames>
  <calcPr calcId="125725"/>
</workbook>
</file>

<file path=xl/calcChain.xml><?xml version="1.0" encoding="utf-8"?>
<calcChain xmlns="http://schemas.openxmlformats.org/spreadsheetml/2006/main">
  <c r="AD396" i="12"/>
  <c r="AC396"/>
  <c r="AB396"/>
  <c r="AA396"/>
  <c r="Z396"/>
  <c r="Y396"/>
  <c r="X396"/>
  <c r="W396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C302" i="16"/>
  <c r="C301"/>
  <c r="C282"/>
  <c r="C261"/>
  <c r="C255"/>
  <c r="C241"/>
  <c r="C181"/>
  <c r="C97"/>
  <c r="C62"/>
  <c r="C37"/>
  <c r="C30"/>
  <c r="C29"/>
  <c r="C340" s="1"/>
  <c r="AE100" i="12"/>
  <c r="U395"/>
  <c r="U392"/>
  <c r="U139"/>
  <c r="U120"/>
  <c r="U30"/>
  <c r="AB348" l="1"/>
  <c r="AE296" l="1"/>
  <c r="AE225"/>
  <c r="AE325"/>
  <c r="AE35"/>
  <c r="AE62"/>
  <c r="AE54"/>
  <c r="AE65"/>
  <c r="AE66"/>
  <c r="AE145"/>
  <c r="AE78"/>
  <c r="AE64"/>
  <c r="AE73"/>
  <c r="AE75"/>
  <c r="AE79"/>
  <c r="AE72"/>
  <c r="AE70"/>
  <c r="AE53"/>
  <c r="AE55"/>
  <c r="AE80"/>
  <c r="AE56"/>
  <c r="AE74"/>
  <c r="AE71"/>
  <c r="AE52"/>
  <c r="AE19"/>
  <c r="AE46"/>
  <c r="AE21"/>
  <c r="AE23"/>
  <c r="AE38"/>
  <c r="AE25"/>
  <c r="AE28"/>
  <c r="AE40"/>
  <c r="AE67"/>
  <c r="AE50"/>
  <c r="AE57"/>
  <c r="AE34"/>
  <c r="AE37"/>
  <c r="AE274"/>
  <c r="AE69"/>
  <c r="AE61"/>
  <c r="AE178"/>
  <c r="AE391"/>
  <c r="AE393"/>
  <c r="U77"/>
  <c r="AE396" l="1"/>
  <c r="AE395" l="1"/>
  <c r="AE392"/>
  <c r="AE394"/>
  <c r="AE390"/>
  <c r="AE389"/>
  <c r="AE388"/>
  <c r="AE387"/>
  <c r="AE144"/>
  <c r="AE380"/>
  <c r="AE351"/>
  <c r="AE352"/>
  <c r="AE370"/>
  <c r="AE379"/>
  <c r="AE350"/>
  <c r="AE358"/>
  <c r="AE362"/>
  <c r="AE382"/>
  <c r="AE385"/>
  <c r="AE376"/>
  <c r="AE381"/>
  <c r="AE361"/>
  <c r="AE373"/>
  <c r="AE378"/>
  <c r="AE348"/>
  <c r="AE368"/>
  <c r="AE371"/>
  <c r="AE360"/>
  <c r="AE374"/>
  <c r="AE377"/>
  <c r="AE372"/>
  <c r="AE369"/>
  <c r="AE365"/>
  <c r="AE367"/>
  <c r="AE357"/>
  <c r="AE375"/>
  <c r="AE359"/>
  <c r="AE363"/>
  <c r="AE354"/>
  <c r="AE353"/>
  <c r="AE364"/>
  <c r="AE355"/>
  <c r="AE356"/>
  <c r="AE366"/>
  <c r="AE383"/>
  <c r="AE349"/>
  <c r="AE384"/>
  <c r="AE346"/>
  <c r="AE345"/>
  <c r="AE347"/>
  <c r="AE333"/>
  <c r="AE322"/>
  <c r="AE334"/>
  <c r="AE328"/>
  <c r="AE327"/>
  <c r="AE331"/>
  <c r="AE324"/>
  <c r="AE323"/>
  <c r="AE317"/>
  <c r="AE335"/>
  <c r="AE337"/>
  <c r="AE342"/>
  <c r="AE336"/>
  <c r="AE320"/>
  <c r="AE339"/>
  <c r="AE338"/>
  <c r="AE326"/>
  <c r="AE344"/>
  <c r="AE332"/>
  <c r="AE340"/>
  <c r="AE330"/>
  <c r="AE319"/>
  <c r="AE341"/>
  <c r="AE343"/>
  <c r="AE318"/>
  <c r="AE329"/>
  <c r="AE321"/>
  <c r="AE310"/>
  <c r="AE306"/>
  <c r="AE302"/>
  <c r="AE314"/>
  <c r="AE316"/>
  <c r="AE305"/>
  <c r="AE303"/>
  <c r="AE311"/>
  <c r="AE309"/>
  <c r="AE301"/>
  <c r="AE312"/>
  <c r="AE307"/>
  <c r="AE313"/>
  <c r="AE299"/>
  <c r="AE315"/>
  <c r="AE300"/>
  <c r="AE308"/>
  <c r="AE304"/>
  <c r="AE286"/>
  <c r="AE297"/>
  <c r="AE292"/>
  <c r="AE294"/>
  <c r="AE283"/>
  <c r="AE289"/>
  <c r="AE298"/>
  <c r="AE295"/>
  <c r="AE290"/>
  <c r="AE284"/>
  <c r="AE285"/>
  <c r="AE279"/>
  <c r="AE281"/>
  <c r="AE277"/>
  <c r="AE276"/>
  <c r="AE280"/>
  <c r="AE287"/>
  <c r="AE282"/>
  <c r="AE288"/>
  <c r="AE291"/>
  <c r="AE275"/>
  <c r="AE293"/>
  <c r="AE278"/>
  <c r="AE273"/>
  <c r="AE262"/>
  <c r="AE240"/>
  <c r="AE269"/>
  <c r="AE260"/>
  <c r="AE241"/>
  <c r="AE242"/>
  <c r="AE243"/>
  <c r="AE244"/>
  <c r="AE245"/>
  <c r="AE249"/>
  <c r="AE247"/>
  <c r="AE250"/>
  <c r="AE264"/>
  <c r="AE256"/>
  <c r="AE248"/>
  <c r="AE246"/>
  <c r="AE268"/>
  <c r="AE266"/>
  <c r="AE252"/>
  <c r="AE254"/>
  <c r="AE257"/>
  <c r="AE259"/>
  <c r="AE258"/>
  <c r="AE255"/>
  <c r="AE251"/>
  <c r="AE253"/>
  <c r="AE270"/>
  <c r="AE271"/>
  <c r="AE265"/>
  <c r="AE261"/>
  <c r="AE267"/>
  <c r="AE272"/>
  <c r="AE263"/>
  <c r="AE209"/>
  <c r="AE208"/>
  <c r="AE207"/>
  <c r="AE237"/>
  <c r="AE203"/>
  <c r="AE211"/>
  <c r="AE210"/>
  <c r="AE232"/>
  <c r="AE224"/>
  <c r="AE230"/>
  <c r="AE223"/>
  <c r="AE221"/>
  <c r="AE234"/>
  <c r="AE238"/>
  <c r="AE226"/>
  <c r="AE228"/>
  <c r="AE217"/>
  <c r="AE214"/>
  <c r="AE216"/>
  <c r="AE215"/>
  <c r="AE218"/>
  <c r="AE236"/>
  <c r="AE229"/>
  <c r="AE213"/>
  <c r="AE222"/>
  <c r="AE219"/>
  <c r="AE205"/>
  <c r="AE235"/>
  <c r="AE233"/>
  <c r="AE231"/>
  <c r="AE239"/>
  <c r="AE204"/>
  <c r="AE202"/>
  <c r="AE220"/>
  <c r="AE227"/>
  <c r="AE212"/>
  <c r="AE206"/>
  <c r="AE179"/>
  <c r="AE169"/>
  <c r="AE154"/>
  <c r="AE174"/>
  <c r="AE183"/>
  <c r="AE176"/>
  <c r="AE163"/>
  <c r="AE198"/>
  <c r="AE191"/>
  <c r="AE195"/>
  <c r="AE170"/>
  <c r="AE160"/>
  <c r="AE151"/>
  <c r="AE189"/>
  <c r="AE201"/>
  <c r="AE149"/>
  <c r="AE193"/>
  <c r="AE147"/>
  <c r="AE175"/>
  <c r="AE148"/>
  <c r="AE192"/>
  <c r="AE194"/>
  <c r="AE180"/>
  <c r="AE162"/>
  <c r="AE167"/>
  <c r="AE172"/>
  <c r="AE173"/>
  <c r="AE161"/>
  <c r="AE159"/>
  <c r="AE164"/>
  <c r="AE165"/>
  <c r="AE156"/>
  <c r="AE200"/>
  <c r="AE155"/>
  <c r="AE158"/>
  <c r="AE166"/>
  <c r="AE157"/>
  <c r="AE168"/>
  <c r="AE153"/>
  <c r="AE152"/>
  <c r="AE186"/>
  <c r="AE150"/>
  <c r="AE146"/>
  <c r="AE182"/>
  <c r="AE196"/>
  <c r="AE199"/>
  <c r="AE197"/>
  <c r="AE171"/>
  <c r="AE177"/>
  <c r="AE185"/>
  <c r="AE184"/>
  <c r="AE187"/>
  <c r="AE188"/>
  <c r="AE181"/>
  <c r="AE190"/>
  <c r="AE143"/>
  <c r="AE128"/>
  <c r="AE137"/>
  <c r="AE140"/>
  <c r="AE138"/>
  <c r="AE129"/>
  <c r="AE142"/>
  <c r="AE135"/>
  <c r="AE139"/>
  <c r="AE141"/>
  <c r="AE132"/>
  <c r="AE131"/>
  <c r="AE133"/>
  <c r="AE130"/>
  <c r="AE134"/>
  <c r="AE136"/>
  <c r="AE106"/>
  <c r="AE108"/>
  <c r="AE107"/>
  <c r="AE124"/>
  <c r="AE121"/>
  <c r="AE120"/>
  <c r="AE126"/>
  <c r="AE125"/>
  <c r="AE123"/>
  <c r="AE118"/>
  <c r="AE113"/>
  <c r="AE109"/>
  <c r="AE116"/>
  <c r="AE114"/>
  <c r="AE117"/>
  <c r="AE127"/>
  <c r="AE122"/>
  <c r="AE105"/>
  <c r="AE112"/>
  <c r="AE119"/>
  <c r="AE111"/>
  <c r="AE110"/>
  <c r="AE115"/>
  <c r="AE87"/>
  <c r="AE96"/>
  <c r="AE91"/>
  <c r="AE90"/>
  <c r="AE95"/>
  <c r="AE102"/>
  <c r="AE98"/>
  <c r="AE93"/>
  <c r="AE85"/>
  <c r="AE104"/>
  <c r="AE94"/>
  <c r="AE92"/>
  <c r="AE89"/>
  <c r="AE88"/>
  <c r="AE101"/>
  <c r="AE86"/>
  <c r="AE97"/>
  <c r="AE99"/>
  <c r="AE103"/>
  <c r="AE77"/>
  <c r="AE68"/>
  <c r="AE81"/>
  <c r="AE63"/>
  <c r="AE58"/>
  <c r="AE59"/>
  <c r="AE60"/>
  <c r="AE76"/>
  <c r="AE51"/>
  <c r="AE82"/>
  <c r="AE11"/>
  <c r="AE12"/>
  <c r="AE26"/>
  <c r="AE27"/>
  <c r="AE3"/>
  <c r="AE42"/>
  <c r="AE29"/>
  <c r="AE39"/>
  <c r="AE16"/>
  <c r="AE15"/>
  <c r="AE4"/>
  <c r="AE30"/>
  <c r="AE49"/>
  <c r="AE43"/>
  <c r="AE5"/>
  <c r="AE47"/>
  <c r="AE48"/>
  <c r="AE10"/>
  <c r="AE7"/>
  <c r="AE44"/>
  <c r="AE45"/>
  <c r="AE6"/>
  <c r="AE2"/>
  <c r="AE14"/>
  <c r="AE20"/>
  <c r="AE8"/>
  <c r="AE17"/>
  <c r="AE13"/>
  <c r="AE22"/>
  <c r="AE24"/>
  <c r="AE9"/>
  <c r="AE36"/>
  <c r="AE32"/>
  <c r="AE41"/>
  <c r="AE33"/>
  <c r="AE31"/>
  <c r="AE18"/>
</calcChain>
</file>

<file path=xl/sharedStrings.xml><?xml version="1.0" encoding="utf-8"?>
<sst xmlns="http://schemas.openxmlformats.org/spreadsheetml/2006/main" count="2676" uniqueCount="1226">
  <si>
    <t>Finess ARBUST</t>
  </si>
  <si>
    <t>Catégorie</t>
  </si>
  <si>
    <t>Région</t>
  </si>
  <si>
    <t>670000033</t>
  </si>
  <si>
    <t>CENTRE PAUL STRAUSS</t>
  </si>
  <si>
    <t>CLCC</t>
  </si>
  <si>
    <t>670000082</t>
  </si>
  <si>
    <t>CLINIQUE ADASSA</t>
  </si>
  <si>
    <t>EBNL</t>
  </si>
  <si>
    <t>CH</t>
  </si>
  <si>
    <t>670780055</t>
  </si>
  <si>
    <t>HOPITAUX UNIVERSITAIRES DE STRASBOURG</t>
  </si>
  <si>
    <t>670780188</t>
  </si>
  <si>
    <t>GROUPE HOSPITALIER SAINT VINCENT</t>
  </si>
  <si>
    <t>670780337</t>
  </si>
  <si>
    <t>CENTRE HOSPITALIER DE HAGUENAU</t>
  </si>
  <si>
    <t>670780345</t>
  </si>
  <si>
    <t>CH SAINTE-CATHERINE DE SAVERNE</t>
  </si>
  <si>
    <t>670780543</t>
  </si>
  <si>
    <t>CH DE WISSEMBOURG</t>
  </si>
  <si>
    <t>670780691</t>
  </si>
  <si>
    <t>CENTRE HOSPITALIER DE SELESTAT</t>
  </si>
  <si>
    <t>CENTRE HOSPITALIER MULHOUSE</t>
  </si>
  <si>
    <t>680000973</t>
  </si>
  <si>
    <t>CENTRE HOSPITALIER DE COLMAR</t>
  </si>
  <si>
    <t>Clinique</t>
  </si>
  <si>
    <t>670016237</t>
  </si>
  <si>
    <t>CLINIQUE SAINTE ODILE</t>
  </si>
  <si>
    <t>670780170</t>
  </si>
  <si>
    <t>CLINIQUE DE L'ORANGERIE STRASB.</t>
  </si>
  <si>
    <t>330000662</t>
  </si>
  <si>
    <t>INSTITUT BERGONIE</t>
  </si>
  <si>
    <t>330027509</t>
  </si>
  <si>
    <t>CENTRE HOSPITALIER INTERCOMMUNAL SUD GIRONDE</t>
  </si>
  <si>
    <t>330780537</t>
  </si>
  <si>
    <t>CLINIQUE MEDICO CHIRURGICALE WALLERSTEIN</t>
  </si>
  <si>
    <t>330781196</t>
  </si>
  <si>
    <t>CHU HOPITAUX DE BORDEAUX</t>
  </si>
  <si>
    <t>330781204</t>
  </si>
  <si>
    <t>CENTRE HOSPITALIER D'ARCACHON JEAN HAMEAU</t>
  </si>
  <si>
    <t>330781253</t>
  </si>
  <si>
    <t>CENTRE HOSPITALIER DE LIBOURNE</t>
  </si>
  <si>
    <t>330781287</t>
  </si>
  <si>
    <t>400011177</t>
  </si>
  <si>
    <t>CENTRE HOSPITALIER DE MONT DE MARSAN</t>
  </si>
  <si>
    <t>470000316</t>
  </si>
  <si>
    <t>CENTRE HOSPITALIER AGEN</t>
  </si>
  <si>
    <t>640780417</t>
  </si>
  <si>
    <t>CHIC COTE BASQUE</t>
  </si>
  <si>
    <t>640781290</t>
  </si>
  <si>
    <t>CENTRE HOSPITALIER DE PAU</t>
  </si>
  <si>
    <t>330780081</t>
  </si>
  <si>
    <t>CLINIQUE SAINT AUGUSTIN</t>
  </si>
  <si>
    <t>330780115</t>
  </si>
  <si>
    <t>CLINIQUE TIVOLI - DUCOS</t>
  </si>
  <si>
    <t>330780479</t>
  </si>
  <si>
    <t>POLYCLINIQUE BX-NORD AQUITAINE</t>
  </si>
  <si>
    <t>330781402</t>
  </si>
  <si>
    <t>POLYCLINIQUE DE BORDEAUX - TONDU</t>
  </si>
  <si>
    <t>400780284</t>
  </si>
  <si>
    <t>CLINIQUE ST-VINCENT DE PAUL</t>
  </si>
  <si>
    <t>470000027</t>
  </si>
  <si>
    <t>CLINIQUE ESQUIROL - SAINT-HILAIRE</t>
  </si>
  <si>
    <t>640780433</t>
  </si>
  <si>
    <t>030780092</t>
  </si>
  <si>
    <t>CENTRE HOSPITALIER MOULINS YZEURE</t>
  </si>
  <si>
    <t>030780100</t>
  </si>
  <si>
    <t>CENTRE HOSPITALIER DE MONTLUCON</t>
  </si>
  <si>
    <t>030780118</t>
  </si>
  <si>
    <t>CENTRE HOSPITALIER DE VICHY</t>
  </si>
  <si>
    <t>630000479</t>
  </si>
  <si>
    <t>CENTRE REGIONAL JEAN PERRIN</t>
  </si>
  <si>
    <t>630780989</t>
  </si>
  <si>
    <t>CHU DE CLERMONT-FERRAND</t>
  </si>
  <si>
    <t>030780548</t>
  </si>
  <si>
    <t>POLYCL PERGOLA - VICHY</t>
  </si>
  <si>
    <t>630780211</t>
  </si>
  <si>
    <t>POLE SANTE REPUBLIQUE - CLERMONT</t>
  </si>
  <si>
    <t>140000035</t>
  </si>
  <si>
    <t>CENTRE HOSPITALIER DE LISIEUX</t>
  </si>
  <si>
    <t>140000100</t>
  </si>
  <si>
    <t>CHU COTE DE NACRE - CAEN</t>
  </si>
  <si>
    <t>140000555</t>
  </si>
  <si>
    <t>CENTRE FRANCOIS BACLESSE - CAEN</t>
  </si>
  <si>
    <t>500000013</t>
  </si>
  <si>
    <t>CH PUBLIC DU COTENTIN</t>
  </si>
  <si>
    <t>500000054</t>
  </si>
  <si>
    <t>CH AVRANCHES-GRANVILLE</t>
  </si>
  <si>
    <t>500000112</t>
  </si>
  <si>
    <t>CH MEMORIAL DE SAINT-LO</t>
  </si>
  <si>
    <t>610780074</t>
  </si>
  <si>
    <t>CENTRE HOSPITALIER L'AIGLE</t>
  </si>
  <si>
    <t>610780082</t>
  </si>
  <si>
    <t>CENTRE HOSPITALIER ALENCON</t>
  </si>
  <si>
    <t>610780090</t>
  </si>
  <si>
    <t>CENTRE HOSPITALIER ARGENTAN</t>
  </si>
  <si>
    <t>610780124</t>
  </si>
  <si>
    <t>CENTRE HOSPITALIER MORTAGNE AU PERCH</t>
  </si>
  <si>
    <t>610780165</t>
  </si>
  <si>
    <t>CENTRE HOSPITALIER JACQUES MONOD - FLERS</t>
  </si>
  <si>
    <t>610790594</t>
  </si>
  <si>
    <t>CH INTERCOMMUNAL DES ANDAINES</t>
  </si>
  <si>
    <t>140017237</t>
  </si>
  <si>
    <t>CHP ST MARTIN CAEN</t>
  </si>
  <si>
    <t>210011789</t>
  </si>
  <si>
    <t>GCS "GROUPEMENT DU GRAND-EST-G.G.EST" CHU DIJON</t>
  </si>
  <si>
    <t>210780581</t>
  </si>
  <si>
    <t>CHU DIJON</t>
  </si>
  <si>
    <t>210780607</t>
  </si>
  <si>
    <t>CHS LA CHARTREUSE DIJON</t>
  </si>
  <si>
    <t>210780714</t>
  </si>
  <si>
    <t>CH BEAUNE</t>
  </si>
  <si>
    <t>210987731</t>
  </si>
  <si>
    <t>CLCC GEORGES-FRANCOIS LECLERC</t>
  </si>
  <si>
    <t>580780039</t>
  </si>
  <si>
    <t>CH DE L'AGGLOMÉRATION DE NEVERS</t>
  </si>
  <si>
    <t>710780263</t>
  </si>
  <si>
    <t>CH LES CHANAUX MACON</t>
  </si>
  <si>
    <t>710780644</t>
  </si>
  <si>
    <t>CH PARAY-LE-MONIAL</t>
  </si>
  <si>
    <t>710780958</t>
  </si>
  <si>
    <t>CH W. MOREY CHALON S/SAONE</t>
  </si>
  <si>
    <t>710976705</t>
  </si>
  <si>
    <t>SIH CH MONTCEAU-LES-MINES</t>
  </si>
  <si>
    <t>890000037</t>
  </si>
  <si>
    <t>CH AUXERRE</t>
  </si>
  <si>
    <t>890970569</t>
  </si>
  <si>
    <t>CH SENS</t>
  </si>
  <si>
    <t>210780789</t>
  </si>
  <si>
    <t>CLINIQUE MUTUALISTE BENIGNE JOLY TALANT</t>
  </si>
  <si>
    <t>220000020</t>
  </si>
  <si>
    <t>CH SAINT BRIEUC</t>
  </si>
  <si>
    <t>Bretagne</t>
  </si>
  <si>
    <t>220000103</t>
  </si>
  <si>
    <t>CH DE LANNION</t>
  </si>
  <si>
    <t>220000152</t>
  </si>
  <si>
    <t>CH DE PAIMPOL</t>
  </si>
  <si>
    <t>290000017</t>
  </si>
  <si>
    <t>290000306</t>
  </si>
  <si>
    <t>CH DE QUIMPERLE</t>
  </si>
  <si>
    <t>290000975</t>
  </si>
  <si>
    <t>290020700</t>
  </si>
  <si>
    <t>CHIC DE QUIMPER</t>
  </si>
  <si>
    <t>290021542</t>
  </si>
  <si>
    <t>CH DES PAYS DE MORLAIX</t>
  </si>
  <si>
    <t>350000022</t>
  </si>
  <si>
    <t>CH SAINT MALO</t>
  </si>
  <si>
    <t>350000030</t>
  </si>
  <si>
    <t>CH DE FOUGERES</t>
  </si>
  <si>
    <t>350000048</t>
  </si>
  <si>
    <t>CH DE REDON</t>
  </si>
  <si>
    <t>350000139</t>
  </si>
  <si>
    <t>CLINIQUE MUTUALISTE LA SAGESSE - RENNES</t>
  </si>
  <si>
    <t>350002200</t>
  </si>
  <si>
    <t>CLINIQUE SAINT YVES - RENNES</t>
  </si>
  <si>
    <t>350002812</t>
  </si>
  <si>
    <t>CRLCC EUGÈNE MARQUIS RENNES</t>
  </si>
  <si>
    <t>350005179</t>
  </si>
  <si>
    <t>CHU DE RENNES</t>
  </si>
  <si>
    <t>560002933</t>
  </si>
  <si>
    <t>CLINIQUE MUTUALISTE PORTE DE L'ORIENT- LORIENT</t>
  </si>
  <si>
    <t>560005746</t>
  </si>
  <si>
    <t>CH BRETAGNE SUD - LORIENT</t>
  </si>
  <si>
    <t>560014748</t>
  </si>
  <si>
    <t>CH CENTRE BRETAGNE - PONTIVY</t>
  </si>
  <si>
    <t>560023210</t>
  </si>
  <si>
    <t>CH BRETAGNE ATLANTIQUE - VANNES</t>
  </si>
  <si>
    <t>290004142</t>
  </si>
  <si>
    <t>CLINIQUE GRAND LARGE BREST</t>
  </si>
  <si>
    <t>290019777</t>
  </si>
  <si>
    <t>POLYCLINIQUE DE KERAUDREN BREST</t>
  </si>
  <si>
    <t>350000121</t>
  </si>
  <si>
    <t>CHP ST-GREGOIRE</t>
  </si>
  <si>
    <t>560002511</t>
  </si>
  <si>
    <t>CLINIQUE DU TER PLOEMEUR</t>
  </si>
  <si>
    <t>180000028</t>
  </si>
  <si>
    <t>CENTRE HOSPITALIER JACQUES CŒUR DE BOURGES</t>
  </si>
  <si>
    <t>180000051</t>
  </si>
  <si>
    <t>CENTRE HOSPITALIER DE VIERZON</t>
  </si>
  <si>
    <t>280000134</t>
  </si>
  <si>
    <t>CENTRE HOSPITALIER DE CHARTRES</t>
  </si>
  <si>
    <t>280000183</t>
  </si>
  <si>
    <t>CENTRE HOSPITALIER DE DREUX</t>
  </si>
  <si>
    <t>280500075</t>
  </si>
  <si>
    <t>CENTRE HOSPITALIER DE CHATEAUDUN</t>
  </si>
  <si>
    <t>360000053</t>
  </si>
  <si>
    <t>CENTRE HOSPITALIER DE CHATEAUROUX</t>
  </si>
  <si>
    <t>370000606</t>
  </si>
  <si>
    <t>CENTRE HOSPITALIER DU CHINONAIS</t>
  </si>
  <si>
    <t>410000087</t>
  </si>
  <si>
    <t>CENTRE HOSPITALIER DE BLOIS</t>
  </si>
  <si>
    <t>410000103</t>
  </si>
  <si>
    <t>CH DE ROMORANTIN-LANTHENAY</t>
  </si>
  <si>
    <t>450000088</t>
  </si>
  <si>
    <t>CENTRE HOSPITALIER REGIONAL D'ORLEANS</t>
  </si>
  <si>
    <t>450000104</t>
  </si>
  <si>
    <t>CENTRE HOSPITALIER AGGLOMERATION MONTARGOISE</t>
  </si>
  <si>
    <t>370000085</t>
  </si>
  <si>
    <t>370007569</t>
  </si>
  <si>
    <t>POLE SANTE LEONARD DE VINCI</t>
  </si>
  <si>
    <t>410004998</t>
  </si>
  <si>
    <t>CLINIQUE DU SAINT COEUR</t>
  </si>
  <si>
    <t>450010079</t>
  </si>
  <si>
    <t>080000615</t>
  </si>
  <si>
    <t>CH DE CHARLEVILLE MEZIERES</t>
  </si>
  <si>
    <t>100000017</t>
  </si>
  <si>
    <t>CENTRE HOSPITALIER DE TROYES</t>
  </si>
  <si>
    <t>510000029</t>
  </si>
  <si>
    <t>510000037</t>
  </si>
  <si>
    <t>CENTRE HOSPITALIER DE CHALONS</t>
  </si>
  <si>
    <t>510000516</t>
  </si>
  <si>
    <t>INSTITUT JEAN GODINOT</t>
  </si>
  <si>
    <t>520780032</t>
  </si>
  <si>
    <t>CENTRE HOSPITALIER DE CHAUMONT</t>
  </si>
  <si>
    <t>520780057</t>
  </si>
  <si>
    <t>CENTRE HOSPITALIER DE LANGRES</t>
  </si>
  <si>
    <t>510000185</t>
  </si>
  <si>
    <t>POLYCLINIQUE COURLANCY - REIMS</t>
  </si>
  <si>
    <t>2A0000014</t>
  </si>
  <si>
    <t>CENTRE HOSPITALIER D'AJACCIO</t>
  </si>
  <si>
    <t>250000015</t>
  </si>
  <si>
    <t>CHU BESANCON</t>
  </si>
  <si>
    <t>250000452</t>
  </si>
  <si>
    <t>CHI DE HAUTE COMTE</t>
  </si>
  <si>
    <t>390780146</t>
  </si>
  <si>
    <t>CH LONS-LE-SAUNIER</t>
  </si>
  <si>
    <t>390780609</t>
  </si>
  <si>
    <t>CH LOUIS PASTEUR DOLE</t>
  </si>
  <si>
    <t>700004591</t>
  </si>
  <si>
    <t>CHI DE LA HAUTE-SAONE</t>
  </si>
  <si>
    <t>900000365</t>
  </si>
  <si>
    <t>CH BELFORT - MONTBELIARD</t>
  </si>
  <si>
    <t>250000270</t>
  </si>
  <si>
    <t>CLINIQUE SAINT-VINCENT</t>
  </si>
  <si>
    <t>CLINIQUE SAINT PIERRE</t>
  </si>
  <si>
    <t>970100228</t>
  </si>
  <si>
    <t>CHU DE POINTE A PITRE/ ABYMES</t>
  </si>
  <si>
    <t>970300026</t>
  </si>
  <si>
    <t>CENTRE HOSPITALIER DE CAYENNE</t>
  </si>
  <si>
    <t>970300083</t>
  </si>
  <si>
    <t>CENTRE HOSPITALIER DE ST LAURENT DU MARONI</t>
  </si>
  <si>
    <t>970300265</t>
  </si>
  <si>
    <t>CENTRE MEDICO CHIRURGICAL DE KOUROU</t>
  </si>
  <si>
    <t>270000086</t>
  </si>
  <si>
    <t>CH GISORS</t>
  </si>
  <si>
    <t>270023724</t>
  </si>
  <si>
    <t>CHI EVREUX-VERNON</t>
  </si>
  <si>
    <t>760000166</t>
  </si>
  <si>
    <t>CLCC HENRI BECQUEREL ROUEN</t>
  </si>
  <si>
    <t>760024042</t>
  </si>
  <si>
    <t>CHI ELBEUF-LOUVIERS VAL DE REUIL</t>
  </si>
  <si>
    <t>760780023</t>
  </si>
  <si>
    <t>CH DIEPPE</t>
  </si>
  <si>
    <t>760780239</t>
  </si>
  <si>
    <t>CHU ROUEN</t>
  </si>
  <si>
    <t>760780270</t>
  </si>
  <si>
    <t>CHS DU ROUVRAY SOTTEVILLE-LES-ROUEN</t>
  </si>
  <si>
    <t>760780726</t>
  </si>
  <si>
    <t>CH LE HAVRE</t>
  </si>
  <si>
    <t>760021329</t>
  </si>
  <si>
    <t>HOPITAL PRIVE DE L'ESTUAIRE</t>
  </si>
  <si>
    <t>760780510</t>
  </si>
  <si>
    <t>CLINIQUE DU CEDRE</t>
  </si>
  <si>
    <t>Ile-de-France</t>
  </si>
  <si>
    <t>750000523</t>
  </si>
  <si>
    <t>GROUPE HOSPITALIER PARIS SAINT-JOSEPH</t>
  </si>
  <si>
    <t>750000549</t>
  </si>
  <si>
    <t>FONDATION OPHTALMOLOGIQUE ROTHSCHILD</t>
  </si>
  <si>
    <t>750006728</t>
  </si>
  <si>
    <t>GROUPE HOSPITALIER DIACONESSES CROIX SAINT-SIMON</t>
  </si>
  <si>
    <t>750050940</t>
  </si>
  <si>
    <t>GCS UNICANCER</t>
  </si>
  <si>
    <t>750110025</t>
  </si>
  <si>
    <t>CHNO DES QUINZE-VINGT PARIS</t>
  </si>
  <si>
    <t>750140014</t>
  </si>
  <si>
    <t>CH SAINTE-ANNE</t>
  </si>
  <si>
    <t>750150104</t>
  </si>
  <si>
    <t>INSTITUT MUTUALISTE MONTSOURIS</t>
  </si>
  <si>
    <t>750150187</t>
  </si>
  <si>
    <t>MAISON MEDICALE JEANNE GARNIER</t>
  </si>
  <si>
    <t>750160012</t>
  </si>
  <si>
    <t>AP-HP</t>
  </si>
  <si>
    <t>770110013</t>
  </si>
  <si>
    <t>CH ARBELTIER DE COULOMMIERS</t>
  </si>
  <si>
    <t>770110021</t>
  </si>
  <si>
    <t>CH DE FONTAINEBLEAU</t>
  </si>
  <si>
    <t>770110054</t>
  </si>
  <si>
    <t>CH MARC JACQUET</t>
  </si>
  <si>
    <t>770110062</t>
  </si>
  <si>
    <t>CH DE MONTEREAU</t>
  </si>
  <si>
    <t>770110070</t>
  </si>
  <si>
    <t>CH LEON BINET DE PROVINS</t>
  </si>
  <si>
    <t>770130052</t>
  </si>
  <si>
    <t>CH DE NEMOURS</t>
  </si>
  <si>
    <t>770170017</t>
  </si>
  <si>
    <t>CH DE MARNE-LA-VALLEE</t>
  </si>
  <si>
    <t>770700185</t>
  </si>
  <si>
    <t>CH DE MEAUX</t>
  </si>
  <si>
    <t>780001236</t>
  </si>
  <si>
    <t>CH INTERCOMMUNAL DE POISSY ST-GERMAIN</t>
  </si>
  <si>
    <t>780002697</t>
  </si>
  <si>
    <t>CH INTERCOMMUNAL DE MEULAN-LES MUREAUX</t>
  </si>
  <si>
    <t>780110052</t>
  </si>
  <si>
    <t>CH DE RAMBOUILLET</t>
  </si>
  <si>
    <t>780110078</t>
  </si>
  <si>
    <t>CH DE VERSAILLES</t>
  </si>
  <si>
    <t>910002773</t>
  </si>
  <si>
    <t>CH SUD-FRANCILIEN</t>
  </si>
  <si>
    <t>910019447</t>
  </si>
  <si>
    <t>CH SUD ESSONNE-DOURDAN-ETAMPES</t>
  </si>
  <si>
    <t>910110055</t>
  </si>
  <si>
    <t>CH LONGJUMEAU</t>
  </si>
  <si>
    <t>910110063</t>
  </si>
  <si>
    <t>CH D'ORSAY</t>
  </si>
  <si>
    <t>910150028</t>
  </si>
  <si>
    <t>CMC DE BLIGNY</t>
  </si>
  <si>
    <t>920000650</t>
  </si>
  <si>
    <t>HOPITAL FOCH</t>
  </si>
  <si>
    <t>920000684</t>
  </si>
  <si>
    <t>CENTRE CHIRURGICAL MARIE LANNELONGUE</t>
  </si>
  <si>
    <t>920026374</t>
  </si>
  <si>
    <t>CHI DE COURBEVOIE-NEUILLY-PUTEAUX</t>
  </si>
  <si>
    <t>920110020</t>
  </si>
  <si>
    <t>920813623</t>
  </si>
  <si>
    <t>SANTE SERVICE</t>
  </si>
  <si>
    <t>930021480</t>
  </si>
  <si>
    <t>930110036</t>
  </si>
  <si>
    <t>CH ANDRE GREGOIRE</t>
  </si>
  <si>
    <t>930110051</t>
  </si>
  <si>
    <t>CH DE ST-DENIS</t>
  </si>
  <si>
    <t>930110069</t>
  </si>
  <si>
    <t>CH ROBERT BALLANGER</t>
  </si>
  <si>
    <t>940000649</t>
  </si>
  <si>
    <t>HOPITAL SAINT-CAMILLE - BRY S/MARNE</t>
  </si>
  <si>
    <t>940000664</t>
  </si>
  <si>
    <t>940016819</t>
  </si>
  <si>
    <t>LES HOPITAUX DE SAINT MAURICE</t>
  </si>
  <si>
    <t>940110018</t>
  </si>
  <si>
    <t>CH INTERCOMMUNAL DE CRETEIL</t>
  </si>
  <si>
    <t>940110042</t>
  </si>
  <si>
    <t>CHI DE VILLENEUVE-ST-GEORGES</t>
  </si>
  <si>
    <t>950013870</t>
  </si>
  <si>
    <t>G.H.E.M. - HOPITAL SIMONE VEIL</t>
  </si>
  <si>
    <t>950110015</t>
  </si>
  <si>
    <t>CH VICTOR DUPOUY</t>
  </si>
  <si>
    <t>950110049</t>
  </si>
  <si>
    <t>CH DE GONESSE</t>
  </si>
  <si>
    <t>950110080</t>
  </si>
  <si>
    <t>CH RENE DUBOS</t>
  </si>
  <si>
    <t>750300121</t>
  </si>
  <si>
    <t>FONDATION SAINT JEAN DE DIEU - CLINIQUE OUDINOT</t>
  </si>
  <si>
    <t>770300275</t>
  </si>
  <si>
    <t>POLYCLINIQUE DE LA FORET</t>
  </si>
  <si>
    <t>910300219</t>
  </si>
  <si>
    <t>HOPITAL PRIVE JACQUES CARTIER</t>
  </si>
  <si>
    <t>920300043</t>
  </si>
  <si>
    <t>HOPITAL PRIVE D ANTONY</t>
  </si>
  <si>
    <t>CLINIQUE AMBROISE PARE</t>
  </si>
  <si>
    <t>920300936</t>
  </si>
  <si>
    <t>CENTRE CHIRURGICAL VAL D'OR</t>
  </si>
  <si>
    <t>POLYCLINIQUE VAUBAN</t>
  </si>
  <si>
    <t>950807982</t>
  </si>
  <si>
    <t>CLINIQUE CLAUDE BERNARD</t>
  </si>
  <si>
    <t>110780061</t>
  </si>
  <si>
    <t>CENTRE HOSPITALIER CARCASSONNE</t>
  </si>
  <si>
    <t>110780137</t>
  </si>
  <si>
    <t>CENTRE HOSPITALIER NARBONNE</t>
  </si>
  <si>
    <t>300780038</t>
  </si>
  <si>
    <t>CHU NIMES</t>
  </si>
  <si>
    <t>300780046</t>
  </si>
  <si>
    <t>CENTRE HOSPITALIER ALES - CEVENNES</t>
  </si>
  <si>
    <t>300780053</t>
  </si>
  <si>
    <t>CENTRE HOSPITALIER BAGNOLS SUR CEZE</t>
  </si>
  <si>
    <t>340000207</t>
  </si>
  <si>
    <t>340011295</t>
  </si>
  <si>
    <t>LES HOPITAUX DU BASSIN DE THAU</t>
  </si>
  <si>
    <t>340780055</t>
  </si>
  <si>
    <t>CENTRE HOSPITALIER BEZIERS</t>
  </si>
  <si>
    <t>340780477</t>
  </si>
  <si>
    <t>CHU MONTPELLIER</t>
  </si>
  <si>
    <t>340780642</t>
  </si>
  <si>
    <t>CLINIQUE BEAU SOLEIL</t>
  </si>
  <si>
    <t>660780180</t>
  </si>
  <si>
    <t>CENTRE HOSPITALIER PERPIGNAN</t>
  </si>
  <si>
    <t>110780483</t>
  </si>
  <si>
    <t>CLINIQUE MONTREAL</t>
  </si>
  <si>
    <t>300780152</t>
  </si>
  <si>
    <t>340015965</t>
  </si>
  <si>
    <t>POLYCLINIQUE SAINT ROCH</t>
  </si>
  <si>
    <t>660780784</t>
  </si>
  <si>
    <t>660790387</t>
  </si>
  <si>
    <t>190000042</t>
  </si>
  <si>
    <t>CENTRE HOSPITALIER DUBOIS BRIVE</t>
  </si>
  <si>
    <t>230780041</t>
  </si>
  <si>
    <t>CENTRE HOSPITALIER DE GUERET</t>
  </si>
  <si>
    <t>870000015</t>
  </si>
  <si>
    <t>CHU DE LIMOGES</t>
  </si>
  <si>
    <t>870000023</t>
  </si>
  <si>
    <t>CENTRE HOSPITALIER DE ST-JUNIEN</t>
  </si>
  <si>
    <t>870000288</t>
  </si>
  <si>
    <t>540000767</t>
  </si>
  <si>
    <t>CENTRE HOSPITALIER DE BRIEY</t>
  </si>
  <si>
    <t>540001286</t>
  </si>
  <si>
    <t>CHU DE NANCY</t>
  </si>
  <si>
    <t>540020112</t>
  </si>
  <si>
    <t>SYNDICAT INTERHOSPITALIER SINCAL</t>
  </si>
  <si>
    <t>550003354</t>
  </si>
  <si>
    <t>CENTRE HOSPITALIER DE BAR LE DUC</t>
  </si>
  <si>
    <t>570000158</t>
  </si>
  <si>
    <t>CENTRE HOSPITALIER DU PARC - SARREGUEMINES</t>
  </si>
  <si>
    <t>570005165</t>
  </si>
  <si>
    <t>HOSPITALOR</t>
  </si>
  <si>
    <t>570023630</t>
  </si>
  <si>
    <t>880007059</t>
  </si>
  <si>
    <t>CHI EMILE DURKHEIM  EPINAL</t>
  </si>
  <si>
    <t>880007299</t>
  </si>
  <si>
    <t>CHI DE L'OUEST VOSGIEN</t>
  </si>
  <si>
    <t>880780077</t>
  </si>
  <si>
    <t>CENTRE HOSPITALIER DE SAINT-DIE</t>
  </si>
  <si>
    <t>880780093</t>
  </si>
  <si>
    <t>CENTRE HOSPITALIER DE REMIREMONT</t>
  </si>
  <si>
    <t>540000478</t>
  </si>
  <si>
    <t>POLYCLINIQUE LOUIS PASTEUR ESSEY LES NANCY</t>
  </si>
  <si>
    <t>540000486</t>
  </si>
  <si>
    <t>POLYCLINIQUE DE GENTILLY NANCY</t>
  </si>
  <si>
    <t>570000646</t>
  </si>
  <si>
    <t>HOPITAL CLINIQUE CLAUDE BERNARD METZ</t>
  </si>
  <si>
    <t>970211207</t>
  </si>
  <si>
    <t>CHU DE MARTINIQUE</t>
  </si>
  <si>
    <t>090781774</t>
  </si>
  <si>
    <t>CHI DU VAL D'ARIEGE</t>
  </si>
  <si>
    <t>120004528</t>
  </si>
  <si>
    <t>CH DE MILLAU</t>
  </si>
  <si>
    <t>120004619</t>
  </si>
  <si>
    <t>CH DE SAINT-AFFRIQUE</t>
  </si>
  <si>
    <t>120780044</t>
  </si>
  <si>
    <t>CH "HOPITAL JACQUES PUEL" DE RODEZ</t>
  </si>
  <si>
    <t>120780069</t>
  </si>
  <si>
    <t>CH VILLEFRANCHE DE ROUERGUE</t>
  </si>
  <si>
    <t>310781406</t>
  </si>
  <si>
    <t>HOTEL DIEU ST-JACQUES CHU DE TOULOUSE</t>
  </si>
  <si>
    <t>310782347</t>
  </si>
  <si>
    <t>INSTITUT CLAUDIUS REGAUD</t>
  </si>
  <si>
    <t>460780216</t>
  </si>
  <si>
    <t>CENTRE HOSPITALIER JEAN ROUGIER CAHOR</t>
  </si>
  <si>
    <t>650780158</t>
  </si>
  <si>
    <t>CENTRE HOSPITALIER LOURDES</t>
  </si>
  <si>
    <t>650780166</t>
  </si>
  <si>
    <t>CENTRE HOSPITALIER BAGNERES DE BIGORRE</t>
  </si>
  <si>
    <t>810000331</t>
  </si>
  <si>
    <t>CENTRE HOSPITALIER D'ALBI</t>
  </si>
  <si>
    <t>810000455</t>
  </si>
  <si>
    <t>CENTRE HOSPITALIER DE LAVAUR</t>
  </si>
  <si>
    <t>820000016</t>
  </si>
  <si>
    <t>CENTRE HOSPITALIER DE MONTAUBAN</t>
  </si>
  <si>
    <t>310780101</t>
  </si>
  <si>
    <t>CLINIQUE SAINT JEAN LANGUEDOC</t>
  </si>
  <si>
    <t>310780150</t>
  </si>
  <si>
    <t>CLINIQUE MEDIPOLE GARONNE</t>
  </si>
  <si>
    <t>310780259</t>
  </si>
  <si>
    <t>S.A. CLINIQUE PASTEUR</t>
  </si>
  <si>
    <t>310780283</t>
  </si>
  <si>
    <t>NOUVELLE CLINIQUE DE L'UNION</t>
  </si>
  <si>
    <t>310780382</t>
  </si>
  <si>
    <t>310781000</t>
  </si>
  <si>
    <t>CLINIQUE DES CEDRES</t>
  </si>
  <si>
    <t>310781505</t>
  </si>
  <si>
    <t>CLINIQUE D'OCCITANIE</t>
  </si>
  <si>
    <t>650780679</t>
  </si>
  <si>
    <t>S.A. CLINIQUE DE L'ORMEAU</t>
  </si>
  <si>
    <t>590000188</t>
  </si>
  <si>
    <t>CLCC OSCAR LAMBRET LILLE</t>
  </si>
  <si>
    <t>590051801</t>
  </si>
  <si>
    <t>GCS DU GPT DES HOPITAUX DE L'ICL</t>
  </si>
  <si>
    <t>590780193</t>
  </si>
  <si>
    <t>590781415</t>
  </si>
  <si>
    <t>CH DUNKERQUE</t>
  </si>
  <si>
    <t>590781605</t>
  </si>
  <si>
    <t>CH CAMBRAI</t>
  </si>
  <si>
    <t>590781670</t>
  </si>
  <si>
    <t>CH LE QUESNOY</t>
  </si>
  <si>
    <t>590781902</t>
  </si>
  <si>
    <t>CH TOURCOING</t>
  </si>
  <si>
    <t>590782215</t>
  </si>
  <si>
    <t>CH VALENCIENNES</t>
  </si>
  <si>
    <t>590782421</t>
  </si>
  <si>
    <t>CH ROUBAIX</t>
  </si>
  <si>
    <t>590782652</t>
  </si>
  <si>
    <t>CH HAZEBROUCK</t>
  </si>
  <si>
    <t>590783239</t>
  </si>
  <si>
    <t>CH DOUAI</t>
  </si>
  <si>
    <t>620000026</t>
  </si>
  <si>
    <t>ETABLISSEMENT HOPALE BERCK</t>
  </si>
  <si>
    <t>620001834</t>
  </si>
  <si>
    <t>GROUPE AHNAC</t>
  </si>
  <si>
    <t>620100057</t>
  </si>
  <si>
    <t>CH ARRAS</t>
  </si>
  <si>
    <t>620100651</t>
  </si>
  <si>
    <t>CH BETHUNE</t>
  </si>
  <si>
    <t>620100685</t>
  </si>
  <si>
    <t>CH LENS</t>
  </si>
  <si>
    <t>620101337</t>
  </si>
  <si>
    <t>CH CALAIS</t>
  </si>
  <si>
    <t>620103432</t>
  </si>
  <si>
    <t>CH ARRONDISSEMENT DE MONTREUIL</t>
  </si>
  <si>
    <t>620103440</t>
  </si>
  <si>
    <t>CH BOULOGNE-SUR-MER</t>
  </si>
  <si>
    <t>590008041</t>
  </si>
  <si>
    <t>590780250</t>
  </si>
  <si>
    <t>CLINIQUE LILLE-SUD</t>
  </si>
  <si>
    <t>590780268</t>
  </si>
  <si>
    <t>POLYCLINIQUE DU BOIS</t>
  </si>
  <si>
    <t>590780383</t>
  </si>
  <si>
    <t>POLYCLINIQUE DE LA LOUVIERE</t>
  </si>
  <si>
    <t>620100750</t>
  </si>
  <si>
    <t>620118513</t>
  </si>
  <si>
    <t>CENTRE MCO COTE D'OPALE</t>
  </si>
  <si>
    <t>970403606</t>
  </si>
  <si>
    <t>G.H. EST-REUNION</t>
  </si>
  <si>
    <t>970408589</t>
  </si>
  <si>
    <t>CHR REUNION</t>
  </si>
  <si>
    <t>440000057</t>
  </si>
  <si>
    <t>CENTRE HOSPITALIER DE ST NAZAIRE</t>
  </si>
  <si>
    <t>440000289</t>
  </si>
  <si>
    <t>CHU DE NANTES</t>
  </si>
  <si>
    <t>440000313</t>
  </si>
  <si>
    <t>CENTRE HOSPITALIER CHATEAUBRIANT</t>
  </si>
  <si>
    <t>490000031</t>
  </si>
  <si>
    <t>CHU D'ANGERS</t>
  </si>
  <si>
    <t>490000155</t>
  </si>
  <si>
    <t>490000676</t>
  </si>
  <si>
    <t>CENTRE HOSPITALIER DE CHOLET</t>
  </si>
  <si>
    <t>490528452</t>
  </si>
  <si>
    <t>CENTRE HOSPITALIER DE SAUMUR</t>
  </si>
  <si>
    <t>720000025</t>
  </si>
  <si>
    <t>CENTRE HOSPITALIER DU MANS</t>
  </si>
  <si>
    <t>850000019</t>
  </si>
  <si>
    <t>CENTRE HOSPITALIER DE LA ROCHE/YON</t>
  </si>
  <si>
    <t>850000035</t>
  </si>
  <si>
    <t>CENTRE HOSPITALIER FONTENAY LE COMTE</t>
  </si>
  <si>
    <t>440002020</t>
  </si>
  <si>
    <t>POLYCLINIQUE DE L'EUROPE</t>
  </si>
  <si>
    <t>440024982</t>
  </si>
  <si>
    <t>440041580</t>
  </si>
  <si>
    <t>NOUVELLES CLINIQUES NANTAISES</t>
  </si>
  <si>
    <t>490014909</t>
  </si>
  <si>
    <t>CLINIQUE DE L'ANJOU</t>
  </si>
  <si>
    <t>720000199</t>
  </si>
  <si>
    <t>SA CLINIQUE CHIR. LE PRE-PASTEUR</t>
  </si>
  <si>
    <t>720017748</t>
  </si>
  <si>
    <t>POLE SANTE SUD SITE CMCM</t>
  </si>
  <si>
    <t>850000126</t>
  </si>
  <si>
    <t>CLINIQUE SUD VENDEE</t>
  </si>
  <si>
    <t>020000063</t>
  </si>
  <si>
    <t>CENTRE HOSPITALIER DE SAINT QUENTIN</t>
  </si>
  <si>
    <t>020000253</t>
  </si>
  <si>
    <t>CENTRE HOSPITALIER DE LAON</t>
  </si>
  <si>
    <t>020004404</t>
  </si>
  <si>
    <t>CENTRE HOSPITALIER DE CHATEAU THIERRY</t>
  </si>
  <si>
    <t>600100713</t>
  </si>
  <si>
    <t>CENTRE HOSPITALIER DE BEAUVAIS</t>
  </si>
  <si>
    <t>600100721</t>
  </si>
  <si>
    <t>CHICN - CENTRE HOSPITALIER INTERCOMMUNAL COMPIEGNE NOYON</t>
  </si>
  <si>
    <t>600101984</t>
  </si>
  <si>
    <t>GROUPEMENT HOSPITALIER PUBLIC DU SUD DE L'OISE</t>
  </si>
  <si>
    <t>800000028</t>
  </si>
  <si>
    <t>CENTRE HOSPITALIER D'ABBEVILLE</t>
  </si>
  <si>
    <t>800000044</t>
  </si>
  <si>
    <t>CHU AMIENS</t>
  </si>
  <si>
    <t>800009920</t>
  </si>
  <si>
    <t>SA CLINIQUE VICTOR PAUCHET</t>
  </si>
  <si>
    <t>160014411</t>
  </si>
  <si>
    <t>CENTRE HOSP INTERCOMMUNAL DU PAYS DE COGNAC</t>
  </si>
  <si>
    <t>170023279</t>
  </si>
  <si>
    <t>GROUPE HOSPITALIER LA ROCHELLE-RE-AUNIS</t>
  </si>
  <si>
    <t>170780175</t>
  </si>
  <si>
    <t>CENTRE HOSPITALIER DE SAINTONGE</t>
  </si>
  <si>
    <t>170780191</t>
  </si>
  <si>
    <t>CENTRE HOSPITALIER DE ROYAN</t>
  </si>
  <si>
    <t>170780225</t>
  </si>
  <si>
    <t>CENTRE HOSPITALIER DE ROCHEFORT</t>
  </si>
  <si>
    <t>790000012</t>
  </si>
  <si>
    <t>CENTRE HOSPITALIER GEORGES RENON</t>
  </si>
  <si>
    <t>860013077</t>
  </si>
  <si>
    <t>860780048</t>
  </si>
  <si>
    <t>860010321</t>
  </si>
  <si>
    <t>POLYCLNIQUE DE POITIERS</t>
  </si>
  <si>
    <t>050000116</t>
  </si>
  <si>
    <t>CH ESCARTONS</t>
  </si>
  <si>
    <t>050002948</t>
  </si>
  <si>
    <t>CHICAS GAP-SISTERON</t>
  </si>
  <si>
    <t>060000528</t>
  </si>
  <si>
    <t>CENTRE ANTOINE LACASSAGNE</t>
  </si>
  <si>
    <t>060780947</t>
  </si>
  <si>
    <t>HOPITAUX PEDIATRIQUES NICE CHU LENVAL</t>
  </si>
  <si>
    <t>060780954</t>
  </si>
  <si>
    <t>CH D'ANTIBES JUAN LES PINS</t>
  </si>
  <si>
    <t>060785011</t>
  </si>
  <si>
    <t>CHU DE NICE</t>
  </si>
  <si>
    <t>060791811</t>
  </si>
  <si>
    <t>130001647</t>
  </si>
  <si>
    <t>INSTITUT PAOLI CALMETTES</t>
  </si>
  <si>
    <t>130041916</t>
  </si>
  <si>
    <t>CH PAYS D'AIX - CHI AIX-PERTUIS</t>
  </si>
  <si>
    <t>130043326</t>
  </si>
  <si>
    <t>GCS PRRC PACA OUEST ET SIEGE</t>
  </si>
  <si>
    <t>130043664</t>
  </si>
  <si>
    <t>HOPITAL EUROPEEN DESBIEF AMBOISE PARE</t>
  </si>
  <si>
    <t>130781446</t>
  </si>
  <si>
    <t>CH D'AUBAGNE</t>
  </si>
  <si>
    <t>130785652</t>
  </si>
  <si>
    <t>FONDATION HOPITAL SAINT JOSEPH</t>
  </si>
  <si>
    <t>130786049</t>
  </si>
  <si>
    <t>130789274</t>
  </si>
  <si>
    <t>CH JOSEPH IMBERT</t>
  </si>
  <si>
    <t>130789316</t>
  </si>
  <si>
    <t>CH LES RAYETTES</t>
  </si>
  <si>
    <t>830100566</t>
  </si>
  <si>
    <t>CHI DE FREJUS SAINT RAPHAEL</t>
  </si>
  <si>
    <t>830100616</t>
  </si>
  <si>
    <t>CHI TOULON LA SEYNE</t>
  </si>
  <si>
    <t>840000350</t>
  </si>
  <si>
    <t>CLINIQUE SAINTE CATHERINE</t>
  </si>
  <si>
    <t>840006597</t>
  </si>
  <si>
    <t>CH HENRI DUFFAUT</t>
  </si>
  <si>
    <t>060780491</t>
  </si>
  <si>
    <t>INSTITUT ARNAULT TZANCK</t>
  </si>
  <si>
    <t>060800166</t>
  </si>
  <si>
    <t>CLINIQUE DE L'ESPERANCE</t>
  </si>
  <si>
    <t>130783962</t>
  </si>
  <si>
    <t>CLINIQUE WULFRAN PUGET</t>
  </si>
  <si>
    <t>130784051</t>
  </si>
  <si>
    <t>HP CLAIRVAL</t>
  </si>
  <si>
    <t>130785678</t>
  </si>
  <si>
    <t>CLINIQUE VERT COTEAU</t>
  </si>
  <si>
    <t>130810740</t>
  </si>
  <si>
    <t>CLINIQUE AXIUM</t>
  </si>
  <si>
    <t>840013312</t>
  </si>
  <si>
    <t>CLINIQUE RHONE DURANCE</t>
  </si>
  <si>
    <t>010780054</t>
  </si>
  <si>
    <t>CH BOURG-EN-BRESSE</t>
  </si>
  <si>
    <t>010780062</t>
  </si>
  <si>
    <t>CH BELLEY</t>
  </si>
  <si>
    <t>070002878</t>
  </si>
  <si>
    <t>CH VALS D'ARDECHE</t>
  </si>
  <si>
    <t>070005566</t>
  </si>
  <si>
    <t>CH ARDECHE MERIDIONALE</t>
  </si>
  <si>
    <t>070780358</t>
  </si>
  <si>
    <t>260000021</t>
  </si>
  <si>
    <t>CH VALENCE</t>
  </si>
  <si>
    <t>260000047</t>
  </si>
  <si>
    <t>CH MONTELIMAR</t>
  </si>
  <si>
    <t>380012658</t>
  </si>
  <si>
    <t>GROUPE HOSPITALIER MUTUALISTE DE GRENOBLE</t>
  </si>
  <si>
    <t>380780049</t>
  </si>
  <si>
    <t>CH BOURGOIN-JALLIEU</t>
  </si>
  <si>
    <t>380780080</t>
  </si>
  <si>
    <t>CHU GRENOBLE</t>
  </si>
  <si>
    <t>380781435</t>
  </si>
  <si>
    <t>CH VIENNE</t>
  </si>
  <si>
    <t>420010050</t>
  </si>
  <si>
    <t>CLINIQUE MUTUALISTE DE LA LOIRE</t>
  </si>
  <si>
    <t>420013492</t>
  </si>
  <si>
    <t>GCS-ES INSTITUT CANCEROLOGIE LUCIEN NEUWIRTH</t>
  </si>
  <si>
    <t>420780033</t>
  </si>
  <si>
    <t>CH ROANNE</t>
  </si>
  <si>
    <t>420784878</t>
  </si>
  <si>
    <t>CHU SAINT-ETIENNE</t>
  </si>
  <si>
    <t>690000880</t>
  </si>
  <si>
    <t>CENTRE LEON BERARD</t>
  </si>
  <si>
    <t>690037296</t>
  </si>
  <si>
    <t>GCS LCU LYON CANCÉROLOGIE UNIVERSITÉ</t>
  </si>
  <si>
    <t>690780044</t>
  </si>
  <si>
    <t>CH SAINTE-FOY-LES-LYON</t>
  </si>
  <si>
    <t>690780101</t>
  </si>
  <si>
    <t>CH LE VINATIER</t>
  </si>
  <si>
    <t>690781810</t>
  </si>
  <si>
    <t>HOSPICES CIVILS DE LYON</t>
  </si>
  <si>
    <t>690782222</t>
  </si>
  <si>
    <t>690788930</t>
  </si>
  <si>
    <t>SOINS ET SANTE</t>
  </si>
  <si>
    <t>690805361</t>
  </si>
  <si>
    <t>CH SAINT-JOSEPH/SAINT-LUC</t>
  </si>
  <si>
    <t>730000015</t>
  </si>
  <si>
    <t>CH CHAMBERY</t>
  </si>
  <si>
    <t>730780111</t>
  </si>
  <si>
    <t>CH AIX-LES-BAINS</t>
  </si>
  <si>
    <t>740001839</t>
  </si>
  <si>
    <t>HOPITAUX DES PAYS DU MONT-BLANC</t>
  </si>
  <si>
    <t>740781133</t>
  </si>
  <si>
    <t>740790258</t>
  </si>
  <si>
    <t>740790381</t>
  </si>
  <si>
    <t>HOPITAUX DU LEMAN</t>
  </si>
  <si>
    <t>380786442</t>
  </si>
  <si>
    <t>CLINIQUE BELLEDONNE</t>
  </si>
  <si>
    <t>420011413</t>
  </si>
  <si>
    <t>HOPITAL PRIVE DE LA LOIRE</t>
  </si>
  <si>
    <t>420782310</t>
  </si>
  <si>
    <t>CLINIQUE DU RENAISON</t>
  </si>
  <si>
    <t>690023411</t>
  </si>
  <si>
    <t>HOPITAL PRIVE JEAN MERMOZ</t>
  </si>
  <si>
    <t>690793468</t>
  </si>
  <si>
    <t>INFIRMERIE PROTESTANTE DE LYON</t>
  </si>
  <si>
    <t>740780416</t>
  </si>
  <si>
    <t>CLINIQUE D'ARGONAY</t>
  </si>
  <si>
    <t>SSA</t>
  </si>
  <si>
    <t>750810814</t>
  </si>
  <si>
    <t>SERVICE DE SANTE DES ARMEES</t>
  </si>
  <si>
    <t>370000481</t>
  </si>
  <si>
    <t>540023264</t>
  </si>
  <si>
    <t>550006795</t>
  </si>
  <si>
    <t>860013382</t>
  </si>
  <si>
    <t>770019032</t>
  </si>
  <si>
    <t>GROUPE HOSPITALIER INTERCOMMUNAL LE RAINCY - MONTFERMEIL</t>
  </si>
  <si>
    <t>ICM (INSTITUT REGIONAL DU CANCER DE MONTPELLIER)</t>
  </si>
  <si>
    <t>INSTITUT DE CANCEROLOGIE DE LORRAINE</t>
  </si>
  <si>
    <t>CENTRE HOSPITALIER DE VERDUN/SAINT MIHIEL</t>
  </si>
  <si>
    <t>GROUPE HOSPITALIER NORD VIENNE</t>
  </si>
  <si>
    <t>HOPITAL PRIVE GERIATRIQUE LES SOURCES</t>
  </si>
  <si>
    <t>CH ARDECHE-NORD</t>
  </si>
  <si>
    <t>HOPITAL NORD-OUEST (VILLEFRANCHE-SUR-SAONE)</t>
  </si>
  <si>
    <t>CH ANNECY-GENEVOIS</t>
  </si>
  <si>
    <t>CH ALPES-LEMAN (CHAL)</t>
  </si>
  <si>
    <t>CENTRE HELIO MARIN ROSCOFF</t>
  </si>
  <si>
    <t>CLINIQUE SAINT-GATIEN</t>
  </si>
  <si>
    <t>POLYCLINIQUE DES LONGUES ALLEES</t>
  </si>
  <si>
    <t>CENTRE HOSPITALIER DE MARNE LA VALLEE</t>
  </si>
  <si>
    <t>SA HOPITAL PRIVE LES FRANCISCAINES</t>
  </si>
  <si>
    <t>POLYCLINIQUE SAINT PRIVAT</t>
  </si>
  <si>
    <t>SAS POLYCLINIQUE DE LIMOGES - SITE CLINIQUE FRANÇOIS CHENIEUX</t>
  </si>
  <si>
    <t>Pays de la Loire</t>
  </si>
  <si>
    <t>Provence-Alpes-Côte-d'Azur</t>
  </si>
  <si>
    <t>GCS"HOPITAUX UNIVERSITAIRES GRAND OUEST" (HUGO)</t>
  </si>
  <si>
    <t>GCS</t>
  </si>
  <si>
    <t>TOTAL</t>
  </si>
  <si>
    <t>GCS CNCR</t>
  </si>
  <si>
    <t>GCS GDS Recherche et enseignement</t>
  </si>
  <si>
    <t xml:space="preserve">GCS GROUPE HOSP DE L'EST FRANCILIEN 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</si>
  <si>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</si>
  <si>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Centre Val de Loire</t>
  </si>
  <si>
    <t>zz-Martinique</t>
  </si>
  <si>
    <t>zz-Guadeloupe</t>
  </si>
  <si>
    <t>zz-Guyane</t>
  </si>
  <si>
    <t>Alsace Champagne-Ardennes Lorraine</t>
  </si>
  <si>
    <t>Aquitaine Limousin Poitou-Charente</t>
  </si>
  <si>
    <t>Rhône-Alpes Auvergne</t>
  </si>
  <si>
    <t>Bourgogne Franche-Comté</t>
  </si>
  <si>
    <t xml:space="preserve">Midi-Pyrénées Languedoc-Roussillon </t>
  </si>
  <si>
    <t>Nord-Pas-de-Calais Picardie</t>
  </si>
  <si>
    <t>Normandie</t>
  </si>
  <si>
    <t>GUSTAVE ROUSSY</t>
  </si>
  <si>
    <t>INSTITUT CURIE - Paris Saint-Cloud</t>
  </si>
  <si>
    <t>080010473</t>
  </si>
  <si>
    <t>GCS TERRIT ARDEN NORD SITE CH CHARLEVI</t>
  </si>
  <si>
    <t>510000060</t>
  </si>
  <si>
    <t>CH AUBAN MOET A EPERNAY</t>
  </si>
  <si>
    <t>520780073</t>
  </si>
  <si>
    <t>CH DE ST DIZIER</t>
  </si>
  <si>
    <t>CH ROBERT PAX</t>
  </si>
  <si>
    <t>570001057</t>
  </si>
  <si>
    <t>HÔPITAL BELLE ISLE METZ</t>
  </si>
  <si>
    <t>570015099</t>
  </si>
  <si>
    <t>CH SARREBOURG</t>
  </si>
  <si>
    <t>570025254</t>
  </si>
  <si>
    <t>CHIC UNISANTÉ</t>
  </si>
  <si>
    <t>570026252</t>
  </si>
  <si>
    <t>HÔPITAL ROBERT SCHUMAN</t>
  </si>
  <si>
    <t>670780212</t>
  </si>
  <si>
    <t>CLINIQUE SAINTE-ANNE - GHSV</t>
  </si>
  <si>
    <t>680020336</t>
  </si>
  <si>
    <t>GRPE HOSP REGION MULHOUSE ET SUD ALSACE</t>
  </si>
  <si>
    <t>570000216</t>
  </si>
  <si>
    <t>240000059</t>
  </si>
  <si>
    <t>240000117</t>
  </si>
  <si>
    <t>Corse</t>
  </si>
  <si>
    <t>CH DE PERIGUEUX</t>
  </si>
  <si>
    <t>920810736</t>
  </si>
  <si>
    <t>CH BERGERAC</t>
  </si>
  <si>
    <t>2A0000386</t>
  </si>
  <si>
    <t>CHS DE CASTELLUCCIO</t>
  </si>
  <si>
    <t>CLINIQUE DU PONT DE CHAUME</t>
  </si>
  <si>
    <t>800013179</t>
  </si>
  <si>
    <t>SAS CLINIQUE DE L'EUROPE</t>
  </si>
  <si>
    <t>CLINIQUE DES ORMEAUX</t>
  </si>
  <si>
    <t>CH LES SABLES D'O.</t>
  </si>
  <si>
    <t>970302121</t>
  </si>
  <si>
    <t>970462107</t>
  </si>
  <si>
    <t>CLINIQUE SAINTE CLOTILDE</t>
  </si>
  <si>
    <t>CHR DE REIMS</t>
  </si>
  <si>
    <t xml:space="preserve">INSTITUT DE CANCEROLOGIE DE L'OUEST (ICO) </t>
  </si>
  <si>
    <t>Finess</t>
  </si>
  <si>
    <t>Raison Sociale</t>
  </si>
  <si>
    <t>CH BOURG EN BRESSE</t>
  </si>
  <si>
    <t>010780195</t>
  </si>
  <si>
    <t>CLINIQUE CONVERT BOURG-EN-B.</t>
  </si>
  <si>
    <t>020000261</t>
  </si>
  <si>
    <t>CH DE SOISSONS</t>
  </si>
  <si>
    <t>020000287</t>
  </si>
  <si>
    <t>CH DE CHAUNY</t>
  </si>
  <si>
    <t>CH MOULINS YZEURE</t>
  </si>
  <si>
    <t>CH MONTLUCON</t>
  </si>
  <si>
    <t>CH VICHY</t>
  </si>
  <si>
    <t>030781116</t>
  </si>
  <si>
    <t>CLINIQUE ST-FRANC ST ANT -DESERTINE</t>
  </si>
  <si>
    <t>CH DE BRIANCON</t>
  </si>
  <si>
    <t>060780517</t>
  </si>
  <si>
    <t>POLYCLINIQUE SAINT-JEAN</t>
  </si>
  <si>
    <t>HÔPITAUX PEDIATRIQUES NICE CHU LENVAL</t>
  </si>
  <si>
    <t>CH ANTIBES-JUAN LES PINS</t>
  </si>
  <si>
    <t>060780988</t>
  </si>
  <si>
    <t>CH DE CANNES</t>
  </si>
  <si>
    <t>060785219</t>
  </si>
  <si>
    <t>CLINIQUE PLEIN CIEL</t>
  </si>
  <si>
    <t>CH D'ARDECHE MERIDIONALE</t>
  </si>
  <si>
    <t>CH D'ARDECHE NORD</t>
  </si>
  <si>
    <t>CH CHARLEVILLE MEZIERES</t>
  </si>
  <si>
    <t>CHIC DU VAL D ARIEGE</t>
  </si>
  <si>
    <t>CH DE TROYES</t>
  </si>
  <si>
    <t>CH CARCASSONNE</t>
  </si>
  <si>
    <t>CH NARBONNE</t>
  </si>
  <si>
    <t>110780228</t>
  </si>
  <si>
    <t>POLYCLINIQUE LE LANGUEDOC</t>
  </si>
  <si>
    <t>CH RODEZ</t>
  </si>
  <si>
    <t>INSTITUT PAOLI - CALMETTES</t>
  </si>
  <si>
    <t>CH DU PAYS D'AIX CHI AIX PERTUIS</t>
  </si>
  <si>
    <t>HÔPITAL EUROPEEN DESBIEF AMBROISE PARE</t>
  </si>
  <si>
    <t>130781479</t>
  </si>
  <si>
    <t>CLINIQUE LA CASAMANCE</t>
  </si>
  <si>
    <t>130782634</t>
  </si>
  <si>
    <t>CH DE SALON</t>
  </si>
  <si>
    <t>POLYCLINIQUE CLAIRVAL</t>
  </si>
  <si>
    <t>HÔPITAL SAINT JOSEPH</t>
  </si>
  <si>
    <t>AP-HM</t>
  </si>
  <si>
    <t>130786742</t>
  </si>
  <si>
    <t>HÔPITAL D'INSTRUCTION DES ARMÉES LAVERAN</t>
  </si>
  <si>
    <t>CH DE LISIEUX</t>
  </si>
  <si>
    <t>CHU COTE DE NACRE CAEN</t>
  </si>
  <si>
    <t>140000159</t>
  </si>
  <si>
    <t>CH DE VIRE</t>
  </si>
  <si>
    <t>140000639</t>
  </si>
  <si>
    <t>CLCC FRANÇOIS BACLESSE</t>
  </si>
  <si>
    <t>140016759</t>
  </si>
  <si>
    <t>POLYCLINIQUE DU PARC</t>
  </si>
  <si>
    <t>150780096</t>
  </si>
  <si>
    <t>CH HENRI MONDOR AURILLAC</t>
  </si>
  <si>
    <t>150780732</t>
  </si>
  <si>
    <t>CENTRE MÉDICO-CHIRURGICAL AURILLAC</t>
  </si>
  <si>
    <t>160000451</t>
  </si>
  <si>
    <t>CH ANGOULEME</t>
  </si>
  <si>
    <t>GROUPEMENT HOSPITALIER DE LA ROCHELLE-RE-AUNIS</t>
  </si>
  <si>
    <t>170780050</t>
  </si>
  <si>
    <t>CH DE JONZAC</t>
  </si>
  <si>
    <t>CH DE ROYAN</t>
  </si>
  <si>
    <t>CH J. COEUR BOURGES</t>
  </si>
  <si>
    <t>CH BRIVE</t>
  </si>
  <si>
    <t>210012175</t>
  </si>
  <si>
    <t>HOSPICES CIVILS DE BEAUNE</t>
  </si>
  <si>
    <t>210780417</t>
  </si>
  <si>
    <t>CENTRE GEORGES-FRANCOIS LECLERC</t>
  </si>
  <si>
    <t>CHU DE DIJON</t>
  </si>
  <si>
    <t>CLINIQUE MÉDICO-CHIRURGICALE</t>
  </si>
  <si>
    <t>CH ST BRIEUC</t>
  </si>
  <si>
    <t>220000046</t>
  </si>
  <si>
    <t>CH RENÉ PLÉVEN DINAN</t>
  </si>
  <si>
    <t>CH LANNION</t>
  </si>
  <si>
    <t>220000269</t>
  </si>
  <si>
    <t>CLINIQUE ARMORICAINE RADIOLOGIE</t>
  </si>
  <si>
    <t>220022800</t>
  </si>
  <si>
    <t>HÔPITAL PRIVÉ DES COTES D'ARMOR</t>
  </si>
  <si>
    <t>230780082</t>
  </si>
  <si>
    <t>CENTRE MÉDICAL NATIONAL STE FEYRE</t>
  </si>
  <si>
    <t>CH PERIGUEUX</t>
  </si>
  <si>
    <t>240000190</t>
  </si>
  <si>
    <t>POLYCLINIQUE FRANCHEVILLE</t>
  </si>
  <si>
    <t>CHIC DE HAUTE-COMTÉ</t>
  </si>
  <si>
    <t>CH DE VALENCE</t>
  </si>
  <si>
    <t>260000054</t>
  </si>
  <si>
    <t>CH CREST HAD</t>
  </si>
  <si>
    <t>260003017</t>
  </si>
  <si>
    <t>SA CLINIQUE KENNEDY</t>
  </si>
  <si>
    <t>260006267</t>
  </si>
  <si>
    <t>CLINIQUE GENERALE</t>
  </si>
  <si>
    <t>260016910</t>
  </si>
  <si>
    <t>HÔPITAUX DROME NORD</t>
  </si>
  <si>
    <t>CH DE GISORS</t>
  </si>
  <si>
    <t>CHIC EURE SEINE HÔPITAUX EVREUX-VERNON</t>
  </si>
  <si>
    <t>CH VICTOR JOUSSELIN</t>
  </si>
  <si>
    <t>280504267</t>
  </si>
  <si>
    <t>CH CHARTRES</t>
  </si>
  <si>
    <t>CHU BREST</t>
  </si>
  <si>
    <t>290000074</t>
  </si>
  <si>
    <t>CH DOUARNENEZ</t>
  </si>
  <si>
    <t>290000207</t>
  </si>
  <si>
    <t>CLINIQUE ST MICHEL ET STE ANNE</t>
  </si>
  <si>
    <t>CHIC DE CORNOUAILLE QUIMPER</t>
  </si>
  <si>
    <t>290023431</t>
  </si>
  <si>
    <t>CENTRE MÉDICO-CHIRURGICAL BAIE DE MORLAIX</t>
  </si>
  <si>
    <t>CH ALES</t>
  </si>
  <si>
    <t>CH BAGNOLS SUR CEZE</t>
  </si>
  <si>
    <t>300780285</t>
  </si>
  <si>
    <t>CLINIQUE VALDEGOUR</t>
  </si>
  <si>
    <t>300788502</t>
  </si>
  <si>
    <t>POLYCLINIQUE DU GRAND SUD</t>
  </si>
  <si>
    <t>SA CLINIQUE PASTEUR</t>
  </si>
  <si>
    <t>CHR TOULOUSE</t>
  </si>
  <si>
    <t>320780117</t>
  </si>
  <si>
    <t>CH AUCH</t>
  </si>
  <si>
    <t>330000340</t>
  </si>
  <si>
    <t>M.S.P.B. BAGATELLE</t>
  </si>
  <si>
    <t>CLINIQUE TIVOLI-DUCOS</t>
  </si>
  <si>
    <t>330780206</t>
  </si>
  <si>
    <t>CLINIQUE D'ARCACHON</t>
  </si>
  <si>
    <t>330780263</t>
  </si>
  <si>
    <t>POLYCLINIQUE BORDEAUX RIVE DROITE</t>
  </si>
  <si>
    <t>CHU DE BORDEAUX</t>
  </si>
  <si>
    <t>CH DE LIBOURNE</t>
  </si>
  <si>
    <t>340000025</t>
  </si>
  <si>
    <t>INSTITUT SAINT PIERRE</t>
  </si>
  <si>
    <t>340009885</t>
  </si>
  <si>
    <t>POLYCLINIQUE CHAMPEAU</t>
  </si>
  <si>
    <t>SAS POLYCLINIQUE SAINT PRIVAT</t>
  </si>
  <si>
    <t>CH BEZIERS</t>
  </si>
  <si>
    <t>340780493</t>
  </si>
  <si>
    <t>INSTITUT DU CANCER DE MONTPELLIER</t>
  </si>
  <si>
    <t>340780667</t>
  </si>
  <si>
    <t>CLINIQUE DU PARC</t>
  </si>
  <si>
    <t>340780675</t>
  </si>
  <si>
    <t>CLINIQUE CLEMENTVILLE</t>
  </si>
  <si>
    <t>340781608</t>
  </si>
  <si>
    <t>MSM MAS DE ROCHET</t>
  </si>
  <si>
    <t>CH ST MALO</t>
  </si>
  <si>
    <t>CH FOUGERES</t>
  </si>
  <si>
    <t>350002192</t>
  </si>
  <si>
    <t>POLYCLINIQUE SAINT LAURENT</t>
  </si>
  <si>
    <t>CRLCC E. MARQUIS</t>
  </si>
  <si>
    <t>CHRU DE RENNES</t>
  </si>
  <si>
    <t>CH DE CHATEAUROUX</t>
  </si>
  <si>
    <t>CHU DE TOURS</t>
  </si>
  <si>
    <t>CH CHINONAIS</t>
  </si>
  <si>
    <t>PÔLE SANTÉ LÉONARD DE VINCI</t>
  </si>
  <si>
    <t>GROUPEMENT HOSPITALIER MUTUALISTE DE GRENOBLE</t>
  </si>
  <si>
    <t>CH BOURGOIN JALLIEU</t>
  </si>
  <si>
    <t>CH DE VIENNE</t>
  </si>
  <si>
    <t>CH PASTEUR DOLE</t>
  </si>
  <si>
    <t>CH DE MONT DE MARSAN</t>
  </si>
  <si>
    <t>400780193</t>
  </si>
  <si>
    <t>CH DAX</t>
  </si>
  <si>
    <t>CH DE BLOIS</t>
  </si>
  <si>
    <t>410000095</t>
  </si>
  <si>
    <t>CH VENDOME</t>
  </si>
  <si>
    <t>CH ROMORANTIN LANTHENAY</t>
  </si>
  <si>
    <t>410000202</t>
  </si>
  <si>
    <t>POLYCLINIQUE DE BLOIS</t>
  </si>
  <si>
    <t>420002479</t>
  </si>
  <si>
    <t>HAD OIKIA</t>
  </si>
  <si>
    <t>420002495</t>
  </si>
  <si>
    <t>HÔPITAL DU GIER</t>
  </si>
  <si>
    <t>420010241</t>
  </si>
  <si>
    <t>INSTITUT DE CANCEROLOGIE DE LA LOIRE</t>
  </si>
  <si>
    <t>CH PRIVÉ LOIRE</t>
  </si>
  <si>
    <t>420013005</t>
  </si>
  <si>
    <t>HAD PEDIATRIQUE ALLP ST ETIENNE</t>
  </si>
  <si>
    <t>CH DE ROANNE</t>
  </si>
  <si>
    <t>420780652</t>
  </si>
  <si>
    <t>CH DE FIRMINY</t>
  </si>
  <si>
    <t>CHU SAINT ETIENNE</t>
  </si>
  <si>
    <t>CH ST-NAZAIRE</t>
  </si>
  <si>
    <t>440001113</t>
  </si>
  <si>
    <t>CRLCC RENE GAUDUCHEAU</t>
  </si>
  <si>
    <t>440023364</t>
  </si>
  <si>
    <t>CENTRE CATHERINE DE SIENNE</t>
  </si>
  <si>
    <t>440050433</t>
  </si>
  <si>
    <t>CLINIQUE MUTUALISTE DE L'ESTUAIRE</t>
  </si>
  <si>
    <t>CHR ORLEANS</t>
  </si>
  <si>
    <t>CH AGGLOMERATION MONTARGOISE</t>
  </si>
  <si>
    <t>POLYCLINIQUE LONGUES ALLEES</t>
  </si>
  <si>
    <t>CH AGEN</t>
  </si>
  <si>
    <t>CHRU ANGERS</t>
  </si>
  <si>
    <t>CH CHOLET</t>
  </si>
  <si>
    <t>490007929</t>
  </si>
  <si>
    <t>CLINIQUE CHIRURGICALE DE LA LOIRE</t>
  </si>
  <si>
    <t>CH SAUMUR</t>
  </si>
  <si>
    <t>CH DU COTENTIN</t>
  </si>
  <si>
    <t>CH AVRANCHES GRANVILLE</t>
  </si>
  <si>
    <t>HÔPITAL MEMORIAL ST LO</t>
  </si>
  <si>
    <t>POLYCLINIQUE DE GENTILLY</t>
  </si>
  <si>
    <t>540002078</t>
  </si>
  <si>
    <t>540003019</t>
  </si>
  <si>
    <t>550000020</t>
  </si>
  <si>
    <t>CH VERDUN/SAINT MIHIEL</t>
  </si>
  <si>
    <t>CH BRETAGNE SUD LORIENT</t>
  </si>
  <si>
    <t>560008799</t>
  </si>
  <si>
    <t>CLINIQUE OCEANE</t>
  </si>
  <si>
    <t>CH DU CENTRE BRETAGNE</t>
  </si>
  <si>
    <t>CH BRETAGNE ATLANTIQUE VANNES</t>
  </si>
  <si>
    <t>HOSPITALOR - SAINT-AVOLD</t>
  </si>
  <si>
    <t>CHR METZ THIONVILLE</t>
  </si>
  <si>
    <t>580780138</t>
  </si>
  <si>
    <t>POLYCLINIQUE DU VAL DE LOIRE</t>
  </si>
  <si>
    <t>590001749</t>
  </si>
  <si>
    <t>POLYCLINIQUE DE GRANDE SYNTHE</t>
  </si>
  <si>
    <t>CHRU DE LILLE</t>
  </si>
  <si>
    <t>590780227</t>
  </si>
  <si>
    <t>GROUPEMENT HOSPITALIER SECLIN CARVIN</t>
  </si>
  <si>
    <t>590780284</t>
  </si>
  <si>
    <t>GPT HÔPITAUX INSTITUT CATHOLIQUE LILLE</t>
  </si>
  <si>
    <t>CH DE DUNKERQUE</t>
  </si>
  <si>
    <t>CH DE CAMBRAI</t>
  </si>
  <si>
    <t>CH DE TOURCOING</t>
  </si>
  <si>
    <t>590782165</t>
  </si>
  <si>
    <t>CH DE DENAIN</t>
  </si>
  <si>
    <t>CH DE ROUBAIX</t>
  </si>
  <si>
    <t>590782637</t>
  </si>
  <si>
    <t>CH ARMENTIERES</t>
  </si>
  <si>
    <t>CH D'HAZEBROUCK</t>
  </si>
  <si>
    <t>CH DE DOUAI</t>
  </si>
  <si>
    <t>590797353</t>
  </si>
  <si>
    <t>HÔPITAL SAINT VINCENT - SAINT ANTOINE</t>
  </si>
  <si>
    <t>590815056</t>
  </si>
  <si>
    <t>CLINIQUE DE FLANDRE</t>
  </si>
  <si>
    <t>590817458</t>
  </si>
  <si>
    <t>CLINIQUE DE LA VICTOIRE</t>
  </si>
  <si>
    <t>CH DE BEAUVAIS</t>
  </si>
  <si>
    <t>CH DE COMPIEGNE</t>
  </si>
  <si>
    <t>CH ALENCON</t>
  </si>
  <si>
    <t>CH ARGENTAN</t>
  </si>
  <si>
    <t>CH FLERS</t>
  </si>
  <si>
    <t>CH D'ARRAS</t>
  </si>
  <si>
    <t>CH BETHUNE-BEUVRY</t>
  </si>
  <si>
    <t>CH DE LENS</t>
  </si>
  <si>
    <t>CH DE CALAIS</t>
  </si>
  <si>
    <t>620101501</t>
  </si>
  <si>
    <t>POLYCLINIQUE DE BOIS-BERNARD SA</t>
  </si>
  <si>
    <t>CH DE BOULOGNE</t>
  </si>
  <si>
    <t>630010296</t>
  </si>
  <si>
    <t>HAD 63</t>
  </si>
  <si>
    <t>CHU CLERMONT-FERRAND</t>
  </si>
  <si>
    <t>640018206</t>
  </si>
  <si>
    <t>CAPIO CLINIQUE BELHARRA</t>
  </si>
  <si>
    <t>CH COTE BASQUE</t>
  </si>
  <si>
    <t>640780490</t>
  </si>
  <si>
    <t>POLYCLINIQUE AGUILERA</t>
  </si>
  <si>
    <t>640780748</t>
  </si>
  <si>
    <t>POLYCLINIQUE COTE BASQUE SUD</t>
  </si>
  <si>
    <t>640780813</t>
  </si>
  <si>
    <t>HÔPITAL ORTHEZ</t>
  </si>
  <si>
    <t>640780938</t>
  </si>
  <si>
    <t>CLINIQUE CHIRURGICALE MARZET</t>
  </si>
  <si>
    <t>CH PAU</t>
  </si>
  <si>
    <t>POLYCLINIQUE DE L ORMEAU</t>
  </si>
  <si>
    <t>650783160</t>
  </si>
  <si>
    <t>CH DE BIGORRE</t>
  </si>
  <si>
    <t>CH PERPIGNAN</t>
  </si>
  <si>
    <t>670000025</t>
  </si>
  <si>
    <t>CHU DE STRASBOURG</t>
  </si>
  <si>
    <t>670780063</t>
  </si>
  <si>
    <t>CRLCC PAUL STRAUSS DE STRASBOURG</t>
  </si>
  <si>
    <t>CH DE SAVERNE</t>
  </si>
  <si>
    <t>CH DE COLMAR</t>
  </si>
  <si>
    <t>690019799</t>
  </si>
  <si>
    <t>HAD PEDIATRIQUE ALLP</t>
  </si>
  <si>
    <t>HÔPITAL PRIVÉ JEAN MERMOZ</t>
  </si>
  <si>
    <t>CH SAINTE FOY LES LYON</t>
  </si>
  <si>
    <t>690780093</t>
  </si>
  <si>
    <t>HÔPITAL D'INSTRUCTION DES ARMÉES DESGENETTES</t>
  </si>
  <si>
    <t>690780390</t>
  </si>
  <si>
    <t>POLYCLINIQUE DE RILLIEUX</t>
  </si>
  <si>
    <t>690780648</t>
  </si>
  <si>
    <t>CLINIQUE DE LA SAUVEGARDE</t>
  </si>
  <si>
    <t>690781836</t>
  </si>
  <si>
    <t>CLINIQUE MUTUALISTE EUGENE ANDRE</t>
  </si>
  <si>
    <t>HÔPITAL NORD OUEST - VILLEFRANCHE</t>
  </si>
  <si>
    <t>690782834</t>
  </si>
  <si>
    <t>CLINIQUE DU TONKIN</t>
  </si>
  <si>
    <t>690783220</t>
  </si>
  <si>
    <t>SOINS ET SANTÉ HAD</t>
  </si>
  <si>
    <t>CH ST JOSEPH ST LUC</t>
  </si>
  <si>
    <t>GROUPEMENT HOSPITALIER DE LA HAUTE SAONE</t>
  </si>
  <si>
    <t>CH LES CHANAUX</t>
  </si>
  <si>
    <t>710780917</t>
  </si>
  <si>
    <t>SA CLINIQUE SAINTE MARIE</t>
  </si>
  <si>
    <t>CH WILLIAM MOREY</t>
  </si>
  <si>
    <t>CH LE MANS</t>
  </si>
  <si>
    <t>720000249</t>
  </si>
  <si>
    <t>CLINIQUE VICTOR HUGO</t>
  </si>
  <si>
    <t>720000389</t>
  </si>
  <si>
    <t>CENTRE MÉDICAL GEORGES COULON</t>
  </si>
  <si>
    <t>730004298</t>
  </si>
  <si>
    <t>HÔPITAL PRIVÉ MEDIPOLE DE SAVOIE</t>
  </si>
  <si>
    <t>740780424</t>
  </si>
  <si>
    <t>CLINIQUE GENERALE ANNECY</t>
  </si>
  <si>
    <t>CH ALPES-LEMAN</t>
  </si>
  <si>
    <t>GROUPEMENT HOSPITALIER PARIS SAINT-JOSEPH</t>
  </si>
  <si>
    <t>GROUPEMENT HOSPITALIER DIACONESSES-CROIX SAINT-SIMON</t>
  </si>
  <si>
    <t>CLCC INSTITUT CURIE</t>
  </si>
  <si>
    <t>750300766</t>
  </si>
  <si>
    <t>CLINIQUE BIZET</t>
  </si>
  <si>
    <t>750712184</t>
  </si>
  <si>
    <t>CHIC ELBEUF LOUVIERS</t>
  </si>
  <si>
    <t>CH DE DIEPPE</t>
  </si>
  <si>
    <t>760780247</t>
  </si>
  <si>
    <t>CRLCC HENRI BECQUEREL</t>
  </si>
  <si>
    <t>CH DU HAVRE</t>
  </si>
  <si>
    <t>760780734</t>
  </si>
  <si>
    <t>CHIC DU PAYS DES HAUTES FALAISES</t>
  </si>
  <si>
    <t>760780791</t>
  </si>
  <si>
    <t>CH DE COULOMMIERS</t>
  </si>
  <si>
    <t>CH MARCJACQUET DE MELUN</t>
  </si>
  <si>
    <t>CH MARNE LA VALLEE</t>
  </si>
  <si>
    <t>CHIC DE POISSY ST-GERMAIN</t>
  </si>
  <si>
    <t>780110011</t>
  </si>
  <si>
    <t>CH DE MANTES LA JOLIE</t>
  </si>
  <si>
    <t>780300208</t>
  </si>
  <si>
    <t>CLINIQUE SAINT LOUIS</t>
  </si>
  <si>
    <t>CH DE NIORT</t>
  </si>
  <si>
    <t>CH D'ABBEVILLE</t>
  </si>
  <si>
    <t>800000036</t>
  </si>
  <si>
    <t>CH D'ALBERT</t>
  </si>
  <si>
    <t>CHU D'AMIENS</t>
  </si>
  <si>
    <t>800009466</t>
  </si>
  <si>
    <t>POLYCLINIQUE DE PICARDIE</t>
  </si>
  <si>
    <t>CH MONTAUBAN</t>
  </si>
  <si>
    <t>820000057</t>
  </si>
  <si>
    <t>830100103</t>
  </si>
  <si>
    <t>CLINIQUE STE MARGUERITE</t>
  </si>
  <si>
    <t>830100251</t>
  </si>
  <si>
    <t>CLINIQUE DU CAP D'OR</t>
  </si>
  <si>
    <t>830100434</t>
  </si>
  <si>
    <t>CLINIQUE SAINT JEAN</t>
  </si>
  <si>
    <t>830100525</t>
  </si>
  <si>
    <t>CH DE DRAGUIGNAN</t>
  </si>
  <si>
    <t>830100533</t>
  </si>
  <si>
    <t>CH DE HYERES</t>
  </si>
  <si>
    <t>CHIC FREJUS</t>
  </si>
  <si>
    <t>830100574</t>
  </si>
  <si>
    <t>HÔPITAL D'INSTRUCTION DES ARMÉES SAINTE-ANNE</t>
  </si>
  <si>
    <t>CHIC TOULON</t>
  </si>
  <si>
    <t>CH HENRI DUFFAUT AVIGNON</t>
  </si>
  <si>
    <t>CH LA ROCHE/YON - MONTAIGU - LUCON</t>
  </si>
  <si>
    <t>850000084</t>
  </si>
  <si>
    <t>CHU DE POITIERS</t>
  </si>
  <si>
    <t>CHU LIMOGES</t>
  </si>
  <si>
    <t>CLINIQUE FRANÇOIS CHENIEUX</t>
  </si>
  <si>
    <t>CHIC DE L'OUEST VOSGIEN</t>
  </si>
  <si>
    <t>CH REMIREMONT</t>
  </si>
  <si>
    <t>HÔPITAL NORD FRANCHE COMTE</t>
  </si>
  <si>
    <t>CH DES DEUX VALLEES</t>
  </si>
  <si>
    <t>CENTRE MÉDICAL DE BLIGNY</t>
  </si>
  <si>
    <t>INSTITUT HOSP. JACQUES CARTIER</t>
  </si>
  <si>
    <t>CENTRE MÉDICO-CHIRURGICAL FOCH</t>
  </si>
  <si>
    <t>920120011</t>
  </si>
  <si>
    <t>HÔPITAL D'INSTRUCTION DES ARMÉES PERCY</t>
  </si>
  <si>
    <t>HÔPITAL PRIVÉ D ANTONY</t>
  </si>
  <si>
    <t>920300761</t>
  </si>
  <si>
    <t>CLINIQUE HARTMANN</t>
  </si>
  <si>
    <t>920301033</t>
  </si>
  <si>
    <t>CLINIQUE DE LA PORTE DE ST CLOUD</t>
  </si>
  <si>
    <t>SANTÉ SERVICE HAD</t>
  </si>
  <si>
    <t>GHI LE RAINCY-MONTFERMEIL</t>
  </si>
  <si>
    <t>CHIC DE MONTREUIL</t>
  </si>
  <si>
    <t>CH DE ST DENIS</t>
  </si>
  <si>
    <t>INSTITUT GUSTAVE ROUSSY</t>
  </si>
  <si>
    <t>LES HÔPITAUX DE SAINT-MAURICE</t>
  </si>
  <si>
    <t>CHIC DE CRETEIL</t>
  </si>
  <si>
    <t>CHIC DE VILLENEUVE ST GEORGES</t>
  </si>
  <si>
    <t>940120017</t>
  </si>
  <si>
    <t>HÔPITAL D'INSTRUCTION DES ARMÉES BEGIN</t>
  </si>
  <si>
    <t>CHIC D'EAUBONNE-MONTMORENCY</t>
  </si>
  <si>
    <t>CH D'ARGENTEUIL</t>
  </si>
  <si>
    <t>CH DE PONTOISE</t>
  </si>
  <si>
    <t>970421038</t>
  </si>
  <si>
    <t>CH GABRIEL MARTIN</t>
  </si>
  <si>
    <t>970462081</t>
  </si>
  <si>
    <t>CLINIQUE DES ORCHIDÉES</t>
  </si>
  <si>
    <t>TOTAL (SSA INCLUS)</t>
  </si>
  <si>
    <t>Voir feuille2</t>
  </si>
  <si>
    <t>CHR/U</t>
  </si>
  <si>
    <t>CHR/U DE POITIERS</t>
  </si>
  <si>
    <t>CHR/U LILLE</t>
  </si>
  <si>
    <t>CHR/U METZ-THIONVILLE</t>
  </si>
  <si>
    <t>CHR/U REUNION</t>
  </si>
  <si>
    <t>CHR/UU DE BREST</t>
  </si>
  <si>
    <t>CHR/UU DE TOURS</t>
  </si>
  <si>
    <t>EPSM</t>
  </si>
  <si>
    <t>CH HENRI LABORIT</t>
  </si>
  <si>
    <t>CH CHARLES PERRENS</t>
  </si>
  <si>
    <t>CH DE L'OUEST GUYANAIS FRANCK JOLY</t>
  </si>
  <si>
    <t>CH DE CASTELLUCCIO</t>
  </si>
  <si>
    <t>CLINIQUE SAINTE-ANNE (GH SAINT-VINCENT)</t>
  </si>
  <si>
    <t>GCS TERRITORIAL ARDENNE NORD</t>
  </si>
  <si>
    <t>HÔPITAL BELLE ISLE (HOPITAUX PRIVES DE METZ)</t>
  </si>
  <si>
    <t>HÔPITAL ROBERT SCHUMAN (HOPITAUX PRIVES DE METZ)</t>
  </si>
  <si>
    <t>POLYCLINIQUE COURLANCY</t>
  </si>
  <si>
    <t>CLINIQUE DE L'EUROPE</t>
  </si>
  <si>
    <t>Dotation socle de financement des activités de recherche, d'enseignement et d'innovation</t>
  </si>
  <si>
    <t>Organisation, surveillance et coordination de la recherche</t>
  </si>
  <si>
    <t>Conception des protocoles, gestion et analyse des données</t>
  </si>
  <si>
    <t xml:space="preserve"> Investigation (ex CIC - CRC/RIC - SIRIC)</t>
  </si>
  <si>
    <t xml:space="preserve"> Coordination territoriale (ex GIRCI - EMRC)</t>
  </si>
  <si>
    <t>Préparation, conservation et mise à disposition des ressources biologiques</t>
  </si>
  <si>
    <t xml:space="preserve">Les projets du programme de recherche translationnelle en santé
PRTS </t>
  </si>
  <si>
    <t>zz-Océan Indien</t>
  </si>
  <si>
    <t>HOPITAUX PRIVES DE METZ</t>
  </si>
  <si>
    <t>CASH DE NANTERRE</t>
  </si>
  <si>
    <t>CLINIQUE SAINT AUGUSTIN (ASSOCIATION HOSPITALIERE DE L'OUEST)</t>
  </si>
  <si>
    <t>CLINIQUE SAINT-ETIENNE ET PAYS BASQUE (CAPIO)</t>
  </si>
  <si>
    <t xml:space="preserve">Les projets du programme de recherche translationnelle en cancérologie
PRTK 
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</si>
  <si>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</si>
  <si>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</si>
  <si>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</si>
  <si>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</si>
  <si>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médico économique en cancérologie
PRMEK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</si>
  <si>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</si>
  <si>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</si>
  <si>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</si>
  <si>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Les actes de biologie et d'anatomocyto-pathologie non inscrits aux nomenclatures</t>
  </si>
  <si>
    <t>Les médicaments bénéficiant ou ayant bénéficié d'une ATU en attente de leur agrément</t>
  </si>
  <si>
    <t>Les dispositifs innovants en matière de thérapie cellulaire et tissulaire</t>
  </si>
  <si>
    <t>Les centres de références pour la prise en charge des maladies rares</t>
  </si>
  <si>
    <t>Les filières de santé maladies rares</t>
  </si>
  <si>
    <t>Les centres de ressources et de compétences sur la mucoviscidose</t>
  </si>
  <si>
    <t>Les centres de ressources et de compétences sur l'hémophilie</t>
  </si>
  <si>
    <t>Les réseaux nationaux de référence pour les cancers rares de l'adulte</t>
  </si>
  <si>
    <t>Les centres de ressources et de compétences sur la sclérose latérale amyotrophique</t>
  </si>
  <si>
    <t>Les centres nationaux de référence pour la lutte contre les maladies transmissibles</t>
  </si>
  <si>
    <t>Total C1 2016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</si>
</sst>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#####\ ###\ ##0.0"/>
    <numFmt numFmtId="166" formatCode="#,##0_ ;\-#,##0\ "/>
    <numFmt numFmtId="167" formatCode="[$-40C]0%"/>
    <numFmt numFmtId="168" formatCode="[$-40C]General"/>
    <numFmt numFmtId="169" formatCode="&quot; &quot;#,##0.00&quot;    &quot;;&quot;-&quot;#,##0.00&quot;    &quot;;&quot; -&quot;#&quot;    &quot;;@&quot; &quot;"/>
    <numFmt numFmtId="170" formatCode="&quot; &quot;#,##0.00&quot; € &quot;;&quot;-&quot;#,##0.00&quot; € &quot;;&quot; -&quot;#&quot; € &quot;;@&quot; &quot;"/>
    <numFmt numFmtId="171" formatCode="#,##0.00&quot; &quot;[$€-40C];[Red]&quot;-&quot;#,##0.00&quot; &quot;[$€-40C]"/>
    <numFmt numFmtId="172" formatCode="\ #,##0.00&quot;    &quot;;\-#,##0.00&quot;    &quot;;&quot; -&quot;#&quot;    &quot;;@\ "/>
    <numFmt numFmtId="173" formatCode="_-* #,##0\ &quot;€&quot;_-;\-* #,##0\ &quot;€&quot;_-;_-* &quot;-&quot;??\ &quot;€&quot;_-;_-@_-"/>
  </numFmts>
  <fonts count="40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indexed="63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14B6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43" fontId="8" fillId="0" borderId="0" applyFont="0" applyFill="0" applyBorder="0" applyAlignment="0" applyProtection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169" fontId="28" fillId="0" borderId="0" applyBorder="0" applyProtection="0"/>
    <xf numFmtId="170" fontId="28" fillId="0" borderId="0" applyBorder="0" applyProtection="0"/>
    <xf numFmtId="168" fontId="28" fillId="0" borderId="0" applyBorder="0" applyProtection="0"/>
    <xf numFmtId="167" fontId="28" fillId="0" borderId="0" applyBorder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168" fontId="28" fillId="0" borderId="0" applyBorder="0" applyProtection="0"/>
    <xf numFmtId="0" fontId="32" fillId="0" borderId="0" applyNumberFormat="0" applyBorder="0" applyProtection="0"/>
    <xf numFmtId="171" fontId="32" fillId="0" borderId="0" applyBorder="0" applyProtection="0"/>
    <xf numFmtId="9" fontId="29" fillId="0" borderId="0" applyFont="0" applyFill="0" applyBorder="0" applyAlignment="0" applyProtection="0"/>
    <xf numFmtId="172" fontId="28" fillId="0" borderId="0"/>
    <xf numFmtId="9" fontId="28" fillId="0" borderId="0"/>
    <xf numFmtId="0" fontId="7" fillId="0" borderId="0"/>
    <xf numFmtId="172" fontId="28" fillId="0" borderId="0"/>
    <xf numFmtId="44" fontId="8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3" fontId="1" fillId="0" borderId="1" xfId="0" applyNumberFormat="1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/>
    <xf numFmtId="0" fontId="0" fillId="0" borderId="1" xfId="0" applyFill="1" applyBorder="1"/>
    <xf numFmtId="3" fontId="3" fillId="0" borderId="1" xfId="0" applyNumberFormat="1" applyFont="1" applyFill="1" applyBorder="1" applyAlignment="1" applyProtection="1">
      <alignment horizontal="left" vertical="center"/>
      <protection hidden="1"/>
    </xf>
    <xf numFmtId="3" fontId="4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0" fontId="4" fillId="0" borderId="1" xfId="0" applyFont="1" applyFill="1" applyBorder="1" applyAlignment="1" applyProtection="1">
      <alignment vertical="center"/>
      <protection hidden="1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165" fontId="0" fillId="0" borderId="1" xfId="0" applyNumberFormat="1" applyFill="1" applyBorder="1"/>
    <xf numFmtId="3" fontId="1" fillId="0" borderId="12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/>
    <xf numFmtId="0" fontId="0" fillId="0" borderId="12" xfId="0" applyFont="1" applyFill="1" applyBorder="1" applyAlignment="1" applyProtection="1">
      <alignment horizontal="left" vertical="center"/>
      <protection hidden="1"/>
    </xf>
    <xf numFmtId="3" fontId="26" fillId="0" borderId="1" xfId="0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left" vertical="center"/>
      <protection hidden="1"/>
    </xf>
    <xf numFmtId="49" fontId="27" fillId="0" borderId="1" xfId="0" applyNumberFormat="1" applyFont="1" applyFill="1" applyBorder="1" applyAlignment="1" applyProtection="1">
      <alignment horizontal="left" vertical="center" wrapText="1"/>
    </xf>
    <xf numFmtId="166" fontId="0" fillId="0" borderId="1" xfId="0" applyNumberFormat="1" applyFill="1" applyBorder="1"/>
    <xf numFmtId="3" fontId="0" fillId="0" borderId="1" xfId="0" applyNumberFormat="1" applyFill="1" applyBorder="1"/>
    <xf numFmtId="3" fontId="0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15" xfId="0" applyNumberFormat="1" applyFont="1" applyFill="1" applyBorder="1" applyAlignment="1" applyProtection="1">
      <alignment horizontal="right" vertical="center"/>
      <protection hidden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  <protection hidden="1"/>
    </xf>
    <xf numFmtId="0" fontId="0" fillId="0" borderId="12" xfId="0" applyFill="1" applyBorder="1" applyAlignment="1">
      <alignment horizontal="right"/>
    </xf>
    <xf numFmtId="3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33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44" applyNumberFormat="1" applyFont="1" applyBorder="1" applyAlignment="1">
      <alignment horizontal="right"/>
    </xf>
    <xf numFmtId="3" fontId="8" fillId="0" borderId="1" xfId="44" applyNumberFormat="1" applyFont="1" applyFill="1" applyBorder="1" applyAlignment="1" applyProtection="1">
      <alignment horizontal="right" vertical="center"/>
      <protection hidden="1"/>
    </xf>
    <xf numFmtId="3" fontId="8" fillId="0" borderId="12" xfId="44" applyNumberFormat="1" applyFont="1" applyFill="1" applyBorder="1" applyAlignment="1" applyProtection="1">
      <alignment horizontal="right" vertical="center"/>
      <protection hidden="1"/>
    </xf>
    <xf numFmtId="3" fontId="8" fillId="0" borderId="14" xfId="44" applyNumberFormat="1" applyFont="1" applyFill="1" applyBorder="1" applyAlignment="1" applyProtection="1">
      <alignment horizontal="right" vertical="center"/>
      <protection hidden="1"/>
    </xf>
    <xf numFmtId="3" fontId="8" fillId="0" borderId="1" xfId="44" applyNumberFormat="1" applyFont="1" applyFill="1" applyBorder="1" applyAlignment="1">
      <alignment horizontal="right"/>
    </xf>
    <xf numFmtId="3" fontId="8" fillId="0" borderId="12" xfId="44" applyNumberFormat="1" applyFont="1" applyBorder="1" applyAlignment="1">
      <alignment horizontal="right"/>
    </xf>
    <xf numFmtId="3" fontId="8" fillId="0" borderId="12" xfId="44" applyNumberFormat="1" applyFont="1" applyFill="1" applyBorder="1" applyAlignment="1">
      <alignment horizontal="right"/>
    </xf>
    <xf numFmtId="3" fontId="4" fillId="0" borderId="1" xfId="44" applyNumberFormat="1" applyFont="1" applyFill="1" applyBorder="1" applyAlignment="1" applyProtection="1">
      <alignment horizontal="right" vertical="center"/>
      <protection hidden="1"/>
    </xf>
    <xf numFmtId="3" fontId="0" fillId="0" borderId="1" xfId="44" applyNumberFormat="1" applyFont="1" applyFill="1" applyBorder="1" applyAlignment="1">
      <alignment horizontal="right"/>
    </xf>
    <xf numFmtId="0" fontId="34" fillId="33" borderId="1" xfId="0" applyNumberFormat="1" applyFont="1" applyFill="1" applyBorder="1" applyAlignment="1" applyProtection="1">
      <alignment horizontal="center" vertical="center" wrapText="1"/>
    </xf>
    <xf numFmtId="44" fontId="35" fillId="33" borderId="1" xfId="0" applyNumberFormat="1" applyFont="1" applyFill="1" applyBorder="1" applyAlignment="1" applyProtection="1">
      <alignment horizontal="center" vertical="center" wrapText="1"/>
    </xf>
    <xf numFmtId="49" fontId="36" fillId="34" borderId="1" xfId="0" applyNumberFormat="1" applyFont="1" applyFill="1" applyBorder="1" applyAlignment="1" applyProtection="1">
      <alignment horizontal="center" wrapText="1"/>
    </xf>
    <xf numFmtId="49" fontId="37" fillId="35" borderId="1" xfId="0" applyNumberFormat="1" applyFont="1" applyFill="1" applyBorder="1" applyAlignment="1" applyProtection="1">
      <alignment horizontal="left" wrapText="1"/>
    </xf>
    <xf numFmtId="173" fontId="38" fillId="0" borderId="1" xfId="63" applyNumberFormat="1" applyFont="1" applyBorder="1"/>
    <xf numFmtId="49" fontId="39" fillId="34" borderId="1" xfId="0" applyNumberFormat="1" applyFont="1" applyFill="1" applyBorder="1" applyAlignment="1" applyProtection="1">
      <alignment horizontal="center" wrapText="1"/>
    </xf>
    <xf numFmtId="0" fontId="23" fillId="13" borderId="0" xfId="23"/>
    <xf numFmtId="173" fontId="23" fillId="13" borderId="0" xfId="23" applyNumberFormat="1"/>
    <xf numFmtId="44" fontId="0" fillId="0" borderId="0" xfId="0" applyNumberFormat="1"/>
    <xf numFmtId="0" fontId="0" fillId="0" borderId="1" xfId="0" applyFill="1" applyBorder="1" applyAlignment="1" applyProtection="1">
      <alignment horizontal="left" vertical="center"/>
      <protection hidden="1"/>
    </xf>
    <xf numFmtId="0" fontId="0" fillId="36" borderId="1" xfId="0" applyFill="1" applyBorder="1"/>
    <xf numFmtId="0" fontId="0" fillId="37" borderId="1" xfId="0" applyFill="1" applyBorder="1"/>
    <xf numFmtId="0" fontId="4" fillId="37" borderId="1" xfId="0" applyFont="1" applyFill="1" applyBorder="1"/>
    <xf numFmtId="3" fontId="0" fillId="37" borderId="1" xfId="0" applyNumberFormat="1" applyFill="1" applyBorder="1" applyAlignment="1">
      <alignment horizontal="right"/>
    </xf>
    <xf numFmtId="3" fontId="0" fillId="37" borderId="12" xfId="0" applyNumberFormat="1" applyFill="1" applyBorder="1" applyAlignment="1">
      <alignment horizontal="right"/>
    </xf>
    <xf numFmtId="3" fontId="25" fillId="37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37" borderId="1" xfId="44" applyNumberFormat="1" applyFont="1" applyFill="1" applyBorder="1" applyAlignment="1">
      <alignment horizontal="right"/>
    </xf>
    <xf numFmtId="3" fontId="0" fillId="37" borderId="1" xfId="0" applyNumberFormat="1" applyFont="1" applyFill="1" applyBorder="1" applyAlignment="1" applyProtection="1">
      <alignment horizontal="right" vertical="center"/>
      <protection hidden="1"/>
    </xf>
    <xf numFmtId="3" fontId="0" fillId="37" borderId="1" xfId="0" applyNumberFormat="1" applyFill="1" applyBorder="1" applyAlignment="1">
      <alignment horizontal="left"/>
    </xf>
    <xf numFmtId="0" fontId="0" fillId="36" borderId="1" xfId="0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3" fontId="8" fillId="0" borderId="13" xfId="44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15" xfId="0" applyFont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  <protection hidden="1"/>
    </xf>
    <xf numFmtId="166" fontId="8" fillId="0" borderId="1" xfId="44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" fontId="1" fillId="0" borderId="1" xfId="44" applyNumberFormat="1" applyFont="1" applyFill="1" applyBorder="1" applyAlignment="1" applyProtection="1">
      <alignment horizontal="left" vertical="center" wrapText="1"/>
    </xf>
  </cellXfs>
  <cellStyles count="6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f1" xfId="47"/>
    <cellStyle name="Commentaire" xfId="16" builtinId="10" customBuiltin="1"/>
    <cellStyle name="ConditionalStyle_3" xfId="48"/>
    <cellStyle name="Entrée" xfId="10" builtinId="20" customBuiltin="1"/>
    <cellStyle name="Excel Built-in Comma" xfId="49"/>
    <cellStyle name="Excel Built-in Currency" xfId="50"/>
    <cellStyle name="Excel Built-in Normal" xfId="51"/>
    <cellStyle name="Excel Built-in Percent" xfId="52"/>
    <cellStyle name="Heading" xfId="53"/>
    <cellStyle name="Heading1" xfId="54"/>
    <cellStyle name="Insatisfaisant" xfId="8" builtinId="27" customBuiltin="1"/>
    <cellStyle name="Milliers" xfId="44" builtinId="3"/>
    <cellStyle name="Milliers 2" xfId="62"/>
    <cellStyle name="Monétaire" xfId="63" builtinId="4"/>
    <cellStyle name="Neutre" xfId="9" builtinId="28" customBuiltin="1"/>
    <cellStyle name="Normal" xfId="0" builtinId="0"/>
    <cellStyle name="Normal 2" xfId="45"/>
    <cellStyle name="Normal 2 2" xfId="55"/>
    <cellStyle name="Normal 3" xfId="46"/>
    <cellStyle name="Normal 3 2" xfId="61"/>
    <cellStyle name="Normal 4" xfId="43"/>
    <cellStyle name="Normal 7" xfId="1"/>
    <cellStyle name="Pourcentage 2" xfId="58"/>
    <cellStyle name="Pourcentage 2 2" xfId="60"/>
    <cellStyle name="Result" xfId="56"/>
    <cellStyle name="Result2" xfId="57"/>
    <cellStyle name="Satisfaisant" xfId="7" builtinId="26" customBuiltin="1"/>
    <cellStyle name="Sortie" xfId="11" builtinId="21" customBuiltin="1"/>
    <cellStyle name="TableStyleLight1" xfId="59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FF66FF"/>
      <color rgb="FFFFCC99"/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5"/>
  <sheetViews>
    <sheetView tabSelected="1" topLeftCell="D1" zoomScaleNormal="100" workbookViewId="0">
      <pane ySplit="1" topLeftCell="A380" activePane="bottomLeft" state="frozen"/>
      <selection pane="bottomLeft" activeCell="D396" sqref="D396"/>
    </sheetView>
  </sheetViews>
  <sheetFormatPr baseColWidth="10" defaultRowHeight="15"/>
  <cols>
    <col min="1" max="1" width="14" style="6" bestFit="1" customWidth="1"/>
    <col min="2" max="2" width="60.7109375" style="5" customWidth="1"/>
    <col min="3" max="3" width="12.140625" style="6" customWidth="1"/>
    <col min="4" max="4" width="35.42578125" style="6" customWidth="1"/>
    <col min="5" max="5" width="15.5703125" style="6" customWidth="1"/>
    <col min="6" max="6" width="12.5703125" style="6" customWidth="1"/>
    <col min="7" max="7" width="11.28515625" style="6" customWidth="1"/>
    <col min="8" max="8" width="12.42578125" style="6" customWidth="1"/>
    <col min="9" max="9" width="13" style="6" customWidth="1"/>
    <col min="10" max="10" width="15.140625" style="6" customWidth="1"/>
    <col min="11" max="11" width="15.7109375" style="6" customWidth="1"/>
    <col min="12" max="12" width="18" style="6" customWidth="1"/>
    <col min="13" max="15" width="17.42578125" style="6" customWidth="1"/>
    <col min="16" max="17" width="17" style="6" customWidth="1"/>
    <col min="18" max="18" width="14.42578125" style="6" customWidth="1"/>
    <col min="19" max="19" width="18.140625" style="6" customWidth="1"/>
    <col min="20" max="20" width="13.7109375" style="21" customWidth="1"/>
    <col min="21" max="21" width="17" style="12" customWidth="1"/>
    <col min="22" max="22" width="14.140625" style="24" customWidth="1"/>
    <col min="23" max="23" width="13.28515625" style="6" customWidth="1"/>
    <col min="24" max="24" width="14.5703125" style="6" customWidth="1"/>
    <col min="25" max="25" width="10.5703125" style="6" customWidth="1"/>
    <col min="26" max="26" width="14.140625" style="69" customWidth="1"/>
    <col min="27" max="27" width="12.5703125" style="6" customWidth="1"/>
    <col min="28" max="28" width="15.5703125" style="6" customWidth="1"/>
    <col min="29" max="29" width="16.28515625" style="6" customWidth="1"/>
    <col min="30" max="30" width="14.28515625" style="6" customWidth="1"/>
    <col min="31" max="32" width="15.5703125" style="6" customWidth="1"/>
    <col min="33" max="16384" width="11.42578125" style="6"/>
  </cols>
  <sheetData>
    <row r="1" spans="1:33" s="5" customFormat="1" ht="120">
      <c r="A1" s="4" t="s">
        <v>0</v>
      </c>
      <c r="B1" s="90" t="s">
        <v>738</v>
      </c>
      <c r="C1" s="91" t="s">
        <v>1</v>
      </c>
      <c r="D1" s="91" t="s">
        <v>2</v>
      </c>
      <c r="E1" s="2" t="s">
        <v>1194</v>
      </c>
      <c r="F1" s="2" t="s">
        <v>1195</v>
      </c>
      <c r="G1" s="2" t="s">
        <v>1196</v>
      </c>
      <c r="H1" s="2" t="s">
        <v>1197</v>
      </c>
      <c r="I1" s="2" t="s">
        <v>1198</v>
      </c>
      <c r="J1" s="2" t="s">
        <v>1199</v>
      </c>
      <c r="K1" s="2" t="s">
        <v>1200</v>
      </c>
      <c r="L1" s="2" t="s">
        <v>1206</v>
      </c>
      <c r="M1" s="2" t="s">
        <v>1207</v>
      </c>
      <c r="N1" s="2" t="s">
        <v>1208</v>
      </c>
      <c r="O1" s="2" t="s">
        <v>1209</v>
      </c>
      <c r="P1" s="2" t="s">
        <v>1210</v>
      </c>
      <c r="Q1" s="2" t="s">
        <v>1211</v>
      </c>
      <c r="R1" s="2" t="s">
        <v>1212</v>
      </c>
      <c r="S1" s="2" t="s">
        <v>1213</v>
      </c>
      <c r="T1" s="20" t="s">
        <v>1214</v>
      </c>
      <c r="U1" s="2" t="s">
        <v>1215</v>
      </c>
      <c r="V1" s="23" t="s">
        <v>1216</v>
      </c>
      <c r="W1" s="2" t="s">
        <v>1217</v>
      </c>
      <c r="X1" s="2" t="s">
        <v>1218</v>
      </c>
      <c r="Y1" s="2" t="s">
        <v>1219</v>
      </c>
      <c r="Z1" s="100" t="s">
        <v>1220</v>
      </c>
      <c r="AA1" s="2" t="s">
        <v>1221</v>
      </c>
      <c r="AB1" s="2" t="s">
        <v>1222</v>
      </c>
      <c r="AC1" s="2" t="s">
        <v>1223</v>
      </c>
      <c r="AD1" s="2" t="s">
        <v>1224</v>
      </c>
      <c r="AE1" s="2" t="s">
        <v>734</v>
      </c>
      <c r="AF1" s="2"/>
    </row>
    <row r="2" spans="1:33" ht="15" customHeight="1">
      <c r="A2" s="17" t="s">
        <v>207</v>
      </c>
      <c r="B2" s="17" t="s">
        <v>788</v>
      </c>
      <c r="C2" s="17" t="s">
        <v>1176</v>
      </c>
      <c r="D2" s="17" t="s">
        <v>743</v>
      </c>
      <c r="E2" s="33">
        <v>20163409.9377294</v>
      </c>
      <c r="F2" s="33">
        <v>281747.74139919429</v>
      </c>
      <c r="G2" s="33">
        <v>70436.935349798572</v>
      </c>
      <c r="H2" s="33">
        <v>480000</v>
      </c>
      <c r="I2" s="33">
        <v>0</v>
      </c>
      <c r="J2" s="33">
        <v>194368.32882417747</v>
      </c>
      <c r="K2" s="33">
        <v>0</v>
      </c>
      <c r="L2" s="33">
        <v>0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>
        <v>0</v>
      </c>
      <c r="S2" s="33">
        <v>0</v>
      </c>
      <c r="T2" s="31">
        <v>0</v>
      </c>
      <c r="U2" s="52">
        <v>3344674.7315866048</v>
      </c>
      <c r="V2" s="53" t="s">
        <v>1175</v>
      </c>
      <c r="W2" s="33">
        <v>0</v>
      </c>
      <c r="X2" s="33">
        <v>522193.61249999999</v>
      </c>
      <c r="Y2" s="33">
        <v>0</v>
      </c>
      <c r="Z2" s="61">
        <v>362199.7787692789</v>
      </c>
      <c r="AA2" s="33">
        <v>150493.95870410179</v>
      </c>
      <c r="AB2" s="33">
        <v>0</v>
      </c>
      <c r="AC2" s="33">
        <v>0</v>
      </c>
      <c r="AD2" s="33">
        <v>246469.18064516128</v>
      </c>
      <c r="AE2" s="42">
        <f t="shared" ref="AE2:AE33" si="0">SUM(E2:AD2)</f>
        <v>25815994.205507722</v>
      </c>
      <c r="AF2" s="7"/>
      <c r="AG2" s="13"/>
    </row>
    <row r="3" spans="1:33" ht="15" customHeight="1">
      <c r="A3" s="17" t="s">
        <v>412</v>
      </c>
      <c r="B3" s="17" t="s">
        <v>1202</v>
      </c>
      <c r="C3" s="1" t="s">
        <v>8</v>
      </c>
      <c r="D3" s="1" t="s">
        <v>743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1">
        <v>0</v>
      </c>
      <c r="U3" s="52">
        <v>48098.083086334111</v>
      </c>
      <c r="V3" s="53" t="s">
        <v>1175</v>
      </c>
      <c r="W3" s="33">
        <v>0</v>
      </c>
      <c r="X3" s="33">
        <v>0</v>
      </c>
      <c r="Y3" s="33">
        <v>0</v>
      </c>
      <c r="Z3" s="62">
        <v>0</v>
      </c>
      <c r="AA3" s="33">
        <v>0</v>
      </c>
      <c r="AB3" s="33">
        <v>0</v>
      </c>
      <c r="AC3" s="33">
        <v>0</v>
      </c>
      <c r="AD3" s="33">
        <v>0</v>
      </c>
      <c r="AE3" s="42">
        <f t="shared" si="0"/>
        <v>48098.083086334111</v>
      </c>
      <c r="AF3" s="7"/>
      <c r="AG3" s="13"/>
    </row>
    <row r="4" spans="1:33" ht="15" customHeight="1">
      <c r="A4" s="17" t="s">
        <v>406</v>
      </c>
      <c r="B4" s="17" t="s">
        <v>407</v>
      </c>
      <c r="C4" s="17" t="s">
        <v>9</v>
      </c>
      <c r="D4" s="1" t="s">
        <v>743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1">
        <v>0</v>
      </c>
      <c r="U4" s="52">
        <v>1432.5582042622916</v>
      </c>
      <c r="V4" s="53" t="s">
        <v>1175</v>
      </c>
      <c r="W4" s="33">
        <v>0</v>
      </c>
      <c r="X4" s="33">
        <v>0</v>
      </c>
      <c r="Y4" s="33">
        <v>0</v>
      </c>
      <c r="Z4" s="62">
        <v>0</v>
      </c>
      <c r="AA4" s="33">
        <v>0</v>
      </c>
      <c r="AB4" s="94">
        <v>0</v>
      </c>
      <c r="AC4" s="33">
        <v>0</v>
      </c>
      <c r="AD4" s="33">
        <v>0</v>
      </c>
      <c r="AE4" s="42">
        <f t="shared" si="0"/>
        <v>1432.5582042622916</v>
      </c>
      <c r="AF4" s="7"/>
      <c r="AG4" s="13"/>
    </row>
    <row r="5" spans="1:33" ht="15" customHeight="1">
      <c r="A5" s="17" t="s">
        <v>400</v>
      </c>
      <c r="B5" s="17" t="s">
        <v>401</v>
      </c>
      <c r="C5" s="17" t="s">
        <v>9</v>
      </c>
      <c r="D5" s="17" t="s">
        <v>743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1">
        <v>0</v>
      </c>
      <c r="U5" s="52">
        <v>1469.96117077703</v>
      </c>
      <c r="V5" s="53" t="s">
        <v>1175</v>
      </c>
      <c r="W5" s="33">
        <v>0</v>
      </c>
      <c r="X5" s="33">
        <v>0</v>
      </c>
      <c r="Y5" s="33">
        <v>0</v>
      </c>
      <c r="Z5" s="62">
        <v>0</v>
      </c>
      <c r="AA5" s="33">
        <v>0</v>
      </c>
      <c r="AB5" s="33">
        <v>0</v>
      </c>
      <c r="AC5" s="33">
        <v>0</v>
      </c>
      <c r="AD5" s="33">
        <v>0</v>
      </c>
      <c r="AE5" s="42">
        <f t="shared" si="0"/>
        <v>1469.96117077703</v>
      </c>
      <c r="AF5" s="7"/>
      <c r="AG5" s="13"/>
    </row>
    <row r="6" spans="1:33" ht="15" customHeight="1">
      <c r="A6" s="17" t="s">
        <v>208</v>
      </c>
      <c r="B6" s="17" t="s">
        <v>209</v>
      </c>
      <c r="C6" s="17" t="s">
        <v>9</v>
      </c>
      <c r="D6" s="17" t="s">
        <v>743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1">
        <v>0</v>
      </c>
      <c r="U6" s="52">
        <v>4379.8079612395122</v>
      </c>
      <c r="V6" s="53" t="s">
        <v>1175</v>
      </c>
      <c r="W6" s="33">
        <v>0</v>
      </c>
      <c r="X6" s="33">
        <v>0</v>
      </c>
      <c r="Y6" s="33">
        <v>0</v>
      </c>
      <c r="Z6" s="63">
        <v>0</v>
      </c>
      <c r="AA6" s="33">
        <v>0</v>
      </c>
      <c r="AB6" s="33">
        <v>0</v>
      </c>
      <c r="AC6" s="33">
        <v>0</v>
      </c>
      <c r="AD6" s="33">
        <v>0</v>
      </c>
      <c r="AE6" s="42">
        <f t="shared" si="0"/>
        <v>4379.8079612395122</v>
      </c>
      <c r="AF6" s="7"/>
      <c r="AG6" s="13"/>
    </row>
    <row r="7" spans="1:33" ht="15" customHeight="1">
      <c r="A7" s="17" t="s">
        <v>212</v>
      </c>
      <c r="B7" s="17" t="s">
        <v>213</v>
      </c>
      <c r="C7" s="1" t="s">
        <v>9</v>
      </c>
      <c r="D7" s="1" t="s">
        <v>743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1">
        <v>0</v>
      </c>
      <c r="U7" s="52">
        <v>1619.2773504295442</v>
      </c>
      <c r="V7" s="53" t="s">
        <v>1175</v>
      </c>
      <c r="W7" s="33">
        <v>0</v>
      </c>
      <c r="X7" s="33">
        <v>0</v>
      </c>
      <c r="Y7" s="33">
        <v>0</v>
      </c>
      <c r="Z7" s="62">
        <v>0</v>
      </c>
      <c r="AA7" s="33">
        <v>0</v>
      </c>
      <c r="AB7" s="33">
        <v>0</v>
      </c>
      <c r="AC7" s="33">
        <v>0</v>
      </c>
      <c r="AD7" s="33">
        <v>0</v>
      </c>
      <c r="AE7" s="42">
        <f t="shared" si="0"/>
        <v>1619.2773504295442</v>
      </c>
      <c r="AF7" s="7"/>
      <c r="AG7" s="15"/>
    </row>
    <row r="8" spans="1:33" ht="15" customHeight="1">
      <c r="A8" s="17" t="s">
        <v>23</v>
      </c>
      <c r="B8" s="17" t="s">
        <v>24</v>
      </c>
      <c r="C8" s="1" t="s">
        <v>9</v>
      </c>
      <c r="D8" s="1" t="s">
        <v>743</v>
      </c>
      <c r="E8" s="33">
        <v>787298.40534043591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1">
        <v>0</v>
      </c>
      <c r="U8" s="52">
        <v>453574.55229513411</v>
      </c>
      <c r="V8" s="53" t="s">
        <v>1175</v>
      </c>
      <c r="W8" s="33">
        <v>0</v>
      </c>
      <c r="X8" s="33">
        <v>0</v>
      </c>
      <c r="Y8" s="33">
        <v>0</v>
      </c>
      <c r="Z8" s="62">
        <v>0</v>
      </c>
      <c r="AA8" s="33">
        <v>0</v>
      </c>
      <c r="AB8" s="33">
        <v>0</v>
      </c>
      <c r="AC8" s="33">
        <v>0</v>
      </c>
      <c r="AD8" s="33">
        <v>0</v>
      </c>
      <c r="AE8" s="42">
        <f t="shared" si="0"/>
        <v>1240872.9576355701</v>
      </c>
      <c r="AF8" s="7"/>
      <c r="AG8" s="15"/>
    </row>
    <row r="9" spans="1:33" ht="15" customHeight="1">
      <c r="A9" s="17" t="s">
        <v>14</v>
      </c>
      <c r="B9" s="17" t="s">
        <v>15</v>
      </c>
      <c r="C9" s="1" t="s">
        <v>9</v>
      </c>
      <c r="D9" s="1" t="s">
        <v>743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1">
        <v>0</v>
      </c>
      <c r="U9" s="52">
        <v>10222.215214411945</v>
      </c>
      <c r="V9" s="53" t="s">
        <v>1175</v>
      </c>
      <c r="W9" s="33">
        <v>0</v>
      </c>
      <c r="X9" s="33">
        <v>0</v>
      </c>
      <c r="Y9" s="33">
        <v>0</v>
      </c>
      <c r="Z9" s="62">
        <v>0</v>
      </c>
      <c r="AA9" s="33">
        <v>0</v>
      </c>
      <c r="AB9" s="33">
        <v>0</v>
      </c>
      <c r="AC9" s="33">
        <v>0</v>
      </c>
      <c r="AD9" s="33">
        <v>0</v>
      </c>
      <c r="AE9" s="42">
        <f t="shared" si="0"/>
        <v>10222.215214411945</v>
      </c>
      <c r="AF9" s="7"/>
      <c r="AG9" s="15"/>
    </row>
    <row r="10" spans="1:33" ht="15" customHeight="1">
      <c r="A10" s="17" t="s">
        <v>214</v>
      </c>
      <c r="B10" s="17" t="s">
        <v>215</v>
      </c>
      <c r="C10" s="17" t="s">
        <v>9</v>
      </c>
      <c r="D10" s="17" t="s">
        <v>743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1">
        <v>0</v>
      </c>
      <c r="U10" s="52">
        <v>271.29254038610162</v>
      </c>
      <c r="V10" s="53" t="s">
        <v>1175</v>
      </c>
      <c r="W10" s="33">
        <v>0</v>
      </c>
      <c r="X10" s="33">
        <v>0</v>
      </c>
      <c r="Y10" s="33">
        <v>0</v>
      </c>
      <c r="Z10" s="62">
        <v>0</v>
      </c>
      <c r="AA10" s="33">
        <v>0</v>
      </c>
      <c r="AB10" s="33">
        <v>0</v>
      </c>
      <c r="AC10" s="33">
        <v>0</v>
      </c>
      <c r="AD10" s="33">
        <v>0</v>
      </c>
      <c r="AE10" s="42">
        <f t="shared" si="0"/>
        <v>271.29254038610162</v>
      </c>
      <c r="AF10" s="7"/>
      <c r="AG10" s="15"/>
    </row>
    <row r="11" spans="1:33" ht="15" customHeight="1">
      <c r="A11" s="17" t="s">
        <v>419</v>
      </c>
      <c r="B11" s="17" t="s">
        <v>420</v>
      </c>
      <c r="C11" s="1" t="s">
        <v>9</v>
      </c>
      <c r="D11" s="1" t="s">
        <v>743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1">
        <v>0</v>
      </c>
      <c r="U11" s="52">
        <v>6178.8660325415349</v>
      </c>
      <c r="V11" s="53" t="s">
        <v>1175</v>
      </c>
      <c r="W11" s="33">
        <v>0</v>
      </c>
      <c r="X11" s="33">
        <v>0</v>
      </c>
      <c r="Y11" s="33">
        <v>0</v>
      </c>
      <c r="Z11" s="62">
        <v>0</v>
      </c>
      <c r="AA11" s="33">
        <v>0</v>
      </c>
      <c r="AB11" s="33">
        <v>0</v>
      </c>
      <c r="AC11" s="33">
        <v>0</v>
      </c>
      <c r="AD11" s="33">
        <v>0</v>
      </c>
      <c r="AE11" s="42">
        <f t="shared" si="0"/>
        <v>6178.8660325415349</v>
      </c>
      <c r="AF11" s="7"/>
      <c r="AG11" s="13"/>
    </row>
    <row r="12" spans="1:33" ht="15" customHeight="1">
      <c r="A12" s="17" t="s">
        <v>417</v>
      </c>
      <c r="B12" s="17" t="s">
        <v>418</v>
      </c>
      <c r="C12" s="17" t="s">
        <v>9</v>
      </c>
      <c r="D12" s="17" t="s">
        <v>743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1">
        <v>0</v>
      </c>
      <c r="U12" s="52">
        <v>2544.4500927912604</v>
      </c>
      <c r="V12" s="53" t="s">
        <v>1175</v>
      </c>
      <c r="W12" s="33">
        <v>0</v>
      </c>
      <c r="X12" s="33">
        <v>0</v>
      </c>
      <c r="Y12" s="33">
        <v>0</v>
      </c>
      <c r="Z12" s="62">
        <v>0</v>
      </c>
      <c r="AA12" s="33">
        <v>0</v>
      </c>
      <c r="AB12" s="33">
        <v>0</v>
      </c>
      <c r="AC12" s="33">
        <v>0</v>
      </c>
      <c r="AD12" s="33">
        <v>0</v>
      </c>
      <c r="AE12" s="42">
        <f t="shared" si="0"/>
        <v>2544.4500927912604</v>
      </c>
      <c r="AF12" s="7"/>
      <c r="AG12" s="13"/>
    </row>
    <row r="13" spans="1:33" ht="15" customHeight="1">
      <c r="A13" s="17" t="s">
        <v>20</v>
      </c>
      <c r="B13" s="17" t="s">
        <v>21</v>
      </c>
      <c r="C13" s="1" t="s">
        <v>9</v>
      </c>
      <c r="D13" s="1" t="s">
        <v>743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1">
        <v>0</v>
      </c>
      <c r="U13" s="52">
        <v>73.98887465075498</v>
      </c>
      <c r="V13" s="53" t="s">
        <v>1175</v>
      </c>
      <c r="W13" s="33">
        <v>0</v>
      </c>
      <c r="X13" s="33">
        <v>0</v>
      </c>
      <c r="Y13" s="33">
        <v>0</v>
      </c>
      <c r="Z13" s="62">
        <v>0</v>
      </c>
      <c r="AA13" s="33">
        <v>0</v>
      </c>
      <c r="AB13" s="33">
        <v>0</v>
      </c>
      <c r="AC13" s="33">
        <v>0</v>
      </c>
      <c r="AD13" s="33">
        <v>0</v>
      </c>
      <c r="AE13" s="42">
        <f t="shared" si="0"/>
        <v>73.98887465075498</v>
      </c>
      <c r="AF13" s="7"/>
      <c r="AG13" s="13"/>
    </row>
    <row r="14" spans="1:33" ht="15" customHeight="1">
      <c r="A14" s="17" t="s">
        <v>205</v>
      </c>
      <c r="B14" s="17" t="s">
        <v>206</v>
      </c>
      <c r="C14" s="17" t="s">
        <v>9</v>
      </c>
      <c r="D14" s="17" t="s">
        <v>743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1">
        <v>0</v>
      </c>
      <c r="U14" s="52">
        <v>209361.16619619177</v>
      </c>
      <c r="V14" s="53" t="s">
        <v>1175</v>
      </c>
      <c r="W14" s="33">
        <v>0</v>
      </c>
      <c r="X14" s="33">
        <v>0</v>
      </c>
      <c r="Y14" s="33">
        <v>0</v>
      </c>
      <c r="Z14" s="62">
        <v>0</v>
      </c>
      <c r="AA14" s="33">
        <v>0</v>
      </c>
      <c r="AB14" s="33">
        <v>0</v>
      </c>
      <c r="AC14" s="33">
        <v>0</v>
      </c>
      <c r="AD14" s="33">
        <v>0</v>
      </c>
      <c r="AE14" s="42">
        <f t="shared" si="0"/>
        <v>209361.16619619177</v>
      </c>
      <c r="AF14" s="7"/>
      <c r="AG14" s="13"/>
    </row>
    <row r="15" spans="1:33" ht="15" customHeight="1">
      <c r="A15" s="17" t="s">
        <v>710</v>
      </c>
      <c r="B15" s="17" t="s">
        <v>716</v>
      </c>
      <c r="C15" s="17" t="s">
        <v>9</v>
      </c>
      <c r="D15" s="17" t="s">
        <v>743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1">
        <v>0</v>
      </c>
      <c r="U15" s="55">
        <v>0</v>
      </c>
      <c r="V15" s="53" t="s">
        <v>1175</v>
      </c>
      <c r="W15" s="33">
        <v>0</v>
      </c>
      <c r="X15" s="33">
        <v>0</v>
      </c>
      <c r="Y15" s="33">
        <v>0</v>
      </c>
      <c r="Z15" s="62">
        <v>0</v>
      </c>
      <c r="AA15" s="33">
        <v>0</v>
      </c>
      <c r="AB15" s="33">
        <v>0</v>
      </c>
      <c r="AC15" s="33">
        <v>0</v>
      </c>
      <c r="AD15" s="33">
        <v>0</v>
      </c>
      <c r="AE15" s="42">
        <f t="shared" si="0"/>
        <v>0</v>
      </c>
      <c r="AF15" s="7"/>
      <c r="AG15" s="13"/>
    </row>
    <row r="16" spans="1:33" ht="15" customHeight="1">
      <c r="A16" s="17" t="s">
        <v>408</v>
      </c>
      <c r="B16" s="17" t="s">
        <v>409</v>
      </c>
      <c r="C16" s="1" t="s">
        <v>9</v>
      </c>
      <c r="D16" s="1" t="s">
        <v>743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1">
        <v>0</v>
      </c>
      <c r="U16" s="55">
        <v>0</v>
      </c>
      <c r="V16" s="53" t="s">
        <v>1175</v>
      </c>
      <c r="W16" s="33">
        <v>0</v>
      </c>
      <c r="X16" s="33">
        <v>0</v>
      </c>
      <c r="Y16" s="33">
        <v>0</v>
      </c>
      <c r="Z16" s="62">
        <v>0</v>
      </c>
      <c r="AA16" s="33">
        <v>0</v>
      </c>
      <c r="AB16" s="33">
        <v>0</v>
      </c>
      <c r="AC16" s="33">
        <v>0</v>
      </c>
      <c r="AD16" s="33">
        <v>0</v>
      </c>
      <c r="AE16" s="42">
        <f t="shared" si="0"/>
        <v>0</v>
      </c>
      <c r="AF16" s="7"/>
    </row>
    <row r="17" spans="1:32" ht="15" customHeight="1">
      <c r="A17" s="17">
        <v>680000486</v>
      </c>
      <c r="B17" s="17" t="s">
        <v>22</v>
      </c>
      <c r="C17" s="1" t="s">
        <v>9</v>
      </c>
      <c r="D17" s="1" t="s">
        <v>743</v>
      </c>
      <c r="E17" s="33">
        <v>1005186.5919479802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1">
        <v>0</v>
      </c>
      <c r="U17" s="55">
        <v>0</v>
      </c>
      <c r="V17" s="53" t="s">
        <v>1175</v>
      </c>
      <c r="W17" s="33">
        <v>116058.89285714286</v>
      </c>
      <c r="X17" s="33">
        <v>0</v>
      </c>
      <c r="Y17" s="33">
        <v>0</v>
      </c>
      <c r="Z17" s="62">
        <v>0</v>
      </c>
      <c r="AA17" s="33">
        <v>0</v>
      </c>
      <c r="AB17" s="33">
        <v>0</v>
      </c>
      <c r="AC17" s="33">
        <v>0</v>
      </c>
      <c r="AD17" s="33">
        <v>0</v>
      </c>
      <c r="AE17" s="42">
        <f t="shared" si="0"/>
        <v>1121245.4848051232</v>
      </c>
      <c r="AF17" s="7"/>
    </row>
    <row r="18" spans="1:32" ht="15" customHeight="1">
      <c r="A18" s="17" t="s">
        <v>3</v>
      </c>
      <c r="B18" s="17" t="s">
        <v>4</v>
      </c>
      <c r="C18" s="1" t="s">
        <v>5</v>
      </c>
      <c r="D18" s="1" t="s">
        <v>743</v>
      </c>
      <c r="E18" s="33">
        <v>1561549.3560701932</v>
      </c>
      <c r="F18" s="33">
        <v>0</v>
      </c>
      <c r="G18" s="33">
        <v>0</v>
      </c>
      <c r="H18" s="33">
        <v>0</v>
      </c>
      <c r="I18" s="33">
        <v>0</v>
      </c>
      <c r="J18" s="46">
        <v>208208.36623455427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1">
        <v>0</v>
      </c>
      <c r="U18" s="52">
        <v>334575.13203419728</v>
      </c>
      <c r="V18" s="53" t="s">
        <v>1175</v>
      </c>
      <c r="W18" s="33">
        <v>0</v>
      </c>
      <c r="X18" s="33">
        <v>0</v>
      </c>
      <c r="Y18" s="33">
        <v>0</v>
      </c>
      <c r="Z18" s="62">
        <v>0</v>
      </c>
      <c r="AA18" s="33">
        <v>0</v>
      </c>
      <c r="AB18" s="33">
        <v>0</v>
      </c>
      <c r="AC18" s="33">
        <v>0</v>
      </c>
      <c r="AD18" s="33">
        <v>0</v>
      </c>
      <c r="AE18" s="42">
        <f t="shared" si="0"/>
        <v>2104332.8543389449</v>
      </c>
      <c r="AF18" s="7"/>
    </row>
    <row r="19" spans="1:32" ht="15" customHeight="1">
      <c r="A19" s="17" t="s">
        <v>754</v>
      </c>
      <c r="B19" s="17" t="s">
        <v>755</v>
      </c>
      <c r="C19" s="1" t="s">
        <v>9</v>
      </c>
      <c r="D19" s="1" t="s">
        <v>743</v>
      </c>
      <c r="E19" s="54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8">
        <v>0</v>
      </c>
      <c r="U19" s="55">
        <v>0</v>
      </c>
      <c r="V19" s="53" t="s">
        <v>1175</v>
      </c>
      <c r="W19" s="57">
        <v>0</v>
      </c>
      <c r="X19" s="57">
        <v>0</v>
      </c>
      <c r="Y19" s="57">
        <v>0</v>
      </c>
      <c r="Z19" s="61">
        <v>0</v>
      </c>
      <c r="AA19" s="57">
        <v>0</v>
      </c>
      <c r="AB19" s="57">
        <v>0</v>
      </c>
      <c r="AC19" s="57">
        <v>0</v>
      </c>
      <c r="AD19" s="59">
        <v>0</v>
      </c>
      <c r="AE19" s="41">
        <f t="shared" si="0"/>
        <v>0</v>
      </c>
      <c r="AF19" s="15"/>
    </row>
    <row r="20" spans="1:32" ht="15" customHeight="1">
      <c r="A20" s="17" t="s">
        <v>203</v>
      </c>
      <c r="B20" s="17" t="s">
        <v>204</v>
      </c>
      <c r="C20" s="17" t="s">
        <v>9</v>
      </c>
      <c r="D20" s="17" t="s">
        <v>743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1">
        <v>0</v>
      </c>
      <c r="U20" s="52">
        <v>70211.873859648185</v>
      </c>
      <c r="V20" s="53" t="s">
        <v>1175</v>
      </c>
      <c r="W20" s="33">
        <v>0</v>
      </c>
      <c r="X20" s="33">
        <v>0</v>
      </c>
      <c r="Y20" s="33">
        <v>0</v>
      </c>
      <c r="Z20" s="62">
        <v>0</v>
      </c>
      <c r="AA20" s="33">
        <v>0</v>
      </c>
      <c r="AB20" s="33">
        <v>0</v>
      </c>
      <c r="AC20" s="33">
        <v>0</v>
      </c>
      <c r="AD20" s="33">
        <v>0</v>
      </c>
      <c r="AE20" s="42">
        <f t="shared" si="0"/>
        <v>70211.873859648185</v>
      </c>
      <c r="AF20" s="7"/>
    </row>
    <row r="21" spans="1:32" ht="15" customHeight="1">
      <c r="A21" s="17" t="s">
        <v>756</v>
      </c>
      <c r="B21" s="17" t="s">
        <v>757</v>
      </c>
      <c r="C21" s="1" t="s">
        <v>9</v>
      </c>
      <c r="D21" s="1" t="s">
        <v>743</v>
      </c>
      <c r="E21" s="54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U21" s="55">
        <v>0</v>
      </c>
      <c r="V21" s="53" t="s">
        <v>1175</v>
      </c>
      <c r="W21" s="57">
        <v>0</v>
      </c>
      <c r="X21" s="57">
        <v>0</v>
      </c>
      <c r="Y21" s="57">
        <v>0</v>
      </c>
      <c r="Z21" s="61">
        <v>0</v>
      </c>
      <c r="AA21" s="57">
        <v>0</v>
      </c>
      <c r="AB21" s="57">
        <v>0</v>
      </c>
      <c r="AC21" s="57">
        <v>0</v>
      </c>
      <c r="AD21" s="59">
        <v>0</v>
      </c>
      <c r="AE21" s="41">
        <f t="shared" si="0"/>
        <v>0</v>
      </c>
      <c r="AF21" s="15"/>
    </row>
    <row r="22" spans="1:32" ht="15" customHeight="1">
      <c r="A22" s="17" t="s">
        <v>18</v>
      </c>
      <c r="B22" s="17" t="s">
        <v>19</v>
      </c>
      <c r="C22" s="1" t="s">
        <v>9</v>
      </c>
      <c r="D22" s="1" t="s">
        <v>743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1">
        <v>0</v>
      </c>
      <c r="U22" s="52">
        <v>1771.4482762990599</v>
      </c>
      <c r="V22" s="53" t="s">
        <v>1175</v>
      </c>
      <c r="W22" s="33">
        <v>0</v>
      </c>
      <c r="X22" s="33">
        <v>0</v>
      </c>
      <c r="Y22" s="33">
        <v>0</v>
      </c>
      <c r="Z22" s="62">
        <v>0</v>
      </c>
      <c r="AA22" s="33">
        <v>0</v>
      </c>
      <c r="AB22" s="33">
        <v>0</v>
      </c>
      <c r="AC22" s="33">
        <v>0</v>
      </c>
      <c r="AD22" s="33">
        <v>0</v>
      </c>
      <c r="AE22" s="42">
        <f t="shared" si="0"/>
        <v>1771.4482762990599</v>
      </c>
      <c r="AF22" s="7"/>
    </row>
    <row r="23" spans="1:32" ht="15" customHeight="1">
      <c r="A23" s="17" t="s">
        <v>408</v>
      </c>
      <c r="B23" s="17" t="s">
        <v>758</v>
      </c>
      <c r="C23" s="1" t="s">
        <v>9</v>
      </c>
      <c r="D23" s="1" t="s">
        <v>743</v>
      </c>
      <c r="E23" s="54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U23" s="55">
        <v>0</v>
      </c>
      <c r="V23" s="53" t="s">
        <v>1175</v>
      </c>
      <c r="W23" s="57">
        <v>0</v>
      </c>
      <c r="X23" s="57">
        <v>0</v>
      </c>
      <c r="Y23" s="57">
        <v>0</v>
      </c>
      <c r="Z23" s="61">
        <v>0</v>
      </c>
      <c r="AA23" s="57">
        <v>0</v>
      </c>
      <c r="AB23" s="57">
        <v>0</v>
      </c>
      <c r="AC23" s="57">
        <v>0</v>
      </c>
      <c r="AD23" s="59">
        <v>0</v>
      </c>
      <c r="AE23" s="41">
        <f t="shared" si="0"/>
        <v>0</v>
      </c>
      <c r="AF23" s="15"/>
    </row>
    <row r="24" spans="1:32" ht="15" customHeight="1">
      <c r="A24" s="17" t="s">
        <v>16</v>
      </c>
      <c r="B24" s="17" t="s">
        <v>17</v>
      </c>
      <c r="C24" s="1" t="s">
        <v>9</v>
      </c>
      <c r="D24" s="1" t="s">
        <v>743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1">
        <v>0</v>
      </c>
      <c r="U24" s="52">
        <v>807.13705819651045</v>
      </c>
      <c r="V24" s="53" t="s">
        <v>1175</v>
      </c>
      <c r="W24" s="33">
        <v>0</v>
      </c>
      <c r="X24" s="33">
        <v>0</v>
      </c>
      <c r="Y24" s="33">
        <v>0</v>
      </c>
      <c r="Z24" s="62">
        <v>0</v>
      </c>
      <c r="AA24" s="33">
        <v>0</v>
      </c>
      <c r="AB24" s="33">
        <v>0</v>
      </c>
      <c r="AC24" s="33">
        <v>0</v>
      </c>
      <c r="AD24" s="33">
        <v>0</v>
      </c>
      <c r="AE24" s="42">
        <f t="shared" si="0"/>
        <v>807.13705819651045</v>
      </c>
      <c r="AF24" s="7"/>
    </row>
    <row r="25" spans="1:32" ht="15" customHeight="1">
      <c r="A25" s="17" t="s">
        <v>761</v>
      </c>
      <c r="B25" s="17" t="s">
        <v>762</v>
      </c>
      <c r="C25" s="1" t="s">
        <v>9</v>
      </c>
      <c r="D25" s="1" t="s">
        <v>743</v>
      </c>
      <c r="E25" s="54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8">
        <v>0</v>
      </c>
      <c r="U25" s="55">
        <v>0</v>
      </c>
      <c r="V25" s="53" t="s">
        <v>1175</v>
      </c>
      <c r="W25" s="57">
        <v>0</v>
      </c>
      <c r="X25" s="57">
        <v>0</v>
      </c>
      <c r="Y25" s="57">
        <v>0</v>
      </c>
      <c r="Z25" s="61">
        <v>0</v>
      </c>
      <c r="AA25" s="57">
        <v>0</v>
      </c>
      <c r="AB25" s="57">
        <v>0</v>
      </c>
      <c r="AC25" s="57">
        <v>0</v>
      </c>
      <c r="AD25" s="59">
        <v>0</v>
      </c>
      <c r="AE25" s="41">
        <f t="shared" si="0"/>
        <v>0</v>
      </c>
      <c r="AF25" s="15"/>
    </row>
    <row r="26" spans="1:32" ht="15" customHeight="1">
      <c r="A26" s="17" t="s">
        <v>415</v>
      </c>
      <c r="B26" s="17" t="s">
        <v>416</v>
      </c>
      <c r="C26" s="1" t="s">
        <v>9</v>
      </c>
      <c r="D26" s="17" t="s">
        <v>743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1">
        <v>0</v>
      </c>
      <c r="U26" s="52">
        <v>47630.892893947115</v>
      </c>
      <c r="V26" s="53" t="s">
        <v>1175</v>
      </c>
      <c r="W26" s="33">
        <v>0</v>
      </c>
      <c r="X26" s="33">
        <v>0</v>
      </c>
      <c r="Y26" s="33">
        <v>0</v>
      </c>
      <c r="Z26" s="64">
        <v>0</v>
      </c>
      <c r="AA26" s="33">
        <v>0</v>
      </c>
      <c r="AB26" s="33">
        <v>0</v>
      </c>
      <c r="AC26" s="33">
        <v>0</v>
      </c>
      <c r="AD26" s="33">
        <v>0</v>
      </c>
      <c r="AE26" s="42">
        <f t="shared" si="0"/>
        <v>47630.892893947115</v>
      </c>
      <c r="AF26" s="7"/>
    </row>
    <row r="27" spans="1:32" ht="15" customHeight="1">
      <c r="A27" s="17" t="s">
        <v>413</v>
      </c>
      <c r="B27" s="17" t="s">
        <v>414</v>
      </c>
      <c r="C27" s="1" t="s">
        <v>9</v>
      </c>
      <c r="D27" s="1" t="s">
        <v>743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1">
        <v>0</v>
      </c>
      <c r="U27" s="52">
        <v>26653.304178831582</v>
      </c>
      <c r="V27" s="53" t="s">
        <v>1175</v>
      </c>
      <c r="W27" s="33">
        <v>0</v>
      </c>
      <c r="X27" s="33">
        <v>0</v>
      </c>
      <c r="Y27" s="33">
        <v>0</v>
      </c>
      <c r="Z27" s="62">
        <v>0</v>
      </c>
      <c r="AA27" s="33">
        <v>0</v>
      </c>
      <c r="AB27" s="33">
        <v>0</v>
      </c>
      <c r="AC27" s="33">
        <v>0</v>
      </c>
      <c r="AD27" s="33">
        <v>0</v>
      </c>
      <c r="AE27" s="42">
        <f t="shared" si="0"/>
        <v>26653.304178831582</v>
      </c>
      <c r="AF27" s="7"/>
    </row>
    <row r="28" spans="1:32" ht="15" customHeight="1">
      <c r="A28" s="17" t="s">
        <v>763</v>
      </c>
      <c r="B28" s="17" t="s">
        <v>764</v>
      </c>
      <c r="C28" s="1" t="s">
        <v>9</v>
      </c>
      <c r="D28" s="1" t="s">
        <v>743</v>
      </c>
      <c r="E28" s="54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8">
        <v>0</v>
      </c>
      <c r="U28" s="55">
        <v>0</v>
      </c>
      <c r="V28" s="53" t="s">
        <v>1175</v>
      </c>
      <c r="W28" s="57">
        <v>0</v>
      </c>
      <c r="X28" s="57">
        <v>0</v>
      </c>
      <c r="Y28" s="57">
        <v>0</v>
      </c>
      <c r="Z28" s="61">
        <v>0</v>
      </c>
      <c r="AA28" s="57">
        <v>0</v>
      </c>
      <c r="AB28" s="57">
        <v>0</v>
      </c>
      <c r="AC28" s="57">
        <v>0</v>
      </c>
      <c r="AD28" s="59">
        <v>0</v>
      </c>
      <c r="AE28" s="41">
        <f t="shared" si="0"/>
        <v>0</v>
      </c>
      <c r="AF28" s="15"/>
    </row>
    <row r="29" spans="1:32" ht="15" customHeight="1">
      <c r="A29" s="17" t="s">
        <v>410</v>
      </c>
      <c r="B29" s="17" t="s">
        <v>1179</v>
      </c>
      <c r="C29" s="17" t="s">
        <v>1176</v>
      </c>
      <c r="D29" s="17" t="s">
        <v>743</v>
      </c>
      <c r="E29" s="33">
        <v>2304803.9518483388</v>
      </c>
      <c r="F29" s="33">
        <v>0</v>
      </c>
      <c r="G29" s="33">
        <v>0</v>
      </c>
      <c r="H29" s="33">
        <v>480000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1">
        <v>0</v>
      </c>
      <c r="U29" s="52">
        <v>1014578.091360355</v>
      </c>
      <c r="V29" s="53" t="s">
        <v>1175</v>
      </c>
      <c r="W29" s="33">
        <v>0</v>
      </c>
      <c r="X29" s="33">
        <v>0</v>
      </c>
      <c r="Y29" s="33">
        <v>0</v>
      </c>
      <c r="Z29" s="62">
        <v>0</v>
      </c>
      <c r="AA29" s="33">
        <v>0</v>
      </c>
      <c r="AB29" s="33">
        <v>0</v>
      </c>
      <c r="AC29" s="33">
        <v>0</v>
      </c>
      <c r="AD29" s="33">
        <v>0</v>
      </c>
      <c r="AE29" s="42">
        <f t="shared" si="0"/>
        <v>3799382.0432086941</v>
      </c>
      <c r="AF29" s="7"/>
    </row>
    <row r="30" spans="1:32" ht="15" customHeight="1">
      <c r="A30" s="17" t="s">
        <v>709</v>
      </c>
      <c r="B30" s="17" t="s">
        <v>403</v>
      </c>
      <c r="C30" s="17" t="s">
        <v>1176</v>
      </c>
      <c r="D30" s="17" t="s">
        <v>743</v>
      </c>
      <c r="E30" s="33">
        <v>35984135.656929225</v>
      </c>
      <c r="F30" s="33">
        <v>632334.05367615866</v>
      </c>
      <c r="G30" s="33">
        <v>158083.51341903966</v>
      </c>
      <c r="H30" s="33">
        <v>725000</v>
      </c>
      <c r="I30" s="33">
        <v>0</v>
      </c>
      <c r="J30" s="33">
        <v>715816.13421740069</v>
      </c>
      <c r="K30" s="43">
        <v>0</v>
      </c>
      <c r="L30" s="43">
        <v>0</v>
      </c>
      <c r="M30" s="43">
        <v>0</v>
      </c>
      <c r="N30" s="43">
        <v>0</v>
      </c>
      <c r="O30" s="43">
        <v>39600</v>
      </c>
      <c r="P30" s="43">
        <v>0</v>
      </c>
      <c r="Q30" s="43">
        <v>0</v>
      </c>
      <c r="R30" s="43">
        <v>0</v>
      </c>
      <c r="S30" s="43">
        <v>0</v>
      </c>
      <c r="T30" s="32">
        <v>123600</v>
      </c>
      <c r="U30" s="60">
        <f>5309993.77128407+99556</f>
        <v>5409549.7712840699</v>
      </c>
      <c r="V30" s="53" t="s">
        <v>1175</v>
      </c>
      <c r="W30" s="33">
        <v>232117.78571428571</v>
      </c>
      <c r="X30" s="33">
        <v>614941.39190167782</v>
      </c>
      <c r="Y30" s="33">
        <v>0</v>
      </c>
      <c r="Z30" s="61">
        <v>684607.34273882117</v>
      </c>
      <c r="AA30" s="33">
        <v>303339.93311672192</v>
      </c>
      <c r="AB30" s="33">
        <v>0</v>
      </c>
      <c r="AC30" s="33">
        <v>227768.64338937128</v>
      </c>
      <c r="AD30" s="33">
        <v>0</v>
      </c>
      <c r="AE30" s="42">
        <f t="shared" si="0"/>
        <v>45850894.226386778</v>
      </c>
      <c r="AF30" s="7"/>
    </row>
    <row r="31" spans="1:32" ht="15" customHeight="1">
      <c r="A31" s="17" t="s">
        <v>6</v>
      </c>
      <c r="B31" s="17" t="s">
        <v>7</v>
      </c>
      <c r="C31" s="1" t="s">
        <v>8</v>
      </c>
      <c r="D31" s="1" t="s">
        <v>743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1">
        <v>0</v>
      </c>
      <c r="U31" s="55">
        <v>0</v>
      </c>
      <c r="V31" s="53" t="s">
        <v>1175</v>
      </c>
      <c r="W31" s="33">
        <v>0</v>
      </c>
      <c r="X31" s="33">
        <v>0</v>
      </c>
      <c r="Y31" s="33">
        <v>0</v>
      </c>
      <c r="Z31" s="62">
        <v>0</v>
      </c>
      <c r="AA31" s="33">
        <v>0</v>
      </c>
      <c r="AB31" s="33">
        <v>0</v>
      </c>
      <c r="AC31" s="33">
        <v>0</v>
      </c>
      <c r="AD31" s="33">
        <v>0</v>
      </c>
      <c r="AE31" s="42">
        <f t="shared" si="0"/>
        <v>0</v>
      </c>
      <c r="AF31" s="7"/>
    </row>
    <row r="32" spans="1:32" ht="15" customHeight="1">
      <c r="A32" s="17" t="s">
        <v>28</v>
      </c>
      <c r="B32" s="17" t="s">
        <v>29</v>
      </c>
      <c r="C32" s="17" t="s">
        <v>25</v>
      </c>
      <c r="D32" s="1" t="s">
        <v>743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1">
        <v>0</v>
      </c>
      <c r="U32" s="55">
        <v>0</v>
      </c>
      <c r="V32" s="53" t="s">
        <v>1175</v>
      </c>
      <c r="W32" s="33">
        <v>0</v>
      </c>
      <c r="X32" s="33">
        <v>0</v>
      </c>
      <c r="Y32" s="33">
        <v>0</v>
      </c>
      <c r="Z32" s="62">
        <v>0</v>
      </c>
      <c r="AA32" s="33">
        <v>0</v>
      </c>
      <c r="AB32" s="33">
        <v>0</v>
      </c>
      <c r="AC32" s="33">
        <v>0</v>
      </c>
      <c r="AD32" s="33">
        <v>0</v>
      </c>
      <c r="AE32" s="42">
        <f t="shared" si="0"/>
        <v>0</v>
      </c>
      <c r="AF32" s="7"/>
    </row>
    <row r="33" spans="1:33" ht="15" customHeight="1">
      <c r="A33" s="17" t="s">
        <v>26</v>
      </c>
      <c r="B33" s="17" t="s">
        <v>27</v>
      </c>
      <c r="C33" s="17" t="s">
        <v>25</v>
      </c>
      <c r="D33" s="1" t="s">
        <v>743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1">
        <v>0</v>
      </c>
      <c r="U33" s="55">
        <v>0</v>
      </c>
      <c r="V33" s="53" t="s">
        <v>1175</v>
      </c>
      <c r="W33" s="33">
        <v>0</v>
      </c>
      <c r="X33" s="33">
        <v>0</v>
      </c>
      <c r="Y33" s="33">
        <v>0</v>
      </c>
      <c r="Z33" s="62">
        <v>0</v>
      </c>
      <c r="AA33" s="33">
        <v>0</v>
      </c>
      <c r="AB33" s="33">
        <v>0</v>
      </c>
      <c r="AC33" s="33">
        <v>0</v>
      </c>
      <c r="AD33" s="33">
        <v>0</v>
      </c>
      <c r="AE33" s="42">
        <f t="shared" si="0"/>
        <v>0</v>
      </c>
      <c r="AF33" s="7"/>
    </row>
    <row r="34" spans="1:33" ht="15" customHeight="1">
      <c r="A34" s="17" t="s">
        <v>767</v>
      </c>
      <c r="B34" s="17" t="s">
        <v>1188</v>
      </c>
      <c r="C34" s="30" t="s">
        <v>8</v>
      </c>
      <c r="D34" s="1" t="s">
        <v>743</v>
      </c>
      <c r="E34" s="54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U34" s="55">
        <v>0</v>
      </c>
      <c r="V34" s="53" t="s">
        <v>1175</v>
      </c>
      <c r="W34" s="57">
        <v>0</v>
      </c>
      <c r="X34" s="57">
        <v>0</v>
      </c>
      <c r="Y34" s="57">
        <v>0</v>
      </c>
      <c r="Z34" s="61">
        <v>0</v>
      </c>
      <c r="AA34" s="57">
        <v>0</v>
      </c>
      <c r="AB34" s="57">
        <v>0</v>
      </c>
      <c r="AC34" s="57">
        <v>0</v>
      </c>
      <c r="AD34" s="59">
        <v>0</v>
      </c>
      <c r="AE34" s="41">
        <f t="shared" ref="AE34:AE65" si="1">SUM(E34:AD34)</f>
        <v>0</v>
      </c>
      <c r="AF34" s="15"/>
    </row>
    <row r="35" spans="1:33" ht="15" customHeight="1">
      <c r="A35" s="17" t="s">
        <v>752</v>
      </c>
      <c r="B35" s="17" t="s">
        <v>1189</v>
      </c>
      <c r="C35" s="30" t="s">
        <v>733</v>
      </c>
      <c r="D35" s="1" t="s">
        <v>743</v>
      </c>
      <c r="E35" s="54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8">
        <v>0</v>
      </c>
      <c r="U35" s="55">
        <v>0</v>
      </c>
      <c r="V35" s="53" t="s">
        <v>1175</v>
      </c>
      <c r="W35" s="57">
        <v>0</v>
      </c>
      <c r="X35" s="57">
        <v>0</v>
      </c>
      <c r="Y35" s="57">
        <v>0</v>
      </c>
      <c r="Z35" s="61">
        <v>0</v>
      </c>
      <c r="AA35" s="57">
        <v>0</v>
      </c>
      <c r="AB35" s="57">
        <v>0</v>
      </c>
      <c r="AC35" s="57">
        <v>0</v>
      </c>
      <c r="AD35" s="59">
        <v>0</v>
      </c>
      <c r="AE35" s="41">
        <f t="shared" si="1"/>
        <v>0</v>
      </c>
      <c r="AF35" s="15"/>
    </row>
    <row r="36" spans="1:33" ht="15" customHeight="1">
      <c r="A36" s="17" t="s">
        <v>12</v>
      </c>
      <c r="B36" s="17" t="s">
        <v>13</v>
      </c>
      <c r="C36" s="1" t="s">
        <v>8</v>
      </c>
      <c r="D36" s="1" t="s">
        <v>743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1">
        <v>0</v>
      </c>
      <c r="U36" s="55">
        <v>0</v>
      </c>
      <c r="V36" s="53" t="s">
        <v>1175</v>
      </c>
      <c r="W36" s="33">
        <v>0</v>
      </c>
      <c r="X36" s="33">
        <v>0</v>
      </c>
      <c r="Y36" s="33">
        <v>0</v>
      </c>
      <c r="Z36" s="62">
        <v>0</v>
      </c>
      <c r="AA36" s="33">
        <v>0</v>
      </c>
      <c r="AB36" s="33">
        <v>0</v>
      </c>
      <c r="AC36" s="33">
        <v>0</v>
      </c>
      <c r="AD36" s="33">
        <v>0</v>
      </c>
      <c r="AE36" s="42">
        <f t="shared" si="1"/>
        <v>0</v>
      </c>
      <c r="AF36" s="7"/>
    </row>
    <row r="37" spans="1:33" ht="15" customHeight="1">
      <c r="A37" s="17" t="s">
        <v>769</v>
      </c>
      <c r="B37" s="17" t="s">
        <v>770</v>
      </c>
      <c r="C37" s="1" t="s">
        <v>9</v>
      </c>
      <c r="D37" s="1" t="s">
        <v>743</v>
      </c>
      <c r="E37" s="54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8">
        <v>0</v>
      </c>
      <c r="U37" s="52">
        <v>365961.67772026238</v>
      </c>
      <c r="V37" s="53" t="s">
        <v>1175</v>
      </c>
      <c r="W37" s="57">
        <v>0</v>
      </c>
      <c r="X37" s="57">
        <v>0</v>
      </c>
      <c r="Y37" s="58">
        <v>0</v>
      </c>
      <c r="Z37" s="61">
        <v>0</v>
      </c>
      <c r="AA37" s="57">
        <v>0</v>
      </c>
      <c r="AB37" s="95">
        <v>0</v>
      </c>
      <c r="AC37" s="57">
        <v>0</v>
      </c>
      <c r="AD37" s="59">
        <v>0</v>
      </c>
      <c r="AE37" s="41">
        <f t="shared" si="1"/>
        <v>365961.67772026238</v>
      </c>
      <c r="AF37" s="15"/>
    </row>
    <row r="38" spans="1:33" ht="15" customHeight="1">
      <c r="A38" s="17" t="s">
        <v>759</v>
      </c>
      <c r="B38" s="17" t="s">
        <v>1190</v>
      </c>
      <c r="C38" s="30" t="s">
        <v>8</v>
      </c>
      <c r="D38" s="1" t="s">
        <v>743</v>
      </c>
      <c r="E38" s="54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8">
        <v>0</v>
      </c>
      <c r="U38" s="55">
        <v>0</v>
      </c>
      <c r="V38" s="53" t="s">
        <v>1175</v>
      </c>
      <c r="W38" s="57">
        <v>0</v>
      </c>
      <c r="X38" s="57">
        <v>0</v>
      </c>
      <c r="Y38" s="58">
        <v>0</v>
      </c>
      <c r="Z38" s="61">
        <v>0</v>
      </c>
      <c r="AA38" s="57">
        <v>0</v>
      </c>
      <c r="AB38" s="47">
        <v>0</v>
      </c>
      <c r="AC38" s="57">
        <v>0</v>
      </c>
      <c r="AD38" s="59">
        <v>0</v>
      </c>
      <c r="AE38" s="41">
        <f t="shared" si="1"/>
        <v>0</v>
      </c>
      <c r="AF38" s="15"/>
    </row>
    <row r="39" spans="1:33" s="15" customFormat="1" ht="15" customHeight="1">
      <c r="A39" s="17" t="s">
        <v>425</v>
      </c>
      <c r="B39" s="17" t="s">
        <v>426</v>
      </c>
      <c r="C39" s="17" t="s">
        <v>25</v>
      </c>
      <c r="D39" s="17" t="s">
        <v>743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55">
        <v>0</v>
      </c>
      <c r="V39" s="53" t="s">
        <v>1175</v>
      </c>
      <c r="W39" s="33">
        <v>0</v>
      </c>
      <c r="X39" s="33">
        <v>0</v>
      </c>
      <c r="Y39" s="33">
        <v>0</v>
      </c>
      <c r="Z39" s="62">
        <v>0</v>
      </c>
      <c r="AA39" s="33">
        <v>0</v>
      </c>
      <c r="AB39" s="33">
        <v>0</v>
      </c>
      <c r="AC39" s="33">
        <v>0</v>
      </c>
      <c r="AD39" s="33">
        <v>0</v>
      </c>
      <c r="AE39" s="42">
        <f t="shared" si="1"/>
        <v>0</v>
      </c>
      <c r="AF39" s="7"/>
      <c r="AG39" s="6"/>
    </row>
    <row r="40" spans="1:33" s="15" customFormat="1" ht="15" customHeight="1">
      <c r="A40" s="17" t="s">
        <v>765</v>
      </c>
      <c r="B40" s="17" t="s">
        <v>1191</v>
      </c>
      <c r="C40" s="30" t="s">
        <v>8</v>
      </c>
      <c r="D40" s="17" t="s">
        <v>743</v>
      </c>
      <c r="E40" s="54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5">
        <v>0</v>
      </c>
      <c r="V40" s="53" t="s">
        <v>1175</v>
      </c>
      <c r="W40" s="57">
        <v>0</v>
      </c>
      <c r="X40" s="57">
        <v>0</v>
      </c>
      <c r="Y40" s="57">
        <v>0</v>
      </c>
      <c r="Z40" s="61">
        <v>0</v>
      </c>
      <c r="AA40" s="57">
        <v>0</v>
      </c>
      <c r="AB40" s="57">
        <v>0</v>
      </c>
      <c r="AC40" s="57">
        <v>0</v>
      </c>
      <c r="AD40" s="59">
        <v>0</v>
      </c>
      <c r="AE40" s="41">
        <f t="shared" si="1"/>
        <v>0</v>
      </c>
      <c r="AG40" s="6"/>
    </row>
    <row r="41" spans="1:33" s="15" customFormat="1" ht="15" customHeight="1">
      <c r="A41" s="17" t="s">
        <v>10</v>
      </c>
      <c r="B41" s="17" t="s">
        <v>11</v>
      </c>
      <c r="C41" s="17" t="s">
        <v>1176</v>
      </c>
      <c r="D41" s="17" t="s">
        <v>743</v>
      </c>
      <c r="E41" s="33">
        <v>41519529.614512645</v>
      </c>
      <c r="F41" s="33">
        <v>1030541.0485003174</v>
      </c>
      <c r="G41" s="33">
        <v>257635.26212507935</v>
      </c>
      <c r="H41" s="33">
        <v>480000</v>
      </c>
      <c r="I41" s="33">
        <v>0</v>
      </c>
      <c r="J41" s="45">
        <v>283105.43396396353</v>
      </c>
      <c r="K41" s="43">
        <v>0</v>
      </c>
      <c r="L41" s="43">
        <v>0</v>
      </c>
      <c r="M41" s="43">
        <v>0</v>
      </c>
      <c r="N41" s="43">
        <v>0</v>
      </c>
      <c r="O41" s="48">
        <v>75367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52">
        <v>5361447.5782894623</v>
      </c>
      <c r="V41" s="53" t="s">
        <v>1175</v>
      </c>
      <c r="W41" s="33">
        <v>116058.89285714286</v>
      </c>
      <c r="X41" s="33">
        <v>1428467.9382</v>
      </c>
      <c r="Y41" s="33">
        <v>269565.21739130432</v>
      </c>
      <c r="Z41" s="61">
        <v>559430.75647232088</v>
      </c>
      <c r="AA41" s="33">
        <v>129174.25274143138</v>
      </c>
      <c r="AB41" s="33">
        <v>0</v>
      </c>
      <c r="AC41" s="33">
        <v>222570.04741671286</v>
      </c>
      <c r="AD41" s="33">
        <v>267008.27903225808</v>
      </c>
      <c r="AE41" s="42">
        <f t="shared" si="1"/>
        <v>51999901.321502633</v>
      </c>
      <c r="AF41" s="7"/>
      <c r="AG41" s="6"/>
    </row>
    <row r="42" spans="1:33" s="15" customFormat="1" ht="15" customHeight="1">
      <c r="A42" s="17" t="s">
        <v>771</v>
      </c>
      <c r="B42" s="17" t="s">
        <v>411</v>
      </c>
      <c r="C42" s="17" t="s">
        <v>8</v>
      </c>
      <c r="D42" s="17" t="s">
        <v>743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52">
        <v>330.02120964013841</v>
      </c>
      <c r="V42" s="53" t="s">
        <v>1175</v>
      </c>
      <c r="W42" s="33">
        <v>0</v>
      </c>
      <c r="X42" s="33">
        <v>0</v>
      </c>
      <c r="Y42" s="33">
        <v>0</v>
      </c>
      <c r="Z42" s="62">
        <v>0</v>
      </c>
      <c r="AA42" s="33">
        <v>0</v>
      </c>
      <c r="AB42" s="33">
        <v>0</v>
      </c>
      <c r="AC42" s="33">
        <v>0</v>
      </c>
      <c r="AD42" s="33">
        <v>0</v>
      </c>
      <c r="AE42" s="42">
        <f t="shared" si="1"/>
        <v>330.02120964013841</v>
      </c>
      <c r="AF42" s="7"/>
      <c r="AG42" s="6"/>
    </row>
    <row r="43" spans="1:33" s="15" customFormat="1" ht="15" customHeight="1">
      <c r="A43" s="17" t="s">
        <v>402</v>
      </c>
      <c r="B43" s="17" t="s">
        <v>715</v>
      </c>
      <c r="C43" s="17" t="s">
        <v>5</v>
      </c>
      <c r="D43" s="17" t="s">
        <v>743</v>
      </c>
      <c r="E43" s="33">
        <v>3267137.3192855325</v>
      </c>
      <c r="F43" s="33">
        <v>0</v>
      </c>
      <c r="G43" s="33">
        <v>0</v>
      </c>
      <c r="H43" s="33">
        <v>480000</v>
      </c>
      <c r="I43" s="33">
        <v>0</v>
      </c>
      <c r="J43" s="33">
        <v>275454.19208241173</v>
      </c>
      <c r="K43" s="43">
        <v>0</v>
      </c>
      <c r="L43" s="43">
        <v>0</v>
      </c>
      <c r="M43" s="43">
        <v>0</v>
      </c>
      <c r="N43" s="44">
        <v>50000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52">
        <v>554201.3341037978</v>
      </c>
      <c r="V43" s="53" t="s">
        <v>1175</v>
      </c>
      <c r="W43" s="33">
        <v>0</v>
      </c>
      <c r="X43" s="33">
        <v>0</v>
      </c>
      <c r="Y43" s="33">
        <v>0</v>
      </c>
      <c r="Z43" s="62">
        <v>0</v>
      </c>
      <c r="AA43" s="33">
        <v>0</v>
      </c>
      <c r="AB43" s="33">
        <v>0</v>
      </c>
      <c r="AC43" s="33">
        <v>0</v>
      </c>
      <c r="AD43" s="33">
        <v>0</v>
      </c>
      <c r="AE43" s="42">
        <f t="shared" si="1"/>
        <v>4626792.8454717416</v>
      </c>
      <c r="AF43" s="7"/>
      <c r="AG43" s="6"/>
    </row>
    <row r="44" spans="1:33" s="15" customFormat="1" ht="15" customHeight="1">
      <c r="A44" s="17" t="s">
        <v>210</v>
      </c>
      <c r="B44" s="17" t="s">
        <v>211</v>
      </c>
      <c r="C44" s="17" t="s">
        <v>5</v>
      </c>
      <c r="D44" s="17" t="s">
        <v>743</v>
      </c>
      <c r="E44" s="33">
        <v>1177398.861797052</v>
      </c>
      <c r="F44" s="33">
        <v>0</v>
      </c>
      <c r="G44" s="33">
        <v>0</v>
      </c>
      <c r="H44" s="33">
        <v>0</v>
      </c>
      <c r="I44" s="33">
        <v>0</v>
      </c>
      <c r="J44" s="33">
        <v>146165.2206850865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52">
        <v>648483.86525831453</v>
      </c>
      <c r="V44" s="53" t="s">
        <v>1175</v>
      </c>
      <c r="W44" s="33">
        <v>0</v>
      </c>
      <c r="X44" s="33">
        <v>0</v>
      </c>
      <c r="Y44" s="33">
        <v>0</v>
      </c>
      <c r="Z44" s="62">
        <v>0</v>
      </c>
      <c r="AA44" s="33">
        <v>0</v>
      </c>
      <c r="AB44" s="33">
        <v>0</v>
      </c>
      <c r="AC44" s="33">
        <v>0</v>
      </c>
      <c r="AD44" s="33">
        <v>0</v>
      </c>
      <c r="AE44" s="42">
        <f t="shared" si="1"/>
        <v>1972047.9477404528</v>
      </c>
      <c r="AF44" s="7"/>
      <c r="AG44" s="6"/>
    </row>
    <row r="45" spans="1:33" s="15" customFormat="1" ht="15" customHeight="1">
      <c r="A45" s="17" t="s">
        <v>216</v>
      </c>
      <c r="B45" s="17" t="s">
        <v>217</v>
      </c>
      <c r="C45" s="17" t="s">
        <v>25</v>
      </c>
      <c r="D45" s="17" t="s">
        <v>743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55">
        <v>0</v>
      </c>
      <c r="V45" s="53" t="s">
        <v>1175</v>
      </c>
      <c r="W45" s="33">
        <v>0</v>
      </c>
      <c r="X45" s="33">
        <v>0</v>
      </c>
      <c r="Y45" s="33">
        <v>0</v>
      </c>
      <c r="Z45" s="62">
        <v>0</v>
      </c>
      <c r="AA45" s="33">
        <v>0</v>
      </c>
      <c r="AB45" s="33">
        <v>0</v>
      </c>
      <c r="AC45" s="33">
        <v>0</v>
      </c>
      <c r="AD45" s="33">
        <v>0</v>
      </c>
      <c r="AE45" s="42">
        <f t="shared" si="1"/>
        <v>0</v>
      </c>
      <c r="AF45" s="7"/>
      <c r="AG45" s="6"/>
    </row>
    <row r="46" spans="1:33" s="15" customFormat="1" ht="15" customHeight="1">
      <c r="A46" s="17" t="s">
        <v>216</v>
      </c>
      <c r="B46" s="17" t="s">
        <v>1192</v>
      </c>
      <c r="C46" s="30" t="s">
        <v>25</v>
      </c>
      <c r="D46" s="17" t="s">
        <v>743</v>
      </c>
      <c r="E46" s="54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5">
        <v>0</v>
      </c>
      <c r="V46" s="53" t="s">
        <v>1175</v>
      </c>
      <c r="W46" s="57">
        <v>0</v>
      </c>
      <c r="X46" s="57">
        <v>0</v>
      </c>
      <c r="Y46" s="57">
        <v>0</v>
      </c>
      <c r="Z46" s="61">
        <v>0</v>
      </c>
      <c r="AA46" s="57">
        <v>0</v>
      </c>
      <c r="AB46" s="57">
        <v>0</v>
      </c>
      <c r="AC46" s="57">
        <v>0</v>
      </c>
      <c r="AD46" s="59">
        <v>0</v>
      </c>
      <c r="AE46" s="41">
        <f t="shared" si="1"/>
        <v>0</v>
      </c>
      <c r="AG46" s="6"/>
    </row>
    <row r="47" spans="1:33" s="15" customFormat="1" ht="15" customHeight="1">
      <c r="A47" s="17" t="s">
        <v>423</v>
      </c>
      <c r="B47" s="17" t="s">
        <v>424</v>
      </c>
      <c r="C47" s="17" t="s">
        <v>25</v>
      </c>
      <c r="D47" s="17" t="s">
        <v>743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55">
        <v>0</v>
      </c>
      <c r="V47" s="53" t="s">
        <v>1175</v>
      </c>
      <c r="W47" s="33">
        <v>0</v>
      </c>
      <c r="X47" s="33">
        <v>0</v>
      </c>
      <c r="Y47" s="33">
        <v>0</v>
      </c>
      <c r="Z47" s="62">
        <v>0</v>
      </c>
      <c r="AA47" s="33">
        <v>0</v>
      </c>
      <c r="AB47" s="33">
        <v>0</v>
      </c>
      <c r="AC47" s="33">
        <v>0</v>
      </c>
      <c r="AD47" s="33">
        <v>0</v>
      </c>
      <c r="AE47" s="42">
        <f t="shared" si="1"/>
        <v>0</v>
      </c>
      <c r="AF47" s="7"/>
      <c r="AG47" s="6"/>
    </row>
    <row r="48" spans="1:33" s="15" customFormat="1" ht="15" customHeight="1">
      <c r="A48" s="17" t="s">
        <v>421</v>
      </c>
      <c r="B48" s="17" t="s">
        <v>422</v>
      </c>
      <c r="C48" s="17" t="s">
        <v>25</v>
      </c>
      <c r="D48" s="17" t="s">
        <v>743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55">
        <v>0</v>
      </c>
      <c r="V48" s="53" t="s">
        <v>1175</v>
      </c>
      <c r="W48" s="33">
        <v>0</v>
      </c>
      <c r="X48" s="33">
        <v>0</v>
      </c>
      <c r="Y48" s="33">
        <v>0</v>
      </c>
      <c r="Z48" s="62">
        <v>0</v>
      </c>
      <c r="AA48" s="33">
        <v>0</v>
      </c>
      <c r="AB48" s="33">
        <v>0</v>
      </c>
      <c r="AC48" s="33">
        <v>0</v>
      </c>
      <c r="AD48" s="33">
        <v>0</v>
      </c>
      <c r="AE48" s="42">
        <f t="shared" si="1"/>
        <v>0</v>
      </c>
      <c r="AF48" s="7"/>
      <c r="AG48" s="6"/>
    </row>
    <row r="49" spans="1:33" s="15" customFormat="1" ht="15" customHeight="1">
      <c r="A49" s="17" t="s">
        <v>404</v>
      </c>
      <c r="B49" s="17" t="s">
        <v>405</v>
      </c>
      <c r="C49" s="17" t="s">
        <v>9</v>
      </c>
      <c r="D49" s="17" t="s">
        <v>743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52">
        <v>97.296106127764247</v>
      </c>
      <c r="V49" s="53" t="s">
        <v>1175</v>
      </c>
      <c r="W49" s="33">
        <v>0</v>
      </c>
      <c r="X49" s="33">
        <v>0</v>
      </c>
      <c r="Y49" s="33">
        <v>0</v>
      </c>
      <c r="Z49" s="68">
        <v>0</v>
      </c>
      <c r="AA49" s="33">
        <v>0</v>
      </c>
      <c r="AB49" s="33">
        <v>0</v>
      </c>
      <c r="AC49" s="50">
        <v>0</v>
      </c>
      <c r="AD49" s="33">
        <v>0</v>
      </c>
      <c r="AE49" s="42">
        <f t="shared" si="1"/>
        <v>97.296106127764247</v>
      </c>
      <c r="AF49" s="7"/>
      <c r="AG49" s="6"/>
    </row>
    <row r="50" spans="1:33" ht="15" customHeight="1">
      <c r="A50" s="17" t="s">
        <v>63</v>
      </c>
      <c r="B50" s="17" t="s">
        <v>1205</v>
      </c>
      <c r="C50" s="1" t="s">
        <v>25</v>
      </c>
      <c r="D50" s="1" t="s">
        <v>744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1">
        <v>0</v>
      </c>
      <c r="U50" s="33">
        <v>0</v>
      </c>
      <c r="V50" s="53" t="s">
        <v>1175</v>
      </c>
      <c r="W50" s="33">
        <v>0</v>
      </c>
      <c r="X50" s="33">
        <v>0</v>
      </c>
      <c r="Y50" s="31">
        <v>0</v>
      </c>
      <c r="Z50" s="62">
        <v>0</v>
      </c>
      <c r="AA50" s="33">
        <v>0</v>
      </c>
      <c r="AB50" s="47">
        <v>0</v>
      </c>
      <c r="AC50" s="33">
        <v>0</v>
      </c>
      <c r="AD50" s="33">
        <v>0</v>
      </c>
      <c r="AE50" s="42">
        <f t="shared" si="1"/>
        <v>0</v>
      </c>
      <c r="AF50" s="7"/>
      <c r="AG50" s="13"/>
    </row>
    <row r="51" spans="1:33" ht="15" customHeight="1">
      <c r="A51" s="17" t="s">
        <v>571</v>
      </c>
      <c r="B51" s="17" t="s">
        <v>572</v>
      </c>
      <c r="C51" s="17" t="s">
        <v>9</v>
      </c>
      <c r="D51" s="1" t="s">
        <v>744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1">
        <v>0</v>
      </c>
      <c r="U51" s="33">
        <v>0</v>
      </c>
      <c r="V51" s="53" t="s">
        <v>1175</v>
      </c>
      <c r="W51" s="33">
        <v>0</v>
      </c>
      <c r="X51" s="33">
        <v>0</v>
      </c>
      <c r="Y51" s="31">
        <v>0</v>
      </c>
      <c r="Z51" s="62">
        <v>0</v>
      </c>
      <c r="AA51" s="33">
        <v>0</v>
      </c>
      <c r="AB51" s="47">
        <v>0</v>
      </c>
      <c r="AC51" s="33">
        <v>0</v>
      </c>
      <c r="AD51" s="33">
        <v>0</v>
      </c>
      <c r="AE51" s="42">
        <f t="shared" si="1"/>
        <v>0</v>
      </c>
      <c r="AF51" s="7"/>
      <c r="AG51" s="13"/>
    </row>
    <row r="52" spans="1:33" ht="15" customHeight="1">
      <c r="A52" s="17" t="s">
        <v>45</v>
      </c>
      <c r="B52" s="17" t="s">
        <v>46</v>
      </c>
      <c r="C52" s="1" t="s">
        <v>9</v>
      </c>
      <c r="D52" s="1" t="s">
        <v>744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1">
        <v>0</v>
      </c>
      <c r="U52" s="52">
        <v>2431.3139415757387</v>
      </c>
      <c r="V52" s="53" t="s">
        <v>1175</v>
      </c>
      <c r="W52" s="33">
        <v>0</v>
      </c>
      <c r="X52" s="33">
        <v>0</v>
      </c>
      <c r="Y52" s="31">
        <v>0</v>
      </c>
      <c r="Z52" s="62">
        <v>0</v>
      </c>
      <c r="AA52" s="33">
        <v>0</v>
      </c>
      <c r="AB52" s="47">
        <v>0</v>
      </c>
      <c r="AC52" s="33">
        <v>0</v>
      </c>
      <c r="AD52" s="33">
        <v>0</v>
      </c>
      <c r="AE52" s="42">
        <f t="shared" si="1"/>
        <v>2431.3139415757387</v>
      </c>
      <c r="AF52" s="7"/>
      <c r="AG52" s="13"/>
    </row>
    <row r="53" spans="1:33" ht="15" customHeight="1">
      <c r="A53" s="17" t="s">
        <v>38</v>
      </c>
      <c r="B53" s="17" t="s">
        <v>39</v>
      </c>
      <c r="C53" s="1" t="s">
        <v>9</v>
      </c>
      <c r="D53" s="1" t="s">
        <v>744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1">
        <v>0</v>
      </c>
      <c r="U53" s="52">
        <v>194.64348885573955</v>
      </c>
      <c r="V53" s="53" t="s">
        <v>1175</v>
      </c>
      <c r="W53" s="33">
        <v>0</v>
      </c>
      <c r="X53" s="33">
        <v>0</v>
      </c>
      <c r="Y53" s="33">
        <v>0</v>
      </c>
      <c r="Z53" s="62">
        <v>0</v>
      </c>
      <c r="AA53" s="33">
        <v>0</v>
      </c>
      <c r="AB53" s="33">
        <v>0</v>
      </c>
      <c r="AC53" s="33">
        <v>0</v>
      </c>
      <c r="AD53" s="33">
        <v>0</v>
      </c>
      <c r="AE53" s="42">
        <f t="shared" si="1"/>
        <v>194.64348885573955</v>
      </c>
      <c r="AF53" s="7"/>
      <c r="AG53" s="13"/>
    </row>
    <row r="54" spans="1:33" ht="15" customHeight="1">
      <c r="A54" s="17" t="s">
        <v>393</v>
      </c>
      <c r="B54" s="17" t="s">
        <v>394</v>
      </c>
      <c r="C54" s="1" t="s">
        <v>9</v>
      </c>
      <c r="D54" s="1" t="s">
        <v>744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1">
        <v>0</v>
      </c>
      <c r="U54" s="52">
        <v>3495.5558169127025</v>
      </c>
      <c r="V54" s="53" t="s">
        <v>1175</v>
      </c>
      <c r="W54" s="33">
        <v>0</v>
      </c>
      <c r="X54" s="33">
        <v>0</v>
      </c>
      <c r="Y54" s="33">
        <v>0</v>
      </c>
      <c r="Z54" s="62">
        <v>0</v>
      </c>
      <c r="AA54" s="33">
        <v>0</v>
      </c>
      <c r="AB54" s="33">
        <v>0</v>
      </c>
      <c r="AC54" s="33">
        <v>0</v>
      </c>
      <c r="AD54" s="33">
        <v>0</v>
      </c>
      <c r="AE54" s="42">
        <f t="shared" si="1"/>
        <v>3495.5558169127025</v>
      </c>
      <c r="AF54" s="7"/>
      <c r="AG54" s="15"/>
    </row>
    <row r="55" spans="1:33" ht="15" customHeight="1">
      <c r="A55" s="17" t="s">
        <v>40</v>
      </c>
      <c r="B55" s="17" t="s">
        <v>41</v>
      </c>
      <c r="C55" s="1" t="s">
        <v>9</v>
      </c>
      <c r="D55" s="1" t="s">
        <v>744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1">
        <v>0</v>
      </c>
      <c r="U55" s="52">
        <v>15967.99794532862</v>
      </c>
      <c r="V55" s="53" t="s">
        <v>1175</v>
      </c>
      <c r="W55" s="33">
        <v>0</v>
      </c>
      <c r="X55" s="33">
        <v>0</v>
      </c>
      <c r="Y55" s="33">
        <v>0</v>
      </c>
      <c r="Z55" s="62">
        <v>0</v>
      </c>
      <c r="AA55" s="33">
        <v>0</v>
      </c>
      <c r="AB55" s="33">
        <v>0</v>
      </c>
      <c r="AC55" s="33">
        <v>0</v>
      </c>
      <c r="AD55" s="33">
        <v>0</v>
      </c>
      <c r="AE55" s="42">
        <f t="shared" si="1"/>
        <v>15967.99794532862</v>
      </c>
      <c r="AF55" s="7"/>
      <c r="AG55" s="15"/>
    </row>
    <row r="56" spans="1:33" ht="15" customHeight="1">
      <c r="A56" s="17" t="s">
        <v>43</v>
      </c>
      <c r="B56" s="17" t="s">
        <v>44</v>
      </c>
      <c r="C56" s="1" t="s">
        <v>9</v>
      </c>
      <c r="D56" s="1" t="s">
        <v>744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1">
        <v>0</v>
      </c>
      <c r="U56" s="52">
        <v>169.20387861875591</v>
      </c>
      <c r="V56" s="53" t="s">
        <v>1175</v>
      </c>
      <c r="W56" s="33">
        <v>0</v>
      </c>
      <c r="X56" s="33">
        <v>0</v>
      </c>
      <c r="Y56" s="33">
        <v>0</v>
      </c>
      <c r="Z56" s="62">
        <v>0</v>
      </c>
      <c r="AA56" s="33">
        <v>0</v>
      </c>
      <c r="AB56" s="33">
        <v>0</v>
      </c>
      <c r="AC56" s="33">
        <v>0</v>
      </c>
      <c r="AD56" s="33">
        <v>0</v>
      </c>
      <c r="AE56" s="42">
        <f t="shared" si="1"/>
        <v>169.20387861875591</v>
      </c>
      <c r="AF56" s="7"/>
      <c r="AG56" s="13"/>
    </row>
    <row r="57" spans="1:33" ht="15" customHeight="1">
      <c r="A57" s="17" t="s">
        <v>49</v>
      </c>
      <c r="B57" s="17" t="s">
        <v>50</v>
      </c>
      <c r="C57" s="1" t="s">
        <v>9</v>
      </c>
      <c r="D57" s="1" t="s">
        <v>744</v>
      </c>
      <c r="E57" s="33">
        <v>1129026.4873224262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1">
        <v>0</v>
      </c>
      <c r="U57" s="52">
        <v>35082.534916367425</v>
      </c>
      <c r="V57" s="53" t="s">
        <v>1175</v>
      </c>
      <c r="W57" s="33">
        <v>0</v>
      </c>
      <c r="X57" s="33">
        <v>0</v>
      </c>
      <c r="Y57" s="33">
        <v>0</v>
      </c>
      <c r="Z57" s="63">
        <v>0</v>
      </c>
      <c r="AA57" s="33">
        <v>0</v>
      </c>
      <c r="AB57" s="33">
        <v>0</v>
      </c>
      <c r="AC57" s="33">
        <v>0</v>
      </c>
      <c r="AD57" s="33">
        <v>0</v>
      </c>
      <c r="AE57" s="42">
        <f t="shared" si="1"/>
        <v>1164109.0222387936</v>
      </c>
      <c r="AF57" s="7"/>
      <c r="AG57" s="13"/>
    </row>
    <row r="58" spans="1:33" ht="15" customHeight="1">
      <c r="A58" s="17" t="s">
        <v>579</v>
      </c>
      <c r="B58" s="17" t="s">
        <v>580</v>
      </c>
      <c r="C58" s="1" t="s">
        <v>9</v>
      </c>
      <c r="D58" s="1" t="s">
        <v>744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1">
        <v>0</v>
      </c>
      <c r="U58" s="52">
        <v>5489.8615241374446</v>
      </c>
      <c r="V58" s="53" t="s">
        <v>1175</v>
      </c>
      <c r="W58" s="33">
        <v>0</v>
      </c>
      <c r="X58" s="33">
        <v>0</v>
      </c>
      <c r="Y58" s="33">
        <v>0</v>
      </c>
      <c r="Z58" s="62">
        <v>0</v>
      </c>
      <c r="AA58" s="33">
        <v>0</v>
      </c>
      <c r="AB58" s="33">
        <v>0</v>
      </c>
      <c r="AC58" s="33">
        <v>0</v>
      </c>
      <c r="AD58" s="33">
        <v>0</v>
      </c>
      <c r="AE58" s="42">
        <f t="shared" si="1"/>
        <v>5489.8615241374446</v>
      </c>
      <c r="AF58" s="7"/>
      <c r="AG58" s="13"/>
    </row>
    <row r="59" spans="1:33" ht="15" customHeight="1">
      <c r="A59" s="17" t="s">
        <v>577</v>
      </c>
      <c r="B59" s="17" t="s">
        <v>578</v>
      </c>
      <c r="C59" s="1" t="s">
        <v>9</v>
      </c>
      <c r="D59" s="1" t="s">
        <v>744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1">
        <v>0</v>
      </c>
      <c r="U59" s="33">
        <v>0</v>
      </c>
      <c r="V59" s="53" t="s">
        <v>1175</v>
      </c>
      <c r="W59" s="33">
        <v>0</v>
      </c>
      <c r="X59" s="33">
        <v>0</v>
      </c>
      <c r="Y59" s="33">
        <v>0</v>
      </c>
      <c r="Z59" s="62">
        <v>0</v>
      </c>
      <c r="AA59" s="33">
        <v>0</v>
      </c>
      <c r="AB59" s="33">
        <v>0</v>
      </c>
      <c r="AC59" s="33">
        <v>0</v>
      </c>
      <c r="AD59" s="33">
        <v>0</v>
      </c>
      <c r="AE59" s="42">
        <f t="shared" si="1"/>
        <v>0</v>
      </c>
      <c r="AF59" s="7"/>
      <c r="AG59" s="13"/>
    </row>
    <row r="60" spans="1:33" ht="15" customHeight="1">
      <c r="A60" s="17" t="s">
        <v>575</v>
      </c>
      <c r="B60" s="17" t="s">
        <v>576</v>
      </c>
      <c r="C60" s="17" t="s">
        <v>9</v>
      </c>
      <c r="D60" s="1" t="s">
        <v>744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1">
        <v>0</v>
      </c>
      <c r="U60" s="33">
        <v>0</v>
      </c>
      <c r="V60" s="53" t="s">
        <v>1175</v>
      </c>
      <c r="W60" s="33">
        <v>0</v>
      </c>
      <c r="X60" s="33">
        <v>0</v>
      </c>
      <c r="Y60" s="33">
        <v>0</v>
      </c>
      <c r="Z60" s="62">
        <v>0</v>
      </c>
      <c r="AA60" s="33">
        <v>0</v>
      </c>
      <c r="AB60" s="33">
        <v>0</v>
      </c>
      <c r="AC60" s="33">
        <v>0</v>
      </c>
      <c r="AD60" s="33">
        <v>0</v>
      </c>
      <c r="AE60" s="42">
        <f t="shared" si="1"/>
        <v>0</v>
      </c>
      <c r="AF60" s="7"/>
      <c r="AG60" s="13"/>
    </row>
    <row r="61" spans="1:33" ht="15" customHeight="1">
      <c r="A61" s="17" t="s">
        <v>397</v>
      </c>
      <c r="B61" s="17" t="s">
        <v>398</v>
      </c>
      <c r="C61" s="1" t="s">
        <v>9</v>
      </c>
      <c r="D61" s="1" t="s">
        <v>744</v>
      </c>
      <c r="E61" s="33">
        <v>250000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1">
        <v>0</v>
      </c>
      <c r="U61" s="52">
        <v>1867.6582734391022</v>
      </c>
      <c r="V61" s="53" t="s">
        <v>1175</v>
      </c>
      <c r="W61" s="33">
        <v>0</v>
      </c>
      <c r="X61" s="33">
        <v>0</v>
      </c>
      <c r="Y61" s="33">
        <v>0</v>
      </c>
      <c r="Z61" s="62">
        <v>0</v>
      </c>
      <c r="AA61" s="33">
        <v>0</v>
      </c>
      <c r="AB61" s="33">
        <v>0</v>
      </c>
      <c r="AC61" s="33">
        <v>0</v>
      </c>
      <c r="AD61" s="33">
        <v>0</v>
      </c>
      <c r="AE61" s="42">
        <f t="shared" si="1"/>
        <v>251867.6582734391</v>
      </c>
      <c r="AF61" s="7"/>
      <c r="AG61" s="13"/>
    </row>
    <row r="62" spans="1:33" ht="15" customHeight="1">
      <c r="A62" s="17" t="s">
        <v>391</v>
      </c>
      <c r="B62" s="17" t="s">
        <v>392</v>
      </c>
      <c r="C62" s="1" t="s">
        <v>9</v>
      </c>
      <c r="D62" s="1" t="s">
        <v>744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1">
        <v>0</v>
      </c>
      <c r="U62" s="52">
        <v>23130.168030033659</v>
      </c>
      <c r="V62" s="53" t="s">
        <v>1175</v>
      </c>
      <c r="W62" s="33">
        <v>0</v>
      </c>
      <c r="X62" s="33">
        <v>0</v>
      </c>
      <c r="Y62" s="33">
        <v>0</v>
      </c>
      <c r="Z62" s="62">
        <v>0</v>
      </c>
      <c r="AA62" s="33">
        <v>0</v>
      </c>
      <c r="AB62" s="33">
        <v>0</v>
      </c>
      <c r="AC62" s="33">
        <v>0</v>
      </c>
      <c r="AD62" s="33">
        <v>0</v>
      </c>
      <c r="AE62" s="42">
        <f t="shared" si="1"/>
        <v>23130.168030033659</v>
      </c>
      <c r="AF62" s="7"/>
    </row>
    <row r="63" spans="1:33" ht="15" customHeight="1">
      <c r="A63" s="17" t="s">
        <v>581</v>
      </c>
      <c r="B63" s="17" t="s">
        <v>582</v>
      </c>
      <c r="C63" s="1" t="s">
        <v>9</v>
      </c>
      <c r="D63" s="1" t="s">
        <v>744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1">
        <v>0</v>
      </c>
      <c r="U63" s="52">
        <v>208559.80520002439</v>
      </c>
      <c r="V63" s="53" t="s">
        <v>1175</v>
      </c>
      <c r="W63" s="33">
        <v>0</v>
      </c>
      <c r="X63" s="33">
        <v>0</v>
      </c>
      <c r="Y63" s="33">
        <v>0</v>
      </c>
      <c r="Z63" s="62">
        <v>0</v>
      </c>
      <c r="AA63" s="33">
        <v>0</v>
      </c>
      <c r="AB63" s="33">
        <v>0</v>
      </c>
      <c r="AC63" s="33">
        <v>0</v>
      </c>
      <c r="AD63" s="33">
        <v>0</v>
      </c>
      <c r="AE63" s="42">
        <f t="shared" si="1"/>
        <v>208559.80520002439</v>
      </c>
      <c r="AF63" s="7"/>
    </row>
    <row r="64" spans="1:33" ht="15" customHeight="1">
      <c r="A64" s="17" t="s">
        <v>32</v>
      </c>
      <c r="B64" s="17" t="s">
        <v>33</v>
      </c>
      <c r="C64" s="1" t="s">
        <v>9</v>
      </c>
      <c r="D64" s="1" t="s">
        <v>744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1">
        <v>0</v>
      </c>
      <c r="U64" s="33">
        <v>0</v>
      </c>
      <c r="V64" s="53" t="s">
        <v>1175</v>
      </c>
      <c r="W64" s="33">
        <v>0</v>
      </c>
      <c r="X64" s="33">
        <v>0</v>
      </c>
      <c r="Y64" s="33">
        <v>0</v>
      </c>
      <c r="Z64" s="62">
        <v>0</v>
      </c>
      <c r="AA64" s="33">
        <v>0</v>
      </c>
      <c r="AB64" s="33">
        <v>0</v>
      </c>
      <c r="AC64" s="33">
        <v>0</v>
      </c>
      <c r="AD64" s="33">
        <v>0</v>
      </c>
      <c r="AE64" s="42">
        <f t="shared" si="1"/>
        <v>0</v>
      </c>
      <c r="AF64" s="7"/>
    </row>
    <row r="65" spans="1:32" ht="15" customHeight="1">
      <c r="A65" s="17" t="s">
        <v>772</v>
      </c>
      <c r="B65" s="28" t="s">
        <v>777</v>
      </c>
      <c r="C65" s="1" t="s">
        <v>9</v>
      </c>
      <c r="D65" s="1" t="s">
        <v>744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1">
        <v>0</v>
      </c>
      <c r="U65" s="52">
        <v>986.67247216558894</v>
      </c>
      <c r="V65" s="53" t="s">
        <v>1175</v>
      </c>
      <c r="W65" s="33">
        <v>0</v>
      </c>
      <c r="X65" s="33">
        <v>0</v>
      </c>
      <c r="Y65" s="33">
        <v>0</v>
      </c>
      <c r="Z65" s="62">
        <v>0</v>
      </c>
      <c r="AA65" s="33">
        <v>0</v>
      </c>
      <c r="AB65" s="33">
        <v>0</v>
      </c>
      <c r="AC65" s="33">
        <v>0</v>
      </c>
      <c r="AD65" s="33">
        <v>0</v>
      </c>
      <c r="AE65" s="42">
        <f t="shared" si="1"/>
        <v>986.67247216558894</v>
      </c>
      <c r="AF65" s="7"/>
    </row>
    <row r="66" spans="1:32" ht="15" customHeight="1">
      <c r="A66" s="14" t="s">
        <v>773</v>
      </c>
      <c r="B66" s="25" t="s">
        <v>775</v>
      </c>
      <c r="C66" s="1" t="s">
        <v>9</v>
      </c>
      <c r="D66" s="1" t="s">
        <v>744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32">
        <v>0</v>
      </c>
      <c r="U66" s="33">
        <v>0</v>
      </c>
      <c r="V66" s="53" t="s">
        <v>1175</v>
      </c>
      <c r="W66" s="33">
        <v>0</v>
      </c>
      <c r="X66" s="33">
        <v>0</v>
      </c>
      <c r="Y66" s="33">
        <v>0</v>
      </c>
      <c r="Z66" s="62">
        <v>0</v>
      </c>
      <c r="AA66" s="33">
        <v>0</v>
      </c>
      <c r="AB66" s="33">
        <v>0</v>
      </c>
      <c r="AC66" s="33">
        <v>0</v>
      </c>
      <c r="AD66" s="33">
        <v>0</v>
      </c>
      <c r="AE66" s="42">
        <f t="shared" ref="AE66:AE97" si="2">SUM(E66:AD66)</f>
        <v>0</v>
      </c>
      <c r="AF66" s="7"/>
    </row>
    <row r="67" spans="1:32" ht="15" customHeight="1">
      <c r="A67" s="17" t="s">
        <v>47</v>
      </c>
      <c r="B67" s="17" t="s">
        <v>48</v>
      </c>
      <c r="C67" s="1" t="s">
        <v>9</v>
      </c>
      <c r="D67" s="1" t="s">
        <v>744</v>
      </c>
      <c r="E67" s="33">
        <v>331173.58518330072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1">
        <v>0</v>
      </c>
      <c r="U67" s="52">
        <v>86808.345745896499</v>
      </c>
      <c r="V67" s="53" t="s">
        <v>1175</v>
      </c>
      <c r="W67" s="33">
        <v>0</v>
      </c>
      <c r="X67" s="33">
        <v>0</v>
      </c>
      <c r="Y67" s="33">
        <v>0</v>
      </c>
      <c r="Z67" s="62">
        <v>0</v>
      </c>
      <c r="AA67" s="33">
        <v>0</v>
      </c>
      <c r="AB67" s="33">
        <v>0</v>
      </c>
      <c r="AC67" s="33">
        <v>0</v>
      </c>
      <c r="AD67" s="33">
        <v>0</v>
      </c>
      <c r="AE67" s="42">
        <f t="shared" si="2"/>
        <v>417981.93092919723</v>
      </c>
      <c r="AF67" s="7"/>
    </row>
    <row r="68" spans="1:32" ht="15" customHeight="1">
      <c r="A68" s="17" t="s">
        <v>583</v>
      </c>
      <c r="B68" s="17" t="s">
        <v>1177</v>
      </c>
      <c r="C68" s="1" t="s">
        <v>1176</v>
      </c>
      <c r="D68" s="1" t="s">
        <v>744</v>
      </c>
      <c r="E68" s="33">
        <v>20961778.255021323</v>
      </c>
      <c r="F68" s="33">
        <v>942282.9715650049</v>
      </c>
      <c r="G68" s="33">
        <v>235570.74289125123</v>
      </c>
      <c r="H68" s="33">
        <v>480000</v>
      </c>
      <c r="I68" s="33">
        <v>0</v>
      </c>
      <c r="J68" s="33">
        <v>223388.78481526411</v>
      </c>
      <c r="K68" s="43">
        <v>0</v>
      </c>
      <c r="L68" s="43">
        <v>0</v>
      </c>
      <c r="M68" s="43">
        <v>0</v>
      </c>
      <c r="N68" s="43">
        <v>91000</v>
      </c>
      <c r="O68" s="43">
        <v>69056</v>
      </c>
      <c r="P68" s="43">
        <v>0</v>
      </c>
      <c r="Q68" s="43">
        <v>0</v>
      </c>
      <c r="R68" s="43">
        <v>0</v>
      </c>
      <c r="S68" s="43">
        <v>0</v>
      </c>
      <c r="T68" s="32">
        <v>0</v>
      </c>
      <c r="U68" s="52">
        <v>2838847.808483182</v>
      </c>
      <c r="V68" s="53" t="s">
        <v>1175</v>
      </c>
      <c r="W68" s="33">
        <v>0</v>
      </c>
      <c r="X68" s="33">
        <v>74152.98</v>
      </c>
      <c r="Y68" s="33">
        <v>0</v>
      </c>
      <c r="Z68" s="62">
        <v>0</v>
      </c>
      <c r="AA68" s="33">
        <v>44355.401159879548</v>
      </c>
      <c r="AB68" s="33">
        <v>0</v>
      </c>
      <c r="AC68" s="33">
        <v>0</v>
      </c>
      <c r="AD68" s="33">
        <v>0</v>
      </c>
      <c r="AE68" s="42">
        <f t="shared" si="2"/>
        <v>25960432.943935905</v>
      </c>
      <c r="AF68" s="7"/>
    </row>
    <row r="69" spans="1:32" ht="15" customHeight="1">
      <c r="A69" s="17" t="s">
        <v>395</v>
      </c>
      <c r="B69" s="17" t="s">
        <v>396</v>
      </c>
      <c r="C69" s="1" t="s">
        <v>1176</v>
      </c>
      <c r="D69" s="1" t="s">
        <v>744</v>
      </c>
      <c r="E69" s="33">
        <v>17089173.156513829</v>
      </c>
      <c r="F69" s="33">
        <v>663187.46620713244</v>
      </c>
      <c r="G69" s="33">
        <v>165796.86655178311</v>
      </c>
      <c r="H69" s="33">
        <v>730000</v>
      </c>
      <c r="I69" s="33">
        <v>0</v>
      </c>
      <c r="J69" s="33">
        <v>336753.02857326897</v>
      </c>
      <c r="K69" s="43">
        <v>0</v>
      </c>
      <c r="L69" s="43">
        <v>0</v>
      </c>
      <c r="M69" s="43">
        <v>103000</v>
      </c>
      <c r="N69" s="43">
        <v>0</v>
      </c>
      <c r="O69" s="43">
        <v>160511</v>
      </c>
      <c r="P69" s="43">
        <v>0</v>
      </c>
      <c r="Q69" s="43">
        <v>0</v>
      </c>
      <c r="R69" s="43">
        <v>0</v>
      </c>
      <c r="S69" s="43">
        <v>0</v>
      </c>
      <c r="T69" s="32">
        <v>0</v>
      </c>
      <c r="U69" s="52">
        <v>3329471.9879357917</v>
      </c>
      <c r="V69" s="53" t="s">
        <v>1175</v>
      </c>
      <c r="W69" s="33">
        <v>0</v>
      </c>
      <c r="X69" s="33">
        <v>524459.83860000002</v>
      </c>
      <c r="Y69" s="33">
        <v>0</v>
      </c>
      <c r="Z69" s="66">
        <v>234172.6528918657</v>
      </c>
      <c r="AA69" s="33">
        <v>48192.714910143884</v>
      </c>
      <c r="AB69" s="33">
        <v>0</v>
      </c>
      <c r="AC69" s="33">
        <v>269357.41117063857</v>
      </c>
      <c r="AD69" s="33">
        <v>492938.36129032256</v>
      </c>
      <c r="AE69" s="42">
        <f t="shared" si="2"/>
        <v>24147014.484644771</v>
      </c>
      <c r="AF69" s="7"/>
    </row>
    <row r="70" spans="1:32" ht="15" customHeight="1">
      <c r="A70" s="17" t="s">
        <v>36</v>
      </c>
      <c r="B70" s="17" t="s">
        <v>37</v>
      </c>
      <c r="C70" s="1" t="s">
        <v>1176</v>
      </c>
      <c r="D70" s="1" t="s">
        <v>744</v>
      </c>
      <c r="E70" s="33">
        <v>61219628.288241394</v>
      </c>
      <c r="F70" s="33">
        <v>1632021.6896455018</v>
      </c>
      <c r="G70" s="33">
        <v>408005.42241137545</v>
      </c>
      <c r="H70" s="33">
        <v>725000</v>
      </c>
      <c r="I70" s="33">
        <v>3230470.7826086953</v>
      </c>
      <c r="J70" s="46">
        <v>709418.53473480989</v>
      </c>
      <c r="K70" s="44">
        <v>17667</v>
      </c>
      <c r="L70" s="44">
        <v>0</v>
      </c>
      <c r="M70" s="44">
        <v>68759</v>
      </c>
      <c r="N70" s="44">
        <v>50000</v>
      </c>
      <c r="O70" s="44">
        <v>44675</v>
      </c>
      <c r="P70" s="44">
        <v>407852</v>
      </c>
      <c r="Q70" s="44">
        <v>21095.1</v>
      </c>
      <c r="R70" s="44">
        <v>544401</v>
      </c>
      <c r="S70" s="44">
        <v>0</v>
      </c>
      <c r="T70" s="35">
        <v>100000</v>
      </c>
      <c r="U70" s="52">
        <v>8800671.3512182217</v>
      </c>
      <c r="V70" s="53" t="s">
        <v>1175</v>
      </c>
      <c r="W70" s="33">
        <v>0</v>
      </c>
      <c r="X70" s="33">
        <v>1222717.2111</v>
      </c>
      <c r="Y70" s="33">
        <v>0</v>
      </c>
      <c r="Z70" s="61">
        <v>762461.67604265362</v>
      </c>
      <c r="AA70" s="33">
        <v>244956.23551249274</v>
      </c>
      <c r="AB70" s="97">
        <v>246113</v>
      </c>
      <c r="AC70" s="33">
        <v>381127.22458279453</v>
      </c>
      <c r="AD70" s="33">
        <v>0</v>
      </c>
      <c r="AE70" s="42">
        <f t="shared" si="2"/>
        <v>80837040.516097933</v>
      </c>
      <c r="AF70" s="7"/>
    </row>
    <row r="71" spans="1:32" ht="15" customHeight="1">
      <c r="A71" s="17" t="s">
        <v>61</v>
      </c>
      <c r="B71" s="17" t="s">
        <v>62</v>
      </c>
      <c r="C71" s="1" t="s">
        <v>25</v>
      </c>
      <c r="D71" s="1" t="s">
        <v>744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1">
        <v>0</v>
      </c>
      <c r="U71" s="33">
        <v>0</v>
      </c>
      <c r="V71" s="53" t="s">
        <v>1175</v>
      </c>
      <c r="W71" s="33">
        <v>0</v>
      </c>
      <c r="X71" s="33">
        <v>0</v>
      </c>
      <c r="Y71" s="33">
        <v>0</v>
      </c>
      <c r="Z71" s="62">
        <v>0</v>
      </c>
      <c r="AA71" s="33">
        <v>0</v>
      </c>
      <c r="AB71" s="33">
        <v>0</v>
      </c>
      <c r="AC71" s="33">
        <v>0</v>
      </c>
      <c r="AD71" s="33">
        <v>0</v>
      </c>
      <c r="AE71" s="42">
        <f t="shared" si="2"/>
        <v>0</v>
      </c>
      <c r="AF71" s="7"/>
    </row>
    <row r="72" spans="1:32" ht="15" customHeight="1">
      <c r="A72" s="17" t="s">
        <v>34</v>
      </c>
      <c r="B72" s="17" t="s">
        <v>35</v>
      </c>
      <c r="C72" s="1" t="s">
        <v>8</v>
      </c>
      <c r="D72" s="1" t="s">
        <v>744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1">
        <v>0</v>
      </c>
      <c r="U72" s="52">
        <v>1093.4452760738582</v>
      </c>
      <c r="V72" s="53" t="s">
        <v>1175</v>
      </c>
      <c r="W72" s="33">
        <v>0</v>
      </c>
      <c r="X72" s="33">
        <v>0</v>
      </c>
      <c r="Y72" s="33">
        <v>0</v>
      </c>
      <c r="Z72" s="62">
        <v>0</v>
      </c>
      <c r="AA72" s="33">
        <v>0</v>
      </c>
      <c r="AB72" s="33">
        <v>0</v>
      </c>
      <c r="AC72" s="33">
        <v>0</v>
      </c>
      <c r="AD72" s="33">
        <v>0</v>
      </c>
      <c r="AE72" s="42">
        <f t="shared" si="2"/>
        <v>1093.4452760738582</v>
      </c>
      <c r="AF72" s="7"/>
    </row>
    <row r="73" spans="1:32" ht="15" customHeight="1">
      <c r="A73" s="17" t="s">
        <v>51</v>
      </c>
      <c r="B73" s="17" t="s">
        <v>52</v>
      </c>
      <c r="C73" s="1" t="s">
        <v>25</v>
      </c>
      <c r="D73" s="1" t="s">
        <v>744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1">
        <v>0</v>
      </c>
      <c r="U73" s="33">
        <v>0</v>
      </c>
      <c r="V73" s="53" t="s">
        <v>1175</v>
      </c>
      <c r="W73" s="33">
        <v>0</v>
      </c>
      <c r="X73" s="33">
        <v>0</v>
      </c>
      <c r="Y73" s="33">
        <v>0</v>
      </c>
      <c r="Z73" s="62">
        <v>0</v>
      </c>
      <c r="AA73" s="33">
        <v>0</v>
      </c>
      <c r="AB73" s="33">
        <v>0</v>
      </c>
      <c r="AC73" s="33">
        <v>0</v>
      </c>
      <c r="AD73" s="33">
        <v>0</v>
      </c>
      <c r="AE73" s="42">
        <f t="shared" si="2"/>
        <v>0</v>
      </c>
      <c r="AF73" s="7"/>
    </row>
    <row r="74" spans="1:32" ht="15" customHeight="1">
      <c r="A74" s="17" t="s">
        <v>59</v>
      </c>
      <c r="B74" s="27" t="s">
        <v>60</v>
      </c>
      <c r="C74" s="16" t="s">
        <v>25</v>
      </c>
      <c r="D74" s="16" t="s">
        <v>744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1">
        <v>0</v>
      </c>
      <c r="U74" s="33">
        <v>0</v>
      </c>
      <c r="V74" s="53" t="s">
        <v>1175</v>
      </c>
      <c r="W74" s="33">
        <v>0</v>
      </c>
      <c r="X74" s="33">
        <v>0</v>
      </c>
      <c r="Y74" s="33">
        <v>0</v>
      </c>
      <c r="Z74" s="62">
        <v>0</v>
      </c>
      <c r="AA74" s="33">
        <v>0</v>
      </c>
      <c r="AB74" s="33">
        <v>0</v>
      </c>
      <c r="AC74" s="33">
        <v>0</v>
      </c>
      <c r="AD74" s="33">
        <v>0</v>
      </c>
      <c r="AE74" s="42">
        <f t="shared" si="2"/>
        <v>0</v>
      </c>
      <c r="AF74" s="7"/>
    </row>
    <row r="75" spans="1:32" ht="15" customHeight="1">
      <c r="A75" s="17" t="s">
        <v>53</v>
      </c>
      <c r="B75" s="17" t="s">
        <v>54</v>
      </c>
      <c r="C75" s="1" t="s">
        <v>25</v>
      </c>
      <c r="D75" s="1" t="s">
        <v>744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1">
        <v>0</v>
      </c>
      <c r="U75" s="33">
        <v>0</v>
      </c>
      <c r="V75" s="53" t="s">
        <v>1175</v>
      </c>
      <c r="W75" s="33">
        <v>0</v>
      </c>
      <c r="X75" s="33">
        <v>0</v>
      </c>
      <c r="Y75" s="33">
        <v>0</v>
      </c>
      <c r="Z75" s="62">
        <v>0</v>
      </c>
      <c r="AA75" s="33">
        <v>0</v>
      </c>
      <c r="AB75" s="33">
        <v>0</v>
      </c>
      <c r="AC75" s="33">
        <v>0</v>
      </c>
      <c r="AD75" s="33">
        <v>0</v>
      </c>
      <c r="AE75" s="42">
        <f t="shared" si="2"/>
        <v>0</v>
      </c>
      <c r="AF75" s="7"/>
    </row>
    <row r="76" spans="1:32" ht="15" customHeight="1">
      <c r="A76" s="17" t="s">
        <v>573</v>
      </c>
      <c r="B76" s="17" t="s">
        <v>574</v>
      </c>
      <c r="C76" s="1" t="s">
        <v>9</v>
      </c>
      <c r="D76" s="1" t="s">
        <v>744</v>
      </c>
      <c r="E76" s="33">
        <v>250000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1">
        <v>0</v>
      </c>
      <c r="U76" s="52">
        <v>9018.4731024827524</v>
      </c>
      <c r="V76" s="53" t="s">
        <v>1175</v>
      </c>
      <c r="W76" s="33">
        <v>0</v>
      </c>
      <c r="X76" s="33">
        <v>0</v>
      </c>
      <c r="Y76" s="33">
        <v>0</v>
      </c>
      <c r="Z76" s="62">
        <v>0</v>
      </c>
      <c r="AA76" s="33">
        <v>0</v>
      </c>
      <c r="AB76" s="33">
        <v>0</v>
      </c>
      <c r="AC76" s="33">
        <v>0</v>
      </c>
      <c r="AD76" s="33">
        <v>0</v>
      </c>
      <c r="AE76" s="42">
        <f t="shared" si="2"/>
        <v>259018.47310248276</v>
      </c>
      <c r="AF76" s="7"/>
    </row>
    <row r="77" spans="1:32" ht="15" customHeight="1">
      <c r="A77" s="17" t="s">
        <v>711</v>
      </c>
      <c r="B77" s="17" t="s">
        <v>717</v>
      </c>
      <c r="C77" s="1" t="s">
        <v>9</v>
      </c>
      <c r="D77" s="1" t="s">
        <v>744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1">
        <v>0</v>
      </c>
      <c r="U77" s="52">
        <f>1171.06233894569+4328.5</f>
        <v>5499.5623389456905</v>
      </c>
      <c r="V77" s="53" t="s">
        <v>1175</v>
      </c>
      <c r="W77" s="33">
        <v>0</v>
      </c>
      <c r="X77" s="33">
        <v>0</v>
      </c>
      <c r="Y77" s="33">
        <v>0</v>
      </c>
      <c r="Z77" s="62">
        <v>0</v>
      </c>
      <c r="AA77" s="33">
        <v>0</v>
      </c>
      <c r="AB77" s="33">
        <v>0</v>
      </c>
      <c r="AC77" s="33">
        <v>0</v>
      </c>
      <c r="AD77" s="33">
        <v>0</v>
      </c>
      <c r="AE77" s="42">
        <f t="shared" si="2"/>
        <v>5499.5623389456905</v>
      </c>
      <c r="AF77" s="7"/>
    </row>
    <row r="78" spans="1:32" ht="15" customHeight="1">
      <c r="A78" s="17" t="s">
        <v>30</v>
      </c>
      <c r="B78" s="17" t="s">
        <v>31</v>
      </c>
      <c r="C78" s="1" t="s">
        <v>5</v>
      </c>
      <c r="D78" s="1" t="s">
        <v>744</v>
      </c>
      <c r="E78" s="33">
        <v>6020657.7035951605</v>
      </c>
      <c r="F78" s="33">
        <v>308322.11826532282</v>
      </c>
      <c r="G78" s="33">
        <v>77080.529566330704</v>
      </c>
      <c r="H78" s="33">
        <v>1080000</v>
      </c>
      <c r="I78" s="33">
        <v>0</v>
      </c>
      <c r="J78" s="46">
        <v>332965.86021245213</v>
      </c>
      <c r="K78" s="43">
        <v>0</v>
      </c>
      <c r="L78" s="43">
        <v>0</v>
      </c>
      <c r="M78" s="43">
        <v>0</v>
      </c>
      <c r="N78" s="43">
        <v>0</v>
      </c>
      <c r="O78" s="48">
        <v>21378</v>
      </c>
      <c r="P78" s="43">
        <v>0</v>
      </c>
      <c r="Q78" s="43">
        <v>0</v>
      </c>
      <c r="R78" s="43">
        <v>0</v>
      </c>
      <c r="S78" s="43">
        <v>0</v>
      </c>
      <c r="T78" s="32">
        <v>0</v>
      </c>
      <c r="U78" s="52">
        <v>1809220.799006246</v>
      </c>
      <c r="V78" s="53" t="s">
        <v>1175</v>
      </c>
      <c r="W78" s="33">
        <v>0</v>
      </c>
      <c r="X78" s="33">
        <v>0</v>
      </c>
      <c r="Y78" s="33">
        <v>0</v>
      </c>
      <c r="Z78" s="62">
        <v>0</v>
      </c>
      <c r="AA78" s="33">
        <v>0</v>
      </c>
      <c r="AB78" s="33">
        <v>936000</v>
      </c>
      <c r="AC78" s="33">
        <v>0</v>
      </c>
      <c r="AD78" s="33">
        <v>0</v>
      </c>
      <c r="AE78" s="42">
        <f t="shared" si="2"/>
        <v>10585625.010645512</v>
      </c>
      <c r="AF78" s="7"/>
    </row>
    <row r="79" spans="1:32" ht="15" customHeight="1">
      <c r="A79" s="17" t="s">
        <v>55</v>
      </c>
      <c r="B79" s="17" t="s">
        <v>56</v>
      </c>
      <c r="C79" s="1" t="s">
        <v>25</v>
      </c>
      <c r="D79" s="1" t="s">
        <v>744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1">
        <v>0</v>
      </c>
      <c r="U79" s="52">
        <v>11573.259755910593</v>
      </c>
      <c r="V79" s="53" t="s">
        <v>1175</v>
      </c>
      <c r="W79" s="33">
        <v>0</v>
      </c>
      <c r="X79" s="33">
        <v>0</v>
      </c>
      <c r="Y79" s="33">
        <v>0</v>
      </c>
      <c r="Z79" s="62">
        <v>0</v>
      </c>
      <c r="AA79" s="33">
        <v>0</v>
      </c>
      <c r="AB79" s="33">
        <v>0</v>
      </c>
      <c r="AC79" s="33">
        <v>0</v>
      </c>
      <c r="AD79" s="33">
        <v>0</v>
      </c>
      <c r="AE79" s="42">
        <f t="shared" si="2"/>
        <v>11573.259755910593</v>
      </c>
      <c r="AF79" s="7"/>
    </row>
    <row r="80" spans="1:32" ht="15" customHeight="1">
      <c r="A80" s="17" t="s">
        <v>57</v>
      </c>
      <c r="B80" s="17" t="s">
        <v>58</v>
      </c>
      <c r="C80" s="1" t="s">
        <v>25</v>
      </c>
      <c r="D80" s="1" t="s">
        <v>744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1">
        <v>0</v>
      </c>
      <c r="U80" s="33">
        <v>0</v>
      </c>
      <c r="V80" s="53" t="s">
        <v>1175</v>
      </c>
      <c r="W80" s="33">
        <v>0</v>
      </c>
      <c r="X80" s="33">
        <v>0</v>
      </c>
      <c r="Y80" s="33">
        <v>0</v>
      </c>
      <c r="Z80" s="63">
        <v>0</v>
      </c>
      <c r="AA80" s="33">
        <v>0</v>
      </c>
      <c r="AB80" s="33">
        <v>0</v>
      </c>
      <c r="AC80" s="33">
        <v>0</v>
      </c>
      <c r="AD80" s="33">
        <v>0</v>
      </c>
      <c r="AE80" s="42">
        <f t="shared" si="2"/>
        <v>0</v>
      </c>
      <c r="AF80" s="7"/>
    </row>
    <row r="81" spans="1:32" ht="15" customHeight="1">
      <c r="A81" s="17" t="s">
        <v>585</v>
      </c>
      <c r="B81" s="17" t="s">
        <v>586</v>
      </c>
      <c r="C81" s="1" t="s">
        <v>25</v>
      </c>
      <c r="D81" s="1" t="s">
        <v>744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1">
        <v>0</v>
      </c>
      <c r="U81" s="33">
        <v>0</v>
      </c>
      <c r="V81" s="53" t="s">
        <v>1175</v>
      </c>
      <c r="W81" s="33">
        <v>0</v>
      </c>
      <c r="X81" s="33">
        <v>0</v>
      </c>
      <c r="Y81" s="33">
        <v>0</v>
      </c>
      <c r="Z81" s="62">
        <v>0</v>
      </c>
      <c r="AA81" s="33">
        <v>0</v>
      </c>
      <c r="AB81" s="33">
        <v>0</v>
      </c>
      <c r="AC81" s="33">
        <v>0</v>
      </c>
      <c r="AD81" s="33">
        <v>0</v>
      </c>
      <c r="AE81" s="42">
        <f t="shared" si="2"/>
        <v>0</v>
      </c>
      <c r="AF81" s="7"/>
    </row>
    <row r="82" spans="1:32" ht="15" customHeight="1">
      <c r="A82" s="17" t="s">
        <v>399</v>
      </c>
      <c r="B82" s="17" t="s">
        <v>729</v>
      </c>
      <c r="C82" s="1" t="s">
        <v>25</v>
      </c>
      <c r="D82" s="1" t="s">
        <v>744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1">
        <v>0</v>
      </c>
      <c r="U82" s="33">
        <v>0</v>
      </c>
      <c r="V82" s="53" t="s">
        <v>1175</v>
      </c>
      <c r="W82" s="33">
        <v>0</v>
      </c>
      <c r="X82" s="33">
        <v>0</v>
      </c>
      <c r="Y82" s="33">
        <v>0</v>
      </c>
      <c r="Z82" s="62">
        <v>0</v>
      </c>
      <c r="AA82" s="33">
        <v>0</v>
      </c>
      <c r="AB82" s="33">
        <v>0</v>
      </c>
      <c r="AC82" s="33">
        <v>0</v>
      </c>
      <c r="AD82" s="33">
        <v>0</v>
      </c>
      <c r="AE82" s="42">
        <f t="shared" si="2"/>
        <v>0</v>
      </c>
      <c r="AF82" s="7"/>
    </row>
    <row r="83" spans="1:32" ht="15" customHeight="1">
      <c r="A83" s="6" t="s">
        <v>42</v>
      </c>
      <c r="B83" s="5" t="s">
        <v>1185</v>
      </c>
      <c r="C83" s="6" t="s">
        <v>1183</v>
      </c>
      <c r="D83" s="30" t="s">
        <v>744</v>
      </c>
      <c r="E83" s="33">
        <v>1080484.9048634907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51">
        <v>0</v>
      </c>
      <c r="U83" s="38">
        <v>0</v>
      </c>
      <c r="V83" s="38" t="s">
        <v>1175</v>
      </c>
      <c r="W83" s="39">
        <v>0</v>
      </c>
      <c r="X83" s="39">
        <v>0</v>
      </c>
      <c r="Y83" s="39">
        <v>0</v>
      </c>
      <c r="Z83" s="69">
        <v>0</v>
      </c>
      <c r="AA83" s="39">
        <v>0</v>
      </c>
      <c r="AB83" s="33">
        <v>0</v>
      </c>
      <c r="AC83" s="39">
        <v>0</v>
      </c>
      <c r="AD83" s="39">
        <v>0</v>
      </c>
      <c r="AE83" s="42">
        <v>1301397.9062546936</v>
      </c>
      <c r="AF83" s="7"/>
    </row>
    <row r="84" spans="1:32" ht="15" customHeight="1">
      <c r="A84" s="6" t="s">
        <v>584</v>
      </c>
      <c r="B84" s="5" t="s">
        <v>1184</v>
      </c>
      <c r="C84" s="6" t="s">
        <v>1183</v>
      </c>
      <c r="D84" s="6" t="s">
        <v>744</v>
      </c>
      <c r="E84" s="33">
        <v>451416.27546955994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51">
        <v>0</v>
      </c>
      <c r="U84" s="38">
        <v>0</v>
      </c>
      <c r="V84" s="38" t="s">
        <v>1175</v>
      </c>
      <c r="W84" s="39">
        <v>0</v>
      </c>
      <c r="X84" s="39">
        <v>0</v>
      </c>
      <c r="Y84" s="39">
        <v>0</v>
      </c>
      <c r="Z84" s="69">
        <v>0</v>
      </c>
      <c r="AA84" s="39">
        <v>0</v>
      </c>
      <c r="AB84" s="33">
        <v>0</v>
      </c>
      <c r="AC84" s="39">
        <v>0</v>
      </c>
      <c r="AD84" s="39">
        <v>0</v>
      </c>
      <c r="AE84" s="42">
        <v>544501.86257584707</v>
      </c>
      <c r="AF84" s="7"/>
    </row>
    <row r="85" spans="1:32" ht="15" customHeight="1">
      <c r="A85" s="17" t="s">
        <v>124</v>
      </c>
      <c r="B85" s="17" t="s">
        <v>125</v>
      </c>
      <c r="C85" s="1" t="s">
        <v>9</v>
      </c>
      <c r="D85" s="1" t="s">
        <v>746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1">
        <v>0</v>
      </c>
      <c r="U85" s="52">
        <v>11736.774573785897</v>
      </c>
      <c r="V85" s="53" t="s">
        <v>1175</v>
      </c>
      <c r="W85" s="33">
        <v>0</v>
      </c>
      <c r="X85" s="33">
        <v>0</v>
      </c>
      <c r="Y85" s="33">
        <v>0</v>
      </c>
      <c r="Z85" s="62">
        <v>0</v>
      </c>
      <c r="AA85" s="33">
        <v>0</v>
      </c>
      <c r="AB85" s="33">
        <v>0</v>
      </c>
      <c r="AC85" s="33">
        <v>0</v>
      </c>
      <c r="AD85" s="33">
        <v>0</v>
      </c>
      <c r="AE85" s="42">
        <f t="shared" ref="AE85:AE148" si="3">SUM(E85:AD85)</f>
        <v>11736.774573785897</v>
      </c>
      <c r="AF85" s="7"/>
    </row>
    <row r="86" spans="1:32" ht="15" customHeight="1">
      <c r="A86" s="17" t="s">
        <v>110</v>
      </c>
      <c r="B86" s="17" t="s">
        <v>111</v>
      </c>
      <c r="C86" s="1" t="s">
        <v>9</v>
      </c>
      <c r="D86" s="1" t="s">
        <v>746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1">
        <v>0</v>
      </c>
      <c r="U86" s="33">
        <v>0</v>
      </c>
      <c r="V86" s="53" t="s">
        <v>1175</v>
      </c>
      <c r="W86" s="33">
        <v>0</v>
      </c>
      <c r="X86" s="33">
        <v>0</v>
      </c>
      <c r="Y86" s="33">
        <v>0</v>
      </c>
      <c r="Z86" s="62">
        <v>0</v>
      </c>
      <c r="AA86" s="33">
        <v>0</v>
      </c>
      <c r="AB86" s="33">
        <v>0</v>
      </c>
      <c r="AC86" s="33">
        <v>0</v>
      </c>
      <c r="AD86" s="33">
        <v>0</v>
      </c>
      <c r="AE86" s="42">
        <f t="shared" si="3"/>
        <v>0</v>
      </c>
      <c r="AF86" s="7"/>
    </row>
    <row r="87" spans="1:32" ht="15" customHeight="1">
      <c r="A87" s="17" t="s">
        <v>230</v>
      </c>
      <c r="B87" s="17" t="s">
        <v>231</v>
      </c>
      <c r="C87" s="1" t="s">
        <v>9</v>
      </c>
      <c r="D87" s="1" t="s">
        <v>746</v>
      </c>
      <c r="E87" s="33">
        <v>1175341.2602260371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1">
        <v>0</v>
      </c>
      <c r="U87" s="52">
        <v>220303.18579759495</v>
      </c>
      <c r="V87" s="53" t="s">
        <v>1175</v>
      </c>
      <c r="W87" s="33">
        <v>0</v>
      </c>
      <c r="X87" s="33">
        <v>0</v>
      </c>
      <c r="Y87" s="33">
        <v>0</v>
      </c>
      <c r="Z87" s="62">
        <v>0</v>
      </c>
      <c r="AA87" s="33">
        <v>0</v>
      </c>
      <c r="AB87" s="33">
        <v>0</v>
      </c>
      <c r="AC87" s="33">
        <v>0</v>
      </c>
      <c r="AD87" s="33">
        <v>0</v>
      </c>
      <c r="AE87" s="42">
        <f t="shared" si="3"/>
        <v>1395644.4460236321</v>
      </c>
      <c r="AF87" s="7"/>
    </row>
    <row r="88" spans="1:32" ht="15" customHeight="1">
      <c r="A88" s="17" t="s">
        <v>114</v>
      </c>
      <c r="B88" s="17" t="s">
        <v>115</v>
      </c>
      <c r="C88" s="17" t="s">
        <v>9</v>
      </c>
      <c r="D88" s="1" t="s">
        <v>746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1">
        <v>0</v>
      </c>
      <c r="U88" s="52">
        <v>21472.296024665247</v>
      </c>
      <c r="V88" s="53" t="s">
        <v>1175</v>
      </c>
      <c r="W88" s="33">
        <v>0</v>
      </c>
      <c r="X88" s="33">
        <v>0</v>
      </c>
      <c r="Y88" s="33">
        <v>0</v>
      </c>
      <c r="Z88" s="62">
        <v>0</v>
      </c>
      <c r="AA88" s="33">
        <v>0</v>
      </c>
      <c r="AB88" s="33">
        <v>0</v>
      </c>
      <c r="AC88" s="33">
        <v>0</v>
      </c>
      <c r="AD88" s="33">
        <v>0</v>
      </c>
      <c r="AE88" s="42">
        <f t="shared" si="3"/>
        <v>21472.296024665247</v>
      </c>
      <c r="AF88" s="7"/>
    </row>
    <row r="89" spans="1:32" ht="15" customHeight="1">
      <c r="A89" s="17" t="s">
        <v>116</v>
      </c>
      <c r="B89" s="17" t="s">
        <v>117</v>
      </c>
      <c r="C89" s="1" t="s">
        <v>9</v>
      </c>
      <c r="D89" s="1" t="s">
        <v>746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1">
        <v>0</v>
      </c>
      <c r="U89" s="52">
        <v>14241.741820309704</v>
      </c>
      <c r="V89" s="53" t="s">
        <v>1175</v>
      </c>
      <c r="W89" s="33">
        <v>0</v>
      </c>
      <c r="X89" s="33">
        <v>0</v>
      </c>
      <c r="Y89" s="33">
        <v>0</v>
      </c>
      <c r="Z89" s="62">
        <v>0</v>
      </c>
      <c r="AA89" s="33">
        <v>0</v>
      </c>
      <c r="AB89" s="33">
        <v>0</v>
      </c>
      <c r="AC89" s="33">
        <v>0</v>
      </c>
      <c r="AD89" s="33">
        <v>0</v>
      </c>
      <c r="AE89" s="42">
        <f t="shared" si="3"/>
        <v>14241.741820309704</v>
      </c>
      <c r="AF89" s="7"/>
    </row>
    <row r="90" spans="1:32" ht="15" customHeight="1">
      <c r="A90" s="17" t="s">
        <v>224</v>
      </c>
      <c r="B90" s="17" t="s">
        <v>225</v>
      </c>
      <c r="C90" s="1" t="s">
        <v>9</v>
      </c>
      <c r="D90" s="1" t="s">
        <v>746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1">
        <v>0</v>
      </c>
      <c r="U90" s="52">
        <v>19997.76864178836</v>
      </c>
      <c r="V90" s="53" t="s">
        <v>1175</v>
      </c>
      <c r="W90" s="33">
        <v>0</v>
      </c>
      <c r="X90" s="33">
        <v>0</v>
      </c>
      <c r="Y90" s="33">
        <v>0</v>
      </c>
      <c r="Z90" s="62">
        <v>0</v>
      </c>
      <c r="AA90" s="33">
        <v>0</v>
      </c>
      <c r="AB90" s="33">
        <v>0</v>
      </c>
      <c r="AC90" s="33">
        <v>0</v>
      </c>
      <c r="AD90" s="33">
        <v>0</v>
      </c>
      <c r="AE90" s="42">
        <f t="shared" si="3"/>
        <v>19997.76864178836</v>
      </c>
      <c r="AF90" s="7"/>
    </row>
    <row r="91" spans="1:32" ht="15" customHeight="1">
      <c r="A91" s="17" t="s">
        <v>226</v>
      </c>
      <c r="B91" s="17" t="s">
        <v>227</v>
      </c>
      <c r="C91" s="1" t="s">
        <v>9</v>
      </c>
      <c r="D91" s="1" t="s">
        <v>746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1">
        <v>0</v>
      </c>
      <c r="U91" s="52">
        <v>24161.507832534942</v>
      </c>
      <c r="V91" s="53" t="s">
        <v>1175</v>
      </c>
      <c r="W91" s="33">
        <v>0</v>
      </c>
      <c r="X91" s="33">
        <v>0</v>
      </c>
      <c r="Y91" s="33">
        <v>0</v>
      </c>
      <c r="Z91" s="62">
        <v>0</v>
      </c>
      <c r="AA91" s="33">
        <v>0</v>
      </c>
      <c r="AB91" s="33">
        <v>0</v>
      </c>
      <c r="AC91" s="33">
        <v>0</v>
      </c>
      <c r="AD91" s="33">
        <v>0</v>
      </c>
      <c r="AE91" s="42">
        <f t="shared" si="3"/>
        <v>24161.507832534942</v>
      </c>
      <c r="AF91" s="7"/>
    </row>
    <row r="92" spans="1:32" ht="15" customHeight="1">
      <c r="A92" s="17" t="s">
        <v>118</v>
      </c>
      <c r="B92" s="17" t="s">
        <v>119</v>
      </c>
      <c r="C92" s="1" t="s">
        <v>9</v>
      </c>
      <c r="D92" s="1" t="s">
        <v>746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1">
        <v>0</v>
      </c>
      <c r="U92" s="33">
        <v>0</v>
      </c>
      <c r="V92" s="53" t="s">
        <v>1175</v>
      </c>
      <c r="W92" s="33">
        <v>0</v>
      </c>
      <c r="X92" s="33">
        <v>0</v>
      </c>
      <c r="Y92" s="33">
        <v>0</v>
      </c>
      <c r="Z92" s="63">
        <v>0</v>
      </c>
      <c r="AA92" s="33">
        <v>0</v>
      </c>
      <c r="AB92" s="33">
        <v>0</v>
      </c>
      <c r="AC92" s="33">
        <v>0</v>
      </c>
      <c r="AD92" s="33">
        <v>0</v>
      </c>
      <c r="AE92" s="42">
        <f t="shared" si="3"/>
        <v>0</v>
      </c>
      <c r="AF92" s="7"/>
    </row>
    <row r="93" spans="1:32" ht="15" customHeight="1">
      <c r="A93" s="17" t="s">
        <v>126</v>
      </c>
      <c r="B93" s="17" t="s">
        <v>127</v>
      </c>
      <c r="C93" s="1" t="s">
        <v>9</v>
      </c>
      <c r="D93" s="1" t="s">
        <v>746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1">
        <v>0</v>
      </c>
      <c r="U93" s="52">
        <v>6899.0419563367086</v>
      </c>
      <c r="V93" s="53" t="s">
        <v>1175</v>
      </c>
      <c r="W93" s="33">
        <v>0</v>
      </c>
      <c r="X93" s="33">
        <v>0</v>
      </c>
      <c r="Y93" s="33">
        <v>0</v>
      </c>
      <c r="Z93" s="62">
        <v>0</v>
      </c>
      <c r="AA93" s="33">
        <v>0</v>
      </c>
      <c r="AB93" s="33">
        <v>0</v>
      </c>
      <c r="AC93" s="33">
        <v>0</v>
      </c>
      <c r="AD93" s="33">
        <v>0</v>
      </c>
      <c r="AE93" s="42">
        <f t="shared" si="3"/>
        <v>6899.0419563367086</v>
      </c>
      <c r="AF93" s="7"/>
    </row>
    <row r="94" spans="1:32" ht="15" customHeight="1">
      <c r="A94" s="17" t="s">
        <v>120</v>
      </c>
      <c r="B94" s="17" t="s">
        <v>121</v>
      </c>
      <c r="C94" s="1" t="s">
        <v>9</v>
      </c>
      <c r="D94" s="1" t="s">
        <v>746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1">
        <v>0</v>
      </c>
      <c r="U94" s="52">
        <v>4334.9773370899638</v>
      </c>
      <c r="V94" s="53" t="s">
        <v>1175</v>
      </c>
      <c r="W94" s="33">
        <v>0</v>
      </c>
      <c r="X94" s="33">
        <v>0</v>
      </c>
      <c r="Y94" s="33">
        <v>0</v>
      </c>
      <c r="Z94" s="62">
        <v>0</v>
      </c>
      <c r="AA94" s="33">
        <v>0</v>
      </c>
      <c r="AB94" s="33">
        <v>0</v>
      </c>
      <c r="AC94" s="33">
        <v>0</v>
      </c>
      <c r="AD94" s="33">
        <v>0</v>
      </c>
      <c r="AE94" s="42">
        <f t="shared" si="3"/>
        <v>4334.9773370899638</v>
      </c>
      <c r="AF94" s="7"/>
    </row>
    <row r="95" spans="1:32" ht="15" customHeight="1">
      <c r="A95" s="17" t="s">
        <v>222</v>
      </c>
      <c r="B95" s="17" t="s">
        <v>223</v>
      </c>
      <c r="C95" s="1" t="s">
        <v>9</v>
      </c>
      <c r="D95" s="1" t="s">
        <v>746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1">
        <v>0</v>
      </c>
      <c r="U95" s="52">
        <v>23984.034432645898</v>
      </c>
      <c r="V95" s="53" t="s">
        <v>1175</v>
      </c>
      <c r="W95" s="33">
        <v>0</v>
      </c>
      <c r="X95" s="33">
        <v>0</v>
      </c>
      <c r="Y95" s="33">
        <v>0</v>
      </c>
      <c r="Z95" s="62">
        <v>0</v>
      </c>
      <c r="AA95" s="33">
        <v>0</v>
      </c>
      <c r="AB95" s="33">
        <v>0</v>
      </c>
      <c r="AC95" s="33">
        <v>0</v>
      </c>
      <c r="AD95" s="33">
        <v>0</v>
      </c>
      <c r="AE95" s="42">
        <f t="shared" si="3"/>
        <v>23984.034432645898</v>
      </c>
      <c r="AF95" s="7"/>
    </row>
    <row r="96" spans="1:32" ht="15" customHeight="1">
      <c r="A96" s="17" t="s">
        <v>228</v>
      </c>
      <c r="B96" s="17" t="s">
        <v>229</v>
      </c>
      <c r="C96" s="1" t="s">
        <v>9</v>
      </c>
      <c r="D96" s="1" t="s">
        <v>746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1">
        <v>0</v>
      </c>
      <c r="U96" s="52">
        <v>24807.989588085831</v>
      </c>
      <c r="V96" s="53" t="s">
        <v>1175</v>
      </c>
      <c r="W96" s="33">
        <v>0</v>
      </c>
      <c r="X96" s="33">
        <v>0</v>
      </c>
      <c r="Y96" s="33">
        <v>0</v>
      </c>
      <c r="Z96" s="62">
        <v>0</v>
      </c>
      <c r="AA96" s="33">
        <v>0</v>
      </c>
      <c r="AB96" s="33">
        <v>0</v>
      </c>
      <c r="AC96" s="33">
        <v>0</v>
      </c>
      <c r="AD96" s="33">
        <v>0</v>
      </c>
      <c r="AE96" s="42">
        <f t="shared" si="3"/>
        <v>24807.989588085831</v>
      </c>
      <c r="AF96" s="7"/>
    </row>
    <row r="97" spans="1:33" ht="15" customHeight="1">
      <c r="A97" s="17" t="s">
        <v>108</v>
      </c>
      <c r="B97" s="17" t="s">
        <v>109</v>
      </c>
      <c r="C97" s="1" t="s">
        <v>9</v>
      </c>
      <c r="D97" s="1" t="s">
        <v>746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1">
        <v>0</v>
      </c>
      <c r="U97" s="33">
        <v>0</v>
      </c>
      <c r="V97" s="53" t="s">
        <v>1175</v>
      </c>
      <c r="W97" s="33">
        <v>0</v>
      </c>
      <c r="X97" s="33">
        <v>0</v>
      </c>
      <c r="Y97" s="33">
        <v>0</v>
      </c>
      <c r="Z97" s="62">
        <v>0</v>
      </c>
      <c r="AA97" s="33">
        <v>0</v>
      </c>
      <c r="AB97" s="33">
        <v>0</v>
      </c>
      <c r="AC97" s="33">
        <v>0</v>
      </c>
      <c r="AD97" s="33">
        <v>0</v>
      </c>
      <c r="AE97" s="42">
        <f t="shared" si="3"/>
        <v>0</v>
      </c>
      <c r="AF97" s="7"/>
    </row>
    <row r="98" spans="1:33" ht="15" customHeight="1">
      <c r="A98" s="17" t="s">
        <v>220</v>
      </c>
      <c r="B98" s="17" t="s">
        <v>221</v>
      </c>
      <c r="C98" s="1" t="s">
        <v>1176</v>
      </c>
      <c r="D98" s="1" t="s">
        <v>746</v>
      </c>
      <c r="E98" s="33">
        <v>23026389.985582322</v>
      </c>
      <c r="F98" s="33">
        <v>1046483.3562083939</v>
      </c>
      <c r="G98" s="33">
        <v>261620.83905209848</v>
      </c>
      <c r="H98" s="33">
        <v>725000</v>
      </c>
      <c r="I98" s="33">
        <v>0</v>
      </c>
      <c r="J98" s="33">
        <v>227695.28281050976</v>
      </c>
      <c r="K98" s="43">
        <v>0</v>
      </c>
      <c r="L98" s="43">
        <v>0</v>
      </c>
      <c r="M98" s="43">
        <v>109698</v>
      </c>
      <c r="N98" s="43">
        <v>0</v>
      </c>
      <c r="O98" s="43">
        <v>189947</v>
      </c>
      <c r="P98" s="43">
        <v>0</v>
      </c>
      <c r="Q98" s="43">
        <v>0</v>
      </c>
      <c r="R98" s="43">
        <v>0</v>
      </c>
      <c r="S98" s="43">
        <v>0</v>
      </c>
      <c r="T98" s="32">
        <v>0</v>
      </c>
      <c r="U98" s="52">
        <v>2403189.1224698466</v>
      </c>
      <c r="V98" s="53" t="s">
        <v>1175</v>
      </c>
      <c r="W98" s="33">
        <v>0</v>
      </c>
      <c r="X98" s="33">
        <v>0</v>
      </c>
      <c r="Y98" s="33">
        <v>0</v>
      </c>
      <c r="Z98" s="61">
        <v>374310.452838764</v>
      </c>
      <c r="AA98" s="33">
        <v>166517.6452500837</v>
      </c>
      <c r="AB98" s="33">
        <v>0</v>
      </c>
      <c r="AC98" s="33">
        <v>0</v>
      </c>
      <c r="AD98" s="33">
        <v>492938.36129032256</v>
      </c>
      <c r="AE98" s="42">
        <f t="shared" si="3"/>
        <v>29023790.045502339</v>
      </c>
      <c r="AF98" s="7"/>
    </row>
    <row r="99" spans="1:33" ht="15" customHeight="1">
      <c r="A99" s="17" t="s">
        <v>106</v>
      </c>
      <c r="B99" s="17" t="s">
        <v>107</v>
      </c>
      <c r="C99" s="1" t="s">
        <v>1176</v>
      </c>
      <c r="D99" s="1" t="s">
        <v>746</v>
      </c>
      <c r="E99" s="33">
        <v>27017758.575837482</v>
      </c>
      <c r="F99" s="33">
        <v>1128818.2393299553</v>
      </c>
      <c r="G99" s="33">
        <v>282204.55983248883</v>
      </c>
      <c r="H99" s="33">
        <v>725000</v>
      </c>
      <c r="I99" s="33">
        <v>0</v>
      </c>
      <c r="J99" s="46">
        <v>668332.74900012102</v>
      </c>
      <c r="K99" s="43">
        <v>0</v>
      </c>
      <c r="L99" s="43">
        <v>0</v>
      </c>
      <c r="M99" s="43">
        <v>0</v>
      </c>
      <c r="N99" s="43">
        <v>39000</v>
      </c>
      <c r="O99" s="43">
        <v>87202</v>
      </c>
      <c r="P99" s="43">
        <v>0</v>
      </c>
      <c r="Q99" s="43">
        <v>0</v>
      </c>
      <c r="R99" s="43">
        <v>0</v>
      </c>
      <c r="S99" s="43">
        <v>0</v>
      </c>
      <c r="T99" s="32">
        <v>60000</v>
      </c>
      <c r="U99" s="52">
        <v>3129788.1808310784</v>
      </c>
      <c r="V99" s="53" t="s">
        <v>1175</v>
      </c>
      <c r="W99" s="33">
        <v>0</v>
      </c>
      <c r="X99" s="33">
        <v>231292.85985000001</v>
      </c>
      <c r="Y99" s="33">
        <v>269565.21739130432</v>
      </c>
      <c r="Z99" s="61">
        <v>322407.56396954233</v>
      </c>
      <c r="AA99" s="33">
        <v>106130.92189931912</v>
      </c>
      <c r="AB99" s="33">
        <v>0</v>
      </c>
      <c r="AC99" s="33">
        <v>186179.87560810396</v>
      </c>
      <c r="AD99" s="33">
        <v>267008.27903225808</v>
      </c>
      <c r="AE99" s="42">
        <f t="shared" si="3"/>
        <v>34520689.022581652</v>
      </c>
      <c r="AF99" s="7"/>
    </row>
    <row r="100" spans="1:33" ht="15" customHeight="1">
      <c r="A100" s="17" t="s">
        <v>112</v>
      </c>
      <c r="B100" s="17" t="s">
        <v>113</v>
      </c>
      <c r="C100" s="1" t="s">
        <v>5</v>
      </c>
      <c r="D100" s="1" t="s">
        <v>746</v>
      </c>
      <c r="E100" s="33">
        <v>4457058.1420783633</v>
      </c>
      <c r="F100" s="33">
        <v>168000</v>
      </c>
      <c r="G100" s="33">
        <v>42000</v>
      </c>
      <c r="H100" s="33">
        <v>480000</v>
      </c>
      <c r="I100" s="33">
        <v>0</v>
      </c>
      <c r="J100" s="33">
        <v>0</v>
      </c>
      <c r="K100" s="43">
        <v>0</v>
      </c>
      <c r="L100" s="43">
        <v>0</v>
      </c>
      <c r="M100" s="43">
        <v>0</v>
      </c>
      <c r="N100" s="43">
        <v>0</v>
      </c>
      <c r="O100" s="48">
        <v>44919</v>
      </c>
      <c r="P100" s="43">
        <v>0</v>
      </c>
      <c r="Q100" s="43">
        <v>0</v>
      </c>
      <c r="R100" s="43">
        <v>0</v>
      </c>
      <c r="S100" s="43">
        <v>0</v>
      </c>
      <c r="T100" s="32">
        <v>0</v>
      </c>
      <c r="U100" s="52">
        <v>808154.70516414545</v>
      </c>
      <c r="V100" s="53" t="s">
        <v>1175</v>
      </c>
      <c r="W100" s="33">
        <v>0</v>
      </c>
      <c r="X100" s="33">
        <v>0</v>
      </c>
      <c r="Y100" s="33">
        <v>0</v>
      </c>
      <c r="Z100" s="62">
        <v>0</v>
      </c>
      <c r="AA100" s="33">
        <v>0</v>
      </c>
      <c r="AB100" s="33">
        <v>0</v>
      </c>
      <c r="AC100" s="33">
        <v>0</v>
      </c>
      <c r="AD100" s="33">
        <v>0</v>
      </c>
      <c r="AE100" s="42">
        <f t="shared" si="3"/>
        <v>6000131.847242509</v>
      </c>
      <c r="AF100" s="7"/>
    </row>
    <row r="101" spans="1:33" ht="15" customHeight="1">
      <c r="A101" s="17" t="s">
        <v>128</v>
      </c>
      <c r="B101" s="17" t="s">
        <v>129</v>
      </c>
      <c r="C101" s="1" t="s">
        <v>25</v>
      </c>
      <c r="D101" s="1" t="s">
        <v>746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1">
        <v>0</v>
      </c>
      <c r="U101" s="33">
        <v>0</v>
      </c>
      <c r="V101" s="53" t="s">
        <v>1175</v>
      </c>
      <c r="W101" s="33">
        <v>0</v>
      </c>
      <c r="X101" s="33">
        <v>0</v>
      </c>
      <c r="Y101" s="33">
        <v>0</v>
      </c>
      <c r="Z101" s="62">
        <v>0</v>
      </c>
      <c r="AA101" s="33">
        <v>0</v>
      </c>
      <c r="AB101" s="33">
        <v>0</v>
      </c>
      <c r="AC101" s="33">
        <v>0</v>
      </c>
      <c r="AD101" s="33">
        <v>0</v>
      </c>
      <c r="AE101" s="42">
        <f t="shared" si="3"/>
        <v>0</v>
      </c>
      <c r="AF101" s="7"/>
    </row>
    <row r="102" spans="1:33" ht="15" customHeight="1">
      <c r="A102" s="17" t="s">
        <v>232</v>
      </c>
      <c r="B102" s="17" t="s">
        <v>233</v>
      </c>
      <c r="C102" s="1" t="s">
        <v>25</v>
      </c>
      <c r="D102" s="1" t="s">
        <v>746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1">
        <v>0</v>
      </c>
      <c r="U102" s="52">
        <v>12379.666979676098</v>
      </c>
      <c r="V102" s="53" t="s">
        <v>1175</v>
      </c>
      <c r="W102" s="33">
        <v>0</v>
      </c>
      <c r="X102" s="33">
        <v>0</v>
      </c>
      <c r="Y102" s="33">
        <v>0</v>
      </c>
      <c r="Z102" s="62">
        <v>0</v>
      </c>
      <c r="AA102" s="33">
        <v>0</v>
      </c>
      <c r="AB102" s="33">
        <v>0</v>
      </c>
      <c r="AC102" s="33">
        <v>0</v>
      </c>
      <c r="AD102" s="33">
        <v>0</v>
      </c>
      <c r="AE102" s="42">
        <f t="shared" si="3"/>
        <v>12379.666979676098</v>
      </c>
      <c r="AF102" s="7"/>
    </row>
    <row r="103" spans="1:33" ht="15" customHeight="1">
      <c r="A103" s="17" t="s">
        <v>104</v>
      </c>
      <c r="B103" s="17" t="s">
        <v>105</v>
      </c>
      <c r="C103" s="1" t="s">
        <v>733</v>
      </c>
      <c r="D103" s="1" t="s">
        <v>746</v>
      </c>
      <c r="E103" s="33">
        <v>0</v>
      </c>
      <c r="F103" s="33">
        <v>0</v>
      </c>
      <c r="G103" s="33">
        <v>0</v>
      </c>
      <c r="H103" s="33">
        <v>0</v>
      </c>
      <c r="I103" s="33">
        <v>1720357.0869565217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1">
        <v>0</v>
      </c>
      <c r="U103" s="33">
        <v>0</v>
      </c>
      <c r="V103" s="53" t="s">
        <v>1175</v>
      </c>
      <c r="W103" s="33">
        <v>0</v>
      </c>
      <c r="X103" s="33">
        <v>0</v>
      </c>
      <c r="Y103" s="33">
        <v>0</v>
      </c>
      <c r="Z103" s="62">
        <v>0</v>
      </c>
      <c r="AA103" s="33">
        <v>0</v>
      </c>
      <c r="AB103" s="33">
        <v>0</v>
      </c>
      <c r="AC103" s="33">
        <v>0</v>
      </c>
      <c r="AD103" s="33">
        <v>0</v>
      </c>
      <c r="AE103" s="42">
        <f t="shared" si="3"/>
        <v>1720357.0869565217</v>
      </c>
      <c r="AF103" s="7"/>
    </row>
    <row r="104" spans="1:33" ht="15" customHeight="1">
      <c r="A104" s="17" t="s">
        <v>122</v>
      </c>
      <c r="B104" s="17" t="s">
        <v>123</v>
      </c>
      <c r="C104" s="1" t="s">
        <v>9</v>
      </c>
      <c r="D104" s="1" t="s">
        <v>746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1">
        <v>0</v>
      </c>
      <c r="U104" s="52">
        <v>750.9958104005824</v>
      </c>
      <c r="V104" s="53" t="s">
        <v>1175</v>
      </c>
      <c r="W104" s="33">
        <v>0</v>
      </c>
      <c r="X104" s="33">
        <v>0</v>
      </c>
      <c r="Y104" s="33">
        <v>0</v>
      </c>
      <c r="Z104" s="62">
        <v>0</v>
      </c>
      <c r="AA104" s="33">
        <v>0</v>
      </c>
      <c r="AB104" s="33">
        <v>0</v>
      </c>
      <c r="AC104" s="33">
        <v>0</v>
      </c>
      <c r="AD104" s="33">
        <v>0</v>
      </c>
      <c r="AE104" s="42">
        <f t="shared" si="3"/>
        <v>750.9958104005824</v>
      </c>
      <c r="AF104" s="7"/>
    </row>
    <row r="105" spans="1:33" ht="15" customHeight="1">
      <c r="A105" s="17" t="s">
        <v>140</v>
      </c>
      <c r="B105" s="17" t="s">
        <v>723</v>
      </c>
      <c r="C105" s="1" t="s">
        <v>8</v>
      </c>
      <c r="D105" s="1" t="s">
        <v>132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1">
        <v>0</v>
      </c>
      <c r="U105" s="33">
        <v>0</v>
      </c>
      <c r="V105" s="53" t="s">
        <v>1175</v>
      </c>
      <c r="W105" s="33">
        <v>0</v>
      </c>
      <c r="X105" s="33">
        <v>0</v>
      </c>
      <c r="Y105" s="33">
        <v>0</v>
      </c>
      <c r="Z105" s="61">
        <v>478116.230577207</v>
      </c>
      <c r="AA105" s="33">
        <v>0</v>
      </c>
      <c r="AB105" s="33">
        <v>0</v>
      </c>
      <c r="AC105" s="33">
        <v>0</v>
      </c>
      <c r="AD105" s="33">
        <v>0</v>
      </c>
      <c r="AE105" s="42">
        <f t="shared" si="3"/>
        <v>478116.230577207</v>
      </c>
      <c r="AF105" s="7"/>
      <c r="AG105" s="13"/>
    </row>
    <row r="106" spans="1:33" ht="15" customHeight="1">
      <c r="A106" s="17" t="s">
        <v>165</v>
      </c>
      <c r="B106" s="17" t="s">
        <v>166</v>
      </c>
      <c r="C106" s="1" t="s">
        <v>9</v>
      </c>
      <c r="D106" s="1" t="s">
        <v>132</v>
      </c>
      <c r="E106" s="33">
        <v>558174.15819150291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1">
        <v>0</v>
      </c>
      <c r="U106" s="52">
        <v>56703.45740556065</v>
      </c>
      <c r="V106" s="53" t="s">
        <v>1175</v>
      </c>
      <c r="W106" s="33">
        <v>0</v>
      </c>
      <c r="X106" s="33">
        <v>110552.54999382071</v>
      </c>
      <c r="Y106" s="33">
        <v>0</v>
      </c>
      <c r="Z106" s="61">
        <v>268774.57880468009</v>
      </c>
      <c r="AA106" s="33">
        <v>0</v>
      </c>
      <c r="AB106" s="33">
        <v>0</v>
      </c>
      <c r="AC106" s="33">
        <v>0</v>
      </c>
      <c r="AD106" s="33">
        <v>0</v>
      </c>
      <c r="AE106" s="42">
        <f t="shared" si="3"/>
        <v>994204.74439556431</v>
      </c>
      <c r="AF106" s="7"/>
    </row>
    <row r="107" spans="1:33" ht="15" customHeight="1">
      <c r="A107" s="17" t="s">
        <v>161</v>
      </c>
      <c r="B107" s="17" t="s">
        <v>162</v>
      </c>
      <c r="C107" s="1" t="s">
        <v>9</v>
      </c>
      <c r="D107" s="1" t="s">
        <v>132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1">
        <v>0</v>
      </c>
      <c r="U107" s="52">
        <v>42487.755961754512</v>
      </c>
      <c r="V107" s="53" t="s">
        <v>1175</v>
      </c>
      <c r="W107" s="33">
        <v>0</v>
      </c>
      <c r="X107" s="33">
        <v>0</v>
      </c>
      <c r="Y107" s="33">
        <v>0</v>
      </c>
      <c r="Z107" s="62">
        <v>0</v>
      </c>
      <c r="AA107" s="33">
        <v>0</v>
      </c>
      <c r="AB107" s="33">
        <v>0</v>
      </c>
      <c r="AC107" s="33">
        <v>0</v>
      </c>
      <c r="AD107" s="33">
        <v>0</v>
      </c>
      <c r="AE107" s="42">
        <f t="shared" si="3"/>
        <v>42487.755961754512</v>
      </c>
      <c r="AF107" s="7"/>
    </row>
    <row r="108" spans="1:33" ht="15" customHeight="1">
      <c r="A108" s="17" t="s">
        <v>163</v>
      </c>
      <c r="B108" s="17" t="s">
        <v>164</v>
      </c>
      <c r="C108" s="1" t="s">
        <v>9</v>
      </c>
      <c r="D108" s="1" t="s">
        <v>132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1">
        <v>0</v>
      </c>
      <c r="U108" s="52">
        <v>46.243046656721866</v>
      </c>
      <c r="V108" s="53" t="s">
        <v>1175</v>
      </c>
      <c r="W108" s="33">
        <v>0</v>
      </c>
      <c r="X108" s="33">
        <v>0</v>
      </c>
      <c r="Y108" s="33">
        <v>0</v>
      </c>
      <c r="Z108" s="62">
        <v>0</v>
      </c>
      <c r="AA108" s="33">
        <v>0</v>
      </c>
      <c r="AB108" s="33">
        <v>0</v>
      </c>
      <c r="AC108" s="33">
        <v>0</v>
      </c>
      <c r="AD108" s="33">
        <v>0</v>
      </c>
      <c r="AE108" s="42">
        <f t="shared" si="3"/>
        <v>46.243046656721866</v>
      </c>
      <c r="AF108" s="7"/>
    </row>
    <row r="109" spans="1:33" ht="15" customHeight="1">
      <c r="A109" s="17" t="s">
        <v>147</v>
      </c>
      <c r="B109" s="17" t="s">
        <v>148</v>
      </c>
      <c r="C109" s="1" t="s">
        <v>9</v>
      </c>
      <c r="D109" s="1" t="s">
        <v>132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1">
        <v>0</v>
      </c>
      <c r="U109" s="52">
        <v>870.65818324356769</v>
      </c>
      <c r="V109" s="53" t="s">
        <v>1175</v>
      </c>
      <c r="W109" s="33">
        <v>0</v>
      </c>
      <c r="X109" s="33">
        <v>0</v>
      </c>
      <c r="Y109" s="33">
        <v>0</v>
      </c>
      <c r="Z109" s="63">
        <v>0</v>
      </c>
      <c r="AA109" s="33">
        <v>0</v>
      </c>
      <c r="AB109" s="33">
        <v>0</v>
      </c>
      <c r="AC109" s="33">
        <v>0</v>
      </c>
      <c r="AD109" s="33">
        <v>0</v>
      </c>
      <c r="AE109" s="42">
        <f t="shared" si="3"/>
        <v>870.65818324356769</v>
      </c>
      <c r="AF109" s="7"/>
    </row>
    <row r="110" spans="1:33" ht="15" customHeight="1">
      <c r="A110" s="17" t="s">
        <v>133</v>
      </c>
      <c r="B110" s="17" t="s">
        <v>134</v>
      </c>
      <c r="C110" s="17" t="s">
        <v>9</v>
      </c>
      <c r="D110" s="17" t="s">
        <v>132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1">
        <v>0</v>
      </c>
      <c r="U110" s="52">
        <v>1592.7714770423204</v>
      </c>
      <c r="V110" s="53" t="s">
        <v>1175</v>
      </c>
      <c r="W110" s="33">
        <v>0</v>
      </c>
      <c r="X110" s="33">
        <v>0</v>
      </c>
      <c r="Y110" s="33">
        <v>0</v>
      </c>
      <c r="Z110" s="62">
        <v>0</v>
      </c>
      <c r="AA110" s="33">
        <v>0</v>
      </c>
      <c r="AB110" s="33">
        <v>0</v>
      </c>
      <c r="AC110" s="33">
        <v>0</v>
      </c>
      <c r="AD110" s="33">
        <v>0</v>
      </c>
      <c r="AE110" s="42">
        <f t="shared" si="3"/>
        <v>1592.7714770423204</v>
      </c>
      <c r="AF110" s="7"/>
    </row>
    <row r="111" spans="1:33" ht="15" customHeight="1">
      <c r="A111" s="17" t="s">
        <v>135</v>
      </c>
      <c r="B111" s="17" t="s">
        <v>136</v>
      </c>
      <c r="C111" s="17" t="s">
        <v>9</v>
      </c>
      <c r="D111" s="17" t="s">
        <v>132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1">
        <v>0</v>
      </c>
      <c r="U111" s="52">
        <v>220.27104557485183</v>
      </c>
      <c r="V111" s="53" t="s">
        <v>1175</v>
      </c>
      <c r="W111" s="33">
        <v>0</v>
      </c>
      <c r="X111" s="33">
        <v>0</v>
      </c>
      <c r="Y111" s="33">
        <v>0</v>
      </c>
      <c r="Z111" s="62">
        <v>0</v>
      </c>
      <c r="AA111" s="33">
        <v>0</v>
      </c>
      <c r="AB111" s="33">
        <v>0</v>
      </c>
      <c r="AC111" s="33">
        <v>0</v>
      </c>
      <c r="AD111" s="33">
        <v>0</v>
      </c>
      <c r="AE111" s="42">
        <f t="shared" si="3"/>
        <v>220.27104557485183</v>
      </c>
      <c r="AF111" s="7"/>
    </row>
    <row r="112" spans="1:33" ht="15" customHeight="1">
      <c r="A112" s="17" t="s">
        <v>138</v>
      </c>
      <c r="B112" s="17" t="s">
        <v>139</v>
      </c>
      <c r="C112" s="17" t="s">
        <v>9</v>
      </c>
      <c r="D112" s="17" t="s">
        <v>132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1">
        <v>0</v>
      </c>
      <c r="U112" s="52">
        <v>702.89430918217226</v>
      </c>
      <c r="V112" s="53" t="s">
        <v>1175</v>
      </c>
      <c r="W112" s="33">
        <v>0</v>
      </c>
      <c r="X112" s="33">
        <v>0</v>
      </c>
      <c r="Y112" s="33">
        <v>0</v>
      </c>
      <c r="Z112" s="62">
        <v>0</v>
      </c>
      <c r="AA112" s="33">
        <v>0</v>
      </c>
      <c r="AB112" s="33">
        <v>0</v>
      </c>
      <c r="AC112" s="33">
        <v>0</v>
      </c>
      <c r="AD112" s="33">
        <v>0</v>
      </c>
      <c r="AE112" s="42">
        <f t="shared" si="3"/>
        <v>702.89430918217226</v>
      </c>
      <c r="AF112" s="7"/>
    </row>
    <row r="113" spans="1:33" ht="15" customHeight="1">
      <c r="A113" s="17" t="s">
        <v>149</v>
      </c>
      <c r="B113" s="17" t="s">
        <v>150</v>
      </c>
      <c r="C113" s="17" t="s">
        <v>9</v>
      </c>
      <c r="D113" s="17" t="s">
        <v>132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1">
        <v>0</v>
      </c>
      <c r="U113" s="52">
        <v>12.331479108459163</v>
      </c>
      <c r="V113" s="53" t="s">
        <v>1175</v>
      </c>
      <c r="W113" s="33">
        <v>0</v>
      </c>
      <c r="X113" s="33">
        <v>0</v>
      </c>
      <c r="Y113" s="33">
        <v>0</v>
      </c>
      <c r="Z113" s="62">
        <v>0</v>
      </c>
      <c r="AA113" s="33">
        <v>0</v>
      </c>
      <c r="AB113" s="33">
        <v>0</v>
      </c>
      <c r="AC113" s="33">
        <v>0</v>
      </c>
      <c r="AD113" s="33">
        <v>0</v>
      </c>
      <c r="AE113" s="42">
        <f t="shared" si="3"/>
        <v>12.331479108459163</v>
      </c>
      <c r="AF113" s="7"/>
    </row>
    <row r="114" spans="1:33" ht="15" customHeight="1">
      <c r="A114" s="17" t="s">
        <v>143</v>
      </c>
      <c r="B114" s="17" t="s">
        <v>144</v>
      </c>
      <c r="C114" s="17" t="s">
        <v>9</v>
      </c>
      <c r="D114" s="17" t="s">
        <v>132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1">
        <v>0</v>
      </c>
      <c r="U114" s="52">
        <v>71483.992210233351</v>
      </c>
      <c r="V114" s="53" t="s">
        <v>1175</v>
      </c>
      <c r="W114" s="33">
        <v>0</v>
      </c>
      <c r="X114" s="33">
        <v>0</v>
      </c>
      <c r="Y114" s="33">
        <v>0</v>
      </c>
      <c r="Z114" s="62">
        <v>0</v>
      </c>
      <c r="AA114" s="33">
        <v>0</v>
      </c>
      <c r="AB114" s="33">
        <v>0</v>
      </c>
      <c r="AC114" s="33">
        <v>0</v>
      </c>
      <c r="AD114" s="33">
        <v>0</v>
      </c>
      <c r="AE114" s="42">
        <f t="shared" si="3"/>
        <v>71483.992210233351</v>
      </c>
      <c r="AF114" s="7"/>
    </row>
    <row r="115" spans="1:33" ht="15" customHeight="1">
      <c r="A115" s="17" t="s">
        <v>130</v>
      </c>
      <c r="B115" s="17" t="s">
        <v>131</v>
      </c>
      <c r="C115" s="17" t="s">
        <v>9</v>
      </c>
      <c r="D115" s="17" t="s">
        <v>132</v>
      </c>
      <c r="E115" s="33">
        <v>331458.74108127656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1">
        <v>0</v>
      </c>
      <c r="U115" s="52">
        <v>90431.012227784726</v>
      </c>
      <c r="V115" s="53" t="s">
        <v>1175</v>
      </c>
      <c r="W115" s="33">
        <v>0</v>
      </c>
      <c r="X115" s="33">
        <v>0</v>
      </c>
      <c r="Y115" s="33">
        <v>0</v>
      </c>
      <c r="Z115" s="62">
        <v>0</v>
      </c>
      <c r="AA115" s="33">
        <v>0</v>
      </c>
      <c r="AB115" s="33">
        <v>0</v>
      </c>
      <c r="AC115" s="33">
        <v>0</v>
      </c>
      <c r="AD115" s="33">
        <v>0</v>
      </c>
      <c r="AE115" s="42">
        <f t="shared" si="3"/>
        <v>421889.75330906129</v>
      </c>
      <c r="AF115" s="7"/>
    </row>
    <row r="116" spans="1:33" ht="15" customHeight="1">
      <c r="A116" s="17" t="s">
        <v>145</v>
      </c>
      <c r="B116" s="17" t="s">
        <v>146</v>
      </c>
      <c r="C116" s="17" t="s">
        <v>9</v>
      </c>
      <c r="D116" s="17" t="s">
        <v>132</v>
      </c>
      <c r="E116" s="33">
        <v>310337.67720091389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1">
        <v>0</v>
      </c>
      <c r="U116" s="52">
        <v>49962.001883860939</v>
      </c>
      <c r="V116" s="53" t="s">
        <v>1175</v>
      </c>
      <c r="W116" s="33">
        <v>0</v>
      </c>
      <c r="X116" s="33">
        <v>0</v>
      </c>
      <c r="Y116" s="33">
        <v>0</v>
      </c>
      <c r="Z116" s="62">
        <v>0</v>
      </c>
      <c r="AA116" s="33">
        <v>0</v>
      </c>
      <c r="AB116" s="33">
        <v>0</v>
      </c>
      <c r="AC116" s="33">
        <v>0</v>
      </c>
      <c r="AD116" s="33">
        <v>0</v>
      </c>
      <c r="AE116" s="42">
        <f t="shared" si="3"/>
        <v>360299.67908477481</v>
      </c>
      <c r="AF116" s="7"/>
    </row>
    <row r="117" spans="1:33" ht="15" customHeight="1">
      <c r="A117" s="17" t="s">
        <v>141</v>
      </c>
      <c r="B117" s="17" t="s">
        <v>142</v>
      </c>
      <c r="C117" s="17" t="s">
        <v>9</v>
      </c>
      <c r="D117" s="17" t="s">
        <v>132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1">
        <v>0</v>
      </c>
      <c r="U117" s="52">
        <v>43361.378956910165</v>
      </c>
      <c r="V117" s="53" t="s">
        <v>1175</v>
      </c>
      <c r="W117" s="33">
        <v>0</v>
      </c>
      <c r="X117" s="33">
        <v>0</v>
      </c>
      <c r="Y117" s="33">
        <v>0</v>
      </c>
      <c r="Z117" s="62">
        <v>0</v>
      </c>
      <c r="AA117" s="33">
        <v>0</v>
      </c>
      <c r="AB117" s="33">
        <v>0</v>
      </c>
      <c r="AC117" s="33">
        <v>0</v>
      </c>
      <c r="AD117" s="33">
        <v>0</v>
      </c>
      <c r="AE117" s="42">
        <f t="shared" si="3"/>
        <v>43361.378956910165</v>
      </c>
      <c r="AF117" s="7"/>
    </row>
    <row r="118" spans="1:33" ht="15" customHeight="1">
      <c r="A118" s="17" t="s">
        <v>171</v>
      </c>
      <c r="B118" s="17" t="s">
        <v>172</v>
      </c>
      <c r="C118" s="1" t="s">
        <v>25</v>
      </c>
      <c r="D118" s="1" t="s">
        <v>132</v>
      </c>
      <c r="E118" s="33">
        <v>250000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1">
        <v>0</v>
      </c>
      <c r="U118" s="33">
        <v>0</v>
      </c>
      <c r="V118" s="53" t="s">
        <v>1175</v>
      </c>
      <c r="W118" s="33">
        <v>0</v>
      </c>
      <c r="X118" s="33">
        <v>0</v>
      </c>
      <c r="Y118" s="33">
        <v>0</v>
      </c>
      <c r="Z118" s="63">
        <v>0</v>
      </c>
      <c r="AA118" s="33">
        <v>0</v>
      </c>
      <c r="AB118" s="33">
        <v>0</v>
      </c>
      <c r="AC118" s="33">
        <v>0</v>
      </c>
      <c r="AD118" s="33">
        <v>0</v>
      </c>
      <c r="AE118" s="42">
        <f t="shared" si="3"/>
        <v>250000</v>
      </c>
      <c r="AF118" s="7"/>
    </row>
    <row r="119" spans="1:33" ht="15" customHeight="1">
      <c r="A119" s="17" t="s">
        <v>137</v>
      </c>
      <c r="B119" s="17" t="s">
        <v>1181</v>
      </c>
      <c r="C119" s="1" t="s">
        <v>1176</v>
      </c>
      <c r="D119" s="1" t="s">
        <v>132</v>
      </c>
      <c r="E119" s="33">
        <v>20725598.938606545</v>
      </c>
      <c r="F119" s="33">
        <v>904887.6434891714</v>
      </c>
      <c r="G119" s="33">
        <v>226221.91087229285</v>
      </c>
      <c r="H119" s="33">
        <v>725000</v>
      </c>
      <c r="I119" s="33">
        <v>0</v>
      </c>
      <c r="J119" s="46">
        <v>293411.0808892065</v>
      </c>
      <c r="K119" s="43">
        <v>0</v>
      </c>
      <c r="L119" s="43">
        <v>0</v>
      </c>
      <c r="M119" s="43">
        <v>37600</v>
      </c>
      <c r="N119" s="43">
        <v>0</v>
      </c>
      <c r="O119" s="43">
        <v>134033</v>
      </c>
      <c r="P119" s="43">
        <v>0</v>
      </c>
      <c r="Q119" s="43">
        <v>0</v>
      </c>
      <c r="R119" s="43">
        <v>0</v>
      </c>
      <c r="S119" s="43">
        <v>0</v>
      </c>
      <c r="T119" s="32">
        <v>0</v>
      </c>
      <c r="U119" s="52">
        <v>3731880.1001652223</v>
      </c>
      <c r="V119" s="53" t="s">
        <v>1175</v>
      </c>
      <c r="W119" s="33">
        <v>0</v>
      </c>
      <c r="X119" s="33">
        <v>137704.46309999999</v>
      </c>
      <c r="Y119" s="33">
        <v>0</v>
      </c>
      <c r="Z119" s="62">
        <v>0</v>
      </c>
      <c r="AA119" s="33">
        <v>128727.22769506765</v>
      </c>
      <c r="AB119" s="33">
        <v>0</v>
      </c>
      <c r="AC119" s="33">
        <v>0</v>
      </c>
      <c r="AD119" s="33">
        <v>0</v>
      </c>
      <c r="AE119" s="42">
        <f t="shared" si="3"/>
        <v>27045064.364817504</v>
      </c>
      <c r="AF119" s="7"/>
    </row>
    <row r="120" spans="1:33" ht="15" customHeight="1">
      <c r="A120" s="17" t="s">
        <v>157</v>
      </c>
      <c r="B120" s="17" t="s">
        <v>158</v>
      </c>
      <c r="C120" s="17" t="s">
        <v>1176</v>
      </c>
      <c r="D120" s="17" t="s">
        <v>132</v>
      </c>
      <c r="E120" s="33">
        <v>31621508.736129928</v>
      </c>
      <c r="F120" s="33">
        <v>1137393.6691850286</v>
      </c>
      <c r="G120" s="33">
        <v>284348.41729625716</v>
      </c>
      <c r="H120" s="33">
        <v>950000</v>
      </c>
      <c r="I120" s="33">
        <v>0</v>
      </c>
      <c r="J120" s="33">
        <v>632637.12839755404</v>
      </c>
      <c r="K120" s="43">
        <v>0</v>
      </c>
      <c r="L120" s="43">
        <v>0</v>
      </c>
      <c r="M120" s="43">
        <v>0</v>
      </c>
      <c r="N120" s="43">
        <v>0</v>
      </c>
      <c r="O120" s="43">
        <v>119290</v>
      </c>
      <c r="P120" s="43">
        <v>0</v>
      </c>
      <c r="Q120" s="43">
        <v>0</v>
      </c>
      <c r="R120" s="43">
        <v>0</v>
      </c>
      <c r="S120" s="43">
        <v>0</v>
      </c>
      <c r="T120" s="32">
        <v>0</v>
      </c>
      <c r="U120" s="60">
        <f>9327100.27926442+970</f>
        <v>9328070.2792644203</v>
      </c>
      <c r="V120" s="53" t="s">
        <v>1175</v>
      </c>
      <c r="W120" s="33">
        <v>0</v>
      </c>
      <c r="X120" s="33">
        <v>1365439.7936499999</v>
      </c>
      <c r="Y120" s="33">
        <v>0</v>
      </c>
      <c r="Z120" s="61">
        <v>653465.60941728833</v>
      </c>
      <c r="AA120" s="33">
        <v>251793.55890889492</v>
      </c>
      <c r="AB120" s="33">
        <v>0</v>
      </c>
      <c r="AC120" s="33">
        <v>284953.19908861385</v>
      </c>
      <c r="AD120" s="33">
        <v>0</v>
      </c>
      <c r="AE120" s="42">
        <f t="shared" si="3"/>
        <v>46628900.391337983</v>
      </c>
      <c r="AF120" s="7"/>
    </row>
    <row r="121" spans="1:33" ht="15" customHeight="1">
      <c r="A121" s="17" t="s">
        <v>173</v>
      </c>
      <c r="B121" s="17" t="s">
        <v>174</v>
      </c>
      <c r="C121" s="17" t="s">
        <v>25</v>
      </c>
      <c r="D121" s="17" t="s">
        <v>132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1">
        <v>0</v>
      </c>
      <c r="U121" s="33">
        <v>0</v>
      </c>
      <c r="V121" s="53" t="s">
        <v>1175</v>
      </c>
      <c r="W121" s="33">
        <v>0</v>
      </c>
      <c r="X121" s="33">
        <v>0</v>
      </c>
      <c r="Y121" s="33">
        <v>0</v>
      </c>
      <c r="Z121" s="62">
        <v>0</v>
      </c>
      <c r="AA121" s="33">
        <v>0</v>
      </c>
      <c r="AB121" s="33">
        <v>0</v>
      </c>
      <c r="AC121" s="33">
        <v>0</v>
      </c>
      <c r="AD121" s="33">
        <v>0</v>
      </c>
      <c r="AE121" s="42">
        <f t="shared" si="3"/>
        <v>0</v>
      </c>
      <c r="AF121" s="7"/>
    </row>
    <row r="122" spans="1:33" ht="15" customHeight="1">
      <c r="A122" s="17" t="s">
        <v>167</v>
      </c>
      <c r="B122" s="17" t="s">
        <v>168</v>
      </c>
      <c r="C122" s="1" t="s">
        <v>25</v>
      </c>
      <c r="D122" s="1" t="s">
        <v>132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1">
        <v>0</v>
      </c>
      <c r="U122" s="33">
        <v>0</v>
      </c>
      <c r="V122" s="53" t="s">
        <v>1175</v>
      </c>
      <c r="W122" s="33">
        <v>0</v>
      </c>
      <c r="X122" s="33">
        <v>0</v>
      </c>
      <c r="Y122" s="33">
        <v>0</v>
      </c>
      <c r="Z122" s="62">
        <v>0</v>
      </c>
      <c r="AA122" s="33">
        <v>0</v>
      </c>
      <c r="AB122" s="33">
        <v>0</v>
      </c>
      <c r="AC122" s="33">
        <v>0</v>
      </c>
      <c r="AD122" s="33">
        <v>0</v>
      </c>
      <c r="AE122" s="42">
        <f t="shared" si="3"/>
        <v>0</v>
      </c>
      <c r="AF122" s="7"/>
    </row>
    <row r="123" spans="1:33" ht="15" customHeight="1">
      <c r="A123" s="17" t="s">
        <v>151</v>
      </c>
      <c r="B123" s="17" t="s">
        <v>152</v>
      </c>
      <c r="C123" s="17" t="s">
        <v>8</v>
      </c>
      <c r="D123" s="17" t="s">
        <v>132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1">
        <v>0</v>
      </c>
      <c r="U123" s="33">
        <v>0</v>
      </c>
      <c r="V123" s="53" t="s">
        <v>1175</v>
      </c>
      <c r="W123" s="33">
        <v>0</v>
      </c>
      <c r="X123" s="33">
        <v>0</v>
      </c>
      <c r="Y123" s="33">
        <v>0</v>
      </c>
      <c r="Z123" s="62">
        <v>0</v>
      </c>
      <c r="AA123" s="33">
        <v>0</v>
      </c>
      <c r="AB123" s="33">
        <v>0</v>
      </c>
      <c r="AC123" s="33">
        <v>0</v>
      </c>
      <c r="AD123" s="33">
        <v>0</v>
      </c>
      <c r="AE123" s="42">
        <f t="shared" si="3"/>
        <v>0</v>
      </c>
      <c r="AF123" s="7"/>
    </row>
    <row r="124" spans="1:33" ht="15" customHeight="1">
      <c r="A124" s="17" t="s">
        <v>159</v>
      </c>
      <c r="B124" s="17" t="s">
        <v>160</v>
      </c>
      <c r="C124" s="1" t="s">
        <v>8</v>
      </c>
      <c r="D124" s="1" t="s">
        <v>132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1">
        <v>0</v>
      </c>
      <c r="U124" s="33">
        <v>0</v>
      </c>
      <c r="V124" s="53" t="s">
        <v>1175</v>
      </c>
      <c r="W124" s="33">
        <v>0</v>
      </c>
      <c r="X124" s="33">
        <v>0</v>
      </c>
      <c r="Y124" s="33">
        <v>0</v>
      </c>
      <c r="Z124" s="62">
        <v>0</v>
      </c>
      <c r="AA124" s="33">
        <v>0</v>
      </c>
      <c r="AB124" s="33">
        <v>0</v>
      </c>
      <c r="AC124" s="33">
        <v>0</v>
      </c>
      <c r="AD124" s="33">
        <v>0</v>
      </c>
      <c r="AE124" s="42">
        <f t="shared" si="3"/>
        <v>0</v>
      </c>
      <c r="AF124" s="7"/>
    </row>
    <row r="125" spans="1:33" ht="15" customHeight="1">
      <c r="A125" s="17" t="s">
        <v>153</v>
      </c>
      <c r="B125" s="17" t="s">
        <v>154</v>
      </c>
      <c r="C125" s="1" t="s">
        <v>8</v>
      </c>
      <c r="D125" s="1" t="s">
        <v>132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1">
        <v>0</v>
      </c>
      <c r="U125" s="33">
        <v>0</v>
      </c>
      <c r="V125" s="53" t="s">
        <v>1175</v>
      </c>
      <c r="W125" s="33">
        <v>0</v>
      </c>
      <c r="X125" s="33">
        <v>0</v>
      </c>
      <c r="Y125" s="33">
        <v>0</v>
      </c>
      <c r="Z125" s="62">
        <v>0</v>
      </c>
      <c r="AA125" s="33">
        <v>0</v>
      </c>
      <c r="AB125" s="33">
        <v>0</v>
      </c>
      <c r="AC125" s="33">
        <v>0</v>
      </c>
      <c r="AD125" s="33">
        <v>0</v>
      </c>
      <c r="AE125" s="42">
        <f t="shared" si="3"/>
        <v>0</v>
      </c>
      <c r="AF125" s="7"/>
    </row>
    <row r="126" spans="1:33" ht="15" customHeight="1">
      <c r="A126" s="17" t="s">
        <v>155</v>
      </c>
      <c r="B126" s="17" t="s">
        <v>156</v>
      </c>
      <c r="C126" s="1" t="s">
        <v>5</v>
      </c>
      <c r="D126" s="1" t="s">
        <v>132</v>
      </c>
      <c r="E126" s="33">
        <v>2237832.4966087206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1">
        <v>0</v>
      </c>
      <c r="U126" s="52">
        <v>115864.41208938569</v>
      </c>
      <c r="V126" s="53" t="s">
        <v>1175</v>
      </c>
      <c r="W126" s="33">
        <v>0</v>
      </c>
      <c r="X126" s="33">
        <v>0</v>
      </c>
      <c r="Y126" s="33">
        <v>0</v>
      </c>
      <c r="Z126" s="62">
        <v>0</v>
      </c>
      <c r="AA126" s="33">
        <v>0</v>
      </c>
      <c r="AB126" s="33">
        <v>0</v>
      </c>
      <c r="AC126" s="33">
        <v>0</v>
      </c>
      <c r="AD126" s="33">
        <v>0</v>
      </c>
      <c r="AE126" s="42">
        <f t="shared" si="3"/>
        <v>2353696.9086981062</v>
      </c>
      <c r="AF126" s="7"/>
    </row>
    <row r="127" spans="1:33" ht="15" customHeight="1">
      <c r="A127" s="17" t="s">
        <v>169</v>
      </c>
      <c r="B127" s="17" t="s">
        <v>170</v>
      </c>
      <c r="C127" s="1" t="s">
        <v>25</v>
      </c>
      <c r="D127" s="1" t="s">
        <v>132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1">
        <v>0</v>
      </c>
      <c r="U127" s="33">
        <v>0</v>
      </c>
      <c r="V127" s="53" t="s">
        <v>1175</v>
      </c>
      <c r="W127" s="33">
        <v>0</v>
      </c>
      <c r="X127" s="33">
        <v>0</v>
      </c>
      <c r="Y127" s="33">
        <v>0</v>
      </c>
      <c r="Z127" s="63">
        <v>0</v>
      </c>
      <c r="AA127" s="33">
        <v>0</v>
      </c>
      <c r="AB127" s="33">
        <v>0</v>
      </c>
      <c r="AC127" s="33">
        <v>0</v>
      </c>
      <c r="AD127" s="33">
        <v>0</v>
      </c>
      <c r="AE127" s="42">
        <f t="shared" si="3"/>
        <v>0</v>
      </c>
      <c r="AF127" s="7"/>
    </row>
    <row r="128" spans="1:33" ht="15" customHeight="1">
      <c r="A128" s="17" t="s">
        <v>195</v>
      </c>
      <c r="B128" s="17" t="s">
        <v>196</v>
      </c>
      <c r="C128" s="1" t="s">
        <v>9</v>
      </c>
      <c r="D128" s="1" t="s">
        <v>739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1">
        <v>0</v>
      </c>
      <c r="U128" s="52">
        <v>4536.3123590598652</v>
      </c>
      <c r="V128" s="53" t="s">
        <v>1175</v>
      </c>
      <c r="W128" s="33">
        <v>0</v>
      </c>
      <c r="X128" s="33">
        <v>0</v>
      </c>
      <c r="Y128" s="33">
        <v>0</v>
      </c>
      <c r="Z128" s="62">
        <v>0</v>
      </c>
      <c r="AA128" s="33">
        <v>0</v>
      </c>
      <c r="AB128" s="33">
        <v>0</v>
      </c>
      <c r="AC128" s="33">
        <v>0</v>
      </c>
      <c r="AD128" s="33">
        <v>0</v>
      </c>
      <c r="AE128" s="42">
        <f t="shared" si="3"/>
        <v>4536.3123590598652</v>
      </c>
      <c r="AF128" s="7"/>
      <c r="AG128" s="13"/>
    </row>
    <row r="129" spans="1:33" ht="15" customHeight="1">
      <c r="A129" s="17" t="s">
        <v>189</v>
      </c>
      <c r="B129" s="17" t="s">
        <v>190</v>
      </c>
      <c r="C129" s="1" t="s">
        <v>9</v>
      </c>
      <c r="D129" s="1" t="s">
        <v>739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1">
        <v>0</v>
      </c>
      <c r="U129" s="52">
        <v>101783.00251163801</v>
      </c>
      <c r="V129" s="53" t="s">
        <v>1175</v>
      </c>
      <c r="W129" s="33">
        <v>0</v>
      </c>
      <c r="X129" s="33">
        <v>0</v>
      </c>
      <c r="Y129" s="33">
        <v>0</v>
      </c>
      <c r="Z129" s="62">
        <v>0</v>
      </c>
      <c r="AA129" s="33">
        <v>0</v>
      </c>
      <c r="AB129" s="33">
        <v>0</v>
      </c>
      <c r="AC129" s="33">
        <v>0</v>
      </c>
      <c r="AD129" s="33">
        <v>0</v>
      </c>
      <c r="AE129" s="42">
        <f t="shared" si="3"/>
        <v>101783.00251163801</v>
      </c>
      <c r="AF129" s="7"/>
      <c r="AG129" s="13"/>
    </row>
    <row r="130" spans="1:33" ht="15" customHeight="1">
      <c r="A130" s="17" t="s">
        <v>179</v>
      </c>
      <c r="B130" s="17" t="s">
        <v>180</v>
      </c>
      <c r="C130" s="1" t="s">
        <v>9</v>
      </c>
      <c r="D130" s="1" t="s">
        <v>739</v>
      </c>
      <c r="E130" s="33">
        <v>250000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1">
        <v>0</v>
      </c>
      <c r="U130" s="52">
        <v>178018.12378210155</v>
      </c>
      <c r="V130" s="53" t="s">
        <v>1175</v>
      </c>
      <c r="W130" s="33">
        <v>0</v>
      </c>
      <c r="X130" s="33">
        <v>0</v>
      </c>
      <c r="Y130" s="33">
        <v>0</v>
      </c>
      <c r="Z130" s="62">
        <v>0</v>
      </c>
      <c r="AA130" s="33">
        <v>0</v>
      </c>
      <c r="AB130" s="33">
        <v>0</v>
      </c>
      <c r="AC130" s="33">
        <v>0</v>
      </c>
      <c r="AD130" s="33">
        <v>0</v>
      </c>
      <c r="AE130" s="42">
        <f t="shared" si="3"/>
        <v>428018.12378210155</v>
      </c>
      <c r="AF130" s="7"/>
      <c r="AG130" s="13"/>
    </row>
    <row r="131" spans="1:33" ht="15" customHeight="1">
      <c r="A131" s="17" t="s">
        <v>183</v>
      </c>
      <c r="B131" s="17" t="s">
        <v>184</v>
      </c>
      <c r="C131" s="1" t="s">
        <v>9</v>
      </c>
      <c r="D131" s="1" t="s">
        <v>739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1">
        <v>0</v>
      </c>
      <c r="U131" s="52">
        <v>57.295705709488971</v>
      </c>
      <c r="V131" s="53" t="s">
        <v>1175</v>
      </c>
      <c r="W131" s="33">
        <v>0</v>
      </c>
      <c r="X131" s="33">
        <v>0</v>
      </c>
      <c r="Y131" s="33">
        <v>0</v>
      </c>
      <c r="Z131" s="62">
        <v>0</v>
      </c>
      <c r="AA131" s="33">
        <v>0</v>
      </c>
      <c r="AB131" s="33">
        <v>0</v>
      </c>
      <c r="AC131" s="33">
        <v>0</v>
      </c>
      <c r="AD131" s="33">
        <v>0</v>
      </c>
      <c r="AE131" s="42">
        <f t="shared" si="3"/>
        <v>57.295705709488971</v>
      </c>
      <c r="AF131" s="7"/>
      <c r="AG131" s="13"/>
    </row>
    <row r="132" spans="1:33" ht="15" customHeight="1">
      <c r="A132" s="17" t="s">
        <v>185</v>
      </c>
      <c r="B132" s="17" t="s">
        <v>186</v>
      </c>
      <c r="C132" s="1" t="s">
        <v>9</v>
      </c>
      <c r="D132" s="1" t="s">
        <v>739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1">
        <v>0</v>
      </c>
      <c r="U132" s="33">
        <v>0</v>
      </c>
      <c r="V132" s="53" t="s">
        <v>1175</v>
      </c>
      <c r="W132" s="33">
        <v>0</v>
      </c>
      <c r="X132" s="33">
        <v>0</v>
      </c>
      <c r="Y132" s="33">
        <v>0</v>
      </c>
      <c r="Z132" s="62">
        <v>0</v>
      </c>
      <c r="AA132" s="33">
        <v>0</v>
      </c>
      <c r="AB132" s="33">
        <v>0</v>
      </c>
      <c r="AC132" s="33">
        <v>0</v>
      </c>
      <c r="AD132" s="33">
        <v>0</v>
      </c>
      <c r="AE132" s="42">
        <f t="shared" si="3"/>
        <v>0</v>
      </c>
      <c r="AF132" s="7"/>
      <c r="AG132" s="13"/>
    </row>
    <row r="133" spans="1:33" ht="15" customHeight="1">
      <c r="A133" s="17" t="s">
        <v>181</v>
      </c>
      <c r="B133" s="17" t="s">
        <v>182</v>
      </c>
      <c r="C133" s="1" t="s">
        <v>9</v>
      </c>
      <c r="D133" s="1" t="s">
        <v>739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1">
        <v>0</v>
      </c>
      <c r="U133" s="52">
        <v>3439.0317095268374</v>
      </c>
      <c r="V133" s="53" t="s">
        <v>1175</v>
      </c>
      <c r="W133" s="33">
        <v>0</v>
      </c>
      <c r="X133" s="33">
        <v>0</v>
      </c>
      <c r="Y133" s="33">
        <v>0</v>
      </c>
      <c r="Z133" s="62">
        <v>0</v>
      </c>
      <c r="AA133" s="33">
        <v>0</v>
      </c>
      <c r="AB133" s="33">
        <v>0</v>
      </c>
      <c r="AC133" s="33">
        <v>0</v>
      </c>
      <c r="AD133" s="33">
        <v>0</v>
      </c>
      <c r="AE133" s="42">
        <f t="shared" si="3"/>
        <v>3439.0317095268374</v>
      </c>
      <c r="AF133" s="7"/>
      <c r="AG133" s="15"/>
    </row>
    <row r="134" spans="1:33" ht="15" customHeight="1">
      <c r="A134" s="17" t="s">
        <v>177</v>
      </c>
      <c r="B134" s="17" t="s">
        <v>178</v>
      </c>
      <c r="C134" s="1" t="s">
        <v>9</v>
      </c>
      <c r="D134" s="1" t="s">
        <v>739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1">
        <v>0</v>
      </c>
      <c r="U134" s="52">
        <v>845.65650270639117</v>
      </c>
      <c r="V134" s="53" t="s">
        <v>1175</v>
      </c>
      <c r="W134" s="33">
        <v>0</v>
      </c>
      <c r="X134" s="33">
        <v>0</v>
      </c>
      <c r="Y134" s="33">
        <v>0</v>
      </c>
      <c r="Z134" s="62">
        <v>0</v>
      </c>
      <c r="AA134" s="33">
        <v>0</v>
      </c>
      <c r="AB134" s="33">
        <v>0</v>
      </c>
      <c r="AC134" s="33">
        <v>0</v>
      </c>
      <c r="AD134" s="33">
        <v>0</v>
      </c>
      <c r="AE134" s="42">
        <f t="shared" si="3"/>
        <v>845.65650270639117</v>
      </c>
      <c r="AF134" s="7"/>
      <c r="AG134" s="13"/>
    </row>
    <row r="135" spans="1:33" ht="15" customHeight="1">
      <c r="A135" s="17" t="s">
        <v>187</v>
      </c>
      <c r="B135" s="17" t="s">
        <v>188</v>
      </c>
      <c r="C135" s="1" t="s">
        <v>9</v>
      </c>
      <c r="D135" s="1" t="s">
        <v>739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1">
        <v>0</v>
      </c>
      <c r="U135" s="33">
        <v>0</v>
      </c>
      <c r="V135" s="53" t="s">
        <v>1175</v>
      </c>
      <c r="W135" s="33">
        <v>0</v>
      </c>
      <c r="X135" s="33">
        <v>0</v>
      </c>
      <c r="Y135" s="33">
        <v>0</v>
      </c>
      <c r="Z135" s="62">
        <v>0</v>
      </c>
      <c r="AA135" s="33">
        <v>0</v>
      </c>
      <c r="AB135" s="33">
        <v>0</v>
      </c>
      <c r="AC135" s="33">
        <v>0</v>
      </c>
      <c r="AD135" s="33">
        <v>0</v>
      </c>
      <c r="AE135" s="42">
        <f t="shared" si="3"/>
        <v>0</v>
      </c>
      <c r="AF135" s="7"/>
      <c r="AG135" s="13"/>
    </row>
    <row r="136" spans="1:33" ht="15" customHeight="1">
      <c r="A136" s="17" t="s">
        <v>175</v>
      </c>
      <c r="B136" s="17" t="s">
        <v>176</v>
      </c>
      <c r="C136" s="1" t="s">
        <v>9</v>
      </c>
      <c r="D136" s="1" t="s">
        <v>739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1">
        <v>0</v>
      </c>
      <c r="U136" s="52">
        <v>131112.61969227184</v>
      </c>
      <c r="V136" s="53" t="s">
        <v>1175</v>
      </c>
      <c r="W136" s="33">
        <v>0</v>
      </c>
      <c r="X136" s="33">
        <v>0</v>
      </c>
      <c r="Y136" s="33">
        <v>0</v>
      </c>
      <c r="Z136" s="63">
        <v>0</v>
      </c>
      <c r="AA136" s="33">
        <v>0</v>
      </c>
      <c r="AB136" s="33">
        <v>0</v>
      </c>
      <c r="AC136" s="33">
        <v>0</v>
      </c>
      <c r="AD136" s="33">
        <v>0</v>
      </c>
      <c r="AE136" s="42">
        <f t="shared" si="3"/>
        <v>131112.61969227184</v>
      </c>
      <c r="AF136" s="7"/>
    </row>
    <row r="137" spans="1:33" ht="15" customHeight="1">
      <c r="A137" s="17" t="s">
        <v>193</v>
      </c>
      <c r="B137" s="17" t="s">
        <v>194</v>
      </c>
      <c r="C137" s="1" t="s">
        <v>1176</v>
      </c>
      <c r="D137" s="1" t="s">
        <v>739</v>
      </c>
      <c r="E137" s="33">
        <v>3385167.4440151919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1">
        <v>0</v>
      </c>
      <c r="U137" s="52">
        <v>840433.45704674721</v>
      </c>
      <c r="V137" s="53" t="s">
        <v>1175</v>
      </c>
      <c r="W137" s="33">
        <v>0</v>
      </c>
      <c r="X137" s="33">
        <v>0</v>
      </c>
      <c r="Y137" s="33">
        <v>0</v>
      </c>
      <c r="Z137" s="62">
        <v>0</v>
      </c>
      <c r="AA137" s="33">
        <v>0</v>
      </c>
      <c r="AB137" s="33">
        <v>0</v>
      </c>
      <c r="AC137" s="33">
        <v>0</v>
      </c>
      <c r="AD137" s="33">
        <v>0</v>
      </c>
      <c r="AE137" s="42">
        <f t="shared" si="3"/>
        <v>4225600.9010619391</v>
      </c>
      <c r="AF137" s="7"/>
    </row>
    <row r="138" spans="1:33" ht="15" customHeight="1">
      <c r="A138" s="17" t="s">
        <v>191</v>
      </c>
      <c r="B138" s="17" t="s">
        <v>192</v>
      </c>
      <c r="C138" s="17" t="s">
        <v>9</v>
      </c>
      <c r="D138" s="17" t="s">
        <v>739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1">
        <v>0</v>
      </c>
      <c r="U138" s="52">
        <v>24.138870354808816</v>
      </c>
      <c r="V138" s="53" t="s">
        <v>1175</v>
      </c>
      <c r="W138" s="33">
        <v>0</v>
      </c>
      <c r="X138" s="33">
        <v>0</v>
      </c>
      <c r="Y138" s="33">
        <v>0</v>
      </c>
      <c r="Z138" s="62">
        <v>0</v>
      </c>
      <c r="AA138" s="33">
        <v>0</v>
      </c>
      <c r="AB138" s="33">
        <v>0</v>
      </c>
      <c r="AC138" s="33">
        <v>0</v>
      </c>
      <c r="AD138" s="33">
        <v>0</v>
      </c>
      <c r="AE138" s="42">
        <f t="shared" si="3"/>
        <v>24.138870354808816</v>
      </c>
      <c r="AF138" s="7"/>
    </row>
    <row r="139" spans="1:33" ht="15" customHeight="1">
      <c r="A139" s="17" t="s">
        <v>708</v>
      </c>
      <c r="B139" s="17" t="s">
        <v>1182</v>
      </c>
      <c r="C139" s="17" t="s">
        <v>1176</v>
      </c>
      <c r="D139" s="17" t="s">
        <v>739</v>
      </c>
      <c r="E139" s="33">
        <v>28299554.89688684</v>
      </c>
      <c r="F139" s="33">
        <v>925721.94212582009</v>
      </c>
      <c r="G139" s="33">
        <v>231430.48553145502</v>
      </c>
      <c r="H139" s="33">
        <v>725000</v>
      </c>
      <c r="I139" s="33">
        <v>0</v>
      </c>
      <c r="J139" s="33">
        <v>357147.63988357561</v>
      </c>
      <c r="K139" s="48">
        <v>142761</v>
      </c>
      <c r="L139" s="48">
        <v>0</v>
      </c>
      <c r="M139" s="48">
        <v>0</v>
      </c>
      <c r="N139" s="48">
        <v>0</v>
      </c>
      <c r="O139" s="48">
        <v>122087</v>
      </c>
      <c r="P139" s="48">
        <v>0</v>
      </c>
      <c r="Q139" s="48">
        <v>0</v>
      </c>
      <c r="R139" s="48">
        <v>0</v>
      </c>
      <c r="S139" s="48">
        <v>0</v>
      </c>
      <c r="T139" s="34">
        <v>0</v>
      </c>
      <c r="U139" s="60">
        <f>1597721.10946623-13671</f>
        <v>1584050.10946623</v>
      </c>
      <c r="V139" s="53" t="s">
        <v>1175</v>
      </c>
      <c r="W139" s="33">
        <v>0</v>
      </c>
      <c r="X139" s="33">
        <v>190528.76436022978</v>
      </c>
      <c r="Y139" s="33">
        <v>0</v>
      </c>
      <c r="Z139" s="66">
        <v>553120.0242701266</v>
      </c>
      <c r="AA139" s="33">
        <v>93128.059452191941</v>
      </c>
      <c r="AB139" s="33">
        <v>0</v>
      </c>
      <c r="AC139" s="33">
        <v>262425.94987376069</v>
      </c>
      <c r="AD139" s="33">
        <v>287547.3774193548</v>
      </c>
      <c r="AE139" s="42">
        <f t="shared" si="3"/>
        <v>33774503.249269582</v>
      </c>
      <c r="AF139" s="7"/>
    </row>
    <row r="140" spans="1:33" ht="15" customHeight="1">
      <c r="A140" s="17" t="s">
        <v>200</v>
      </c>
      <c r="B140" s="17" t="s">
        <v>201</v>
      </c>
      <c r="C140" s="1" t="s">
        <v>25</v>
      </c>
      <c r="D140" s="1" t="s">
        <v>739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1">
        <v>0</v>
      </c>
      <c r="U140" s="33">
        <v>0</v>
      </c>
      <c r="V140" s="53" t="s">
        <v>1175</v>
      </c>
      <c r="W140" s="33">
        <v>0</v>
      </c>
      <c r="X140" s="33">
        <v>0</v>
      </c>
      <c r="Y140" s="33">
        <v>0</v>
      </c>
      <c r="Z140" s="62">
        <v>0</v>
      </c>
      <c r="AA140" s="33">
        <v>0</v>
      </c>
      <c r="AB140" s="33">
        <v>0</v>
      </c>
      <c r="AC140" s="33">
        <v>0</v>
      </c>
      <c r="AD140" s="33">
        <v>0</v>
      </c>
      <c r="AE140" s="42">
        <f t="shared" si="3"/>
        <v>0</v>
      </c>
      <c r="AF140" s="7"/>
    </row>
    <row r="141" spans="1:33" ht="15" customHeight="1">
      <c r="A141" s="17" t="s">
        <v>197</v>
      </c>
      <c r="B141" s="17" t="s">
        <v>724</v>
      </c>
      <c r="C141" s="17" t="s">
        <v>25</v>
      </c>
      <c r="D141" s="17" t="s">
        <v>739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1">
        <v>0</v>
      </c>
      <c r="U141" s="33">
        <v>0</v>
      </c>
      <c r="V141" s="53" t="s">
        <v>1175</v>
      </c>
      <c r="W141" s="33">
        <v>0</v>
      </c>
      <c r="X141" s="33">
        <v>0</v>
      </c>
      <c r="Y141" s="33">
        <v>0</v>
      </c>
      <c r="Z141" s="62">
        <v>0</v>
      </c>
      <c r="AA141" s="33">
        <v>0</v>
      </c>
      <c r="AB141" s="33">
        <v>0</v>
      </c>
      <c r="AC141" s="33">
        <v>0</v>
      </c>
      <c r="AD141" s="33">
        <v>0</v>
      </c>
      <c r="AE141" s="42">
        <f t="shared" si="3"/>
        <v>0</v>
      </c>
      <c r="AF141" s="7"/>
    </row>
    <row r="142" spans="1:33" ht="15" customHeight="1">
      <c r="A142" s="17" t="s">
        <v>198</v>
      </c>
      <c r="B142" s="17" t="s">
        <v>199</v>
      </c>
      <c r="C142" s="17" t="s">
        <v>25</v>
      </c>
      <c r="D142" s="17" t="s">
        <v>739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1">
        <v>0</v>
      </c>
      <c r="U142" s="33">
        <v>0</v>
      </c>
      <c r="V142" s="53" t="s">
        <v>1175</v>
      </c>
      <c r="W142" s="33">
        <v>0</v>
      </c>
      <c r="X142" s="33">
        <v>0</v>
      </c>
      <c r="Y142" s="33">
        <v>0</v>
      </c>
      <c r="Z142" s="62">
        <v>0</v>
      </c>
      <c r="AA142" s="33">
        <v>0</v>
      </c>
      <c r="AB142" s="33">
        <v>0</v>
      </c>
      <c r="AC142" s="33">
        <v>0</v>
      </c>
      <c r="AD142" s="33">
        <v>0</v>
      </c>
      <c r="AE142" s="42">
        <f t="shared" si="3"/>
        <v>0</v>
      </c>
      <c r="AF142" s="7"/>
    </row>
    <row r="143" spans="1:33" ht="15" customHeight="1">
      <c r="A143" s="17" t="s">
        <v>202</v>
      </c>
      <c r="B143" s="17" t="s">
        <v>725</v>
      </c>
      <c r="C143" s="1" t="s">
        <v>25</v>
      </c>
      <c r="D143" s="1" t="s">
        <v>739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1">
        <v>0</v>
      </c>
      <c r="U143" s="33">
        <v>0</v>
      </c>
      <c r="V143" s="53" t="s">
        <v>1175</v>
      </c>
      <c r="W143" s="33">
        <v>0</v>
      </c>
      <c r="X143" s="33">
        <v>0</v>
      </c>
      <c r="Y143" s="33">
        <v>0</v>
      </c>
      <c r="Z143" s="62">
        <v>0</v>
      </c>
      <c r="AA143" s="33">
        <v>0</v>
      </c>
      <c r="AB143" s="33">
        <v>0</v>
      </c>
      <c r="AC143" s="33">
        <v>0</v>
      </c>
      <c r="AD143" s="33">
        <v>0</v>
      </c>
      <c r="AE143" s="42">
        <f t="shared" si="3"/>
        <v>0</v>
      </c>
      <c r="AF143" s="7"/>
    </row>
    <row r="144" spans="1:33" ht="15" customHeight="1">
      <c r="A144" s="17" t="s">
        <v>218</v>
      </c>
      <c r="B144" s="17" t="s">
        <v>219</v>
      </c>
      <c r="C144" s="1" t="s">
        <v>9</v>
      </c>
      <c r="D144" s="1" t="s">
        <v>774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1">
        <v>0</v>
      </c>
      <c r="U144" s="52">
        <v>67.138052923833229</v>
      </c>
      <c r="V144" s="53" t="s">
        <v>1175</v>
      </c>
      <c r="W144" s="33">
        <v>0</v>
      </c>
      <c r="X144" s="33">
        <v>0</v>
      </c>
      <c r="Y144" s="33">
        <v>0</v>
      </c>
      <c r="Z144" s="63">
        <v>0</v>
      </c>
      <c r="AA144" s="33">
        <v>0</v>
      </c>
      <c r="AB144" s="33">
        <v>0</v>
      </c>
      <c r="AC144" s="33">
        <v>0</v>
      </c>
      <c r="AD144" s="33">
        <v>0</v>
      </c>
      <c r="AE144" s="42">
        <f t="shared" si="3"/>
        <v>67.138052923833229</v>
      </c>
      <c r="AF144" s="7"/>
      <c r="AG144" s="13"/>
    </row>
    <row r="145" spans="1:33" ht="15" customHeight="1">
      <c r="A145" s="17" t="s">
        <v>778</v>
      </c>
      <c r="B145" s="28" t="s">
        <v>1187</v>
      </c>
      <c r="C145" s="1" t="s">
        <v>9</v>
      </c>
      <c r="D145" s="1" t="s">
        <v>774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1">
        <v>0</v>
      </c>
      <c r="U145" s="52">
        <v>0</v>
      </c>
      <c r="V145" s="53" t="s">
        <v>1175</v>
      </c>
      <c r="W145" s="33">
        <v>0</v>
      </c>
      <c r="X145" s="33">
        <v>0</v>
      </c>
      <c r="Y145" s="33">
        <v>0</v>
      </c>
      <c r="Z145" s="62">
        <v>0</v>
      </c>
      <c r="AA145" s="33">
        <v>0</v>
      </c>
      <c r="AB145" s="33">
        <v>0</v>
      </c>
      <c r="AC145" s="33">
        <v>0</v>
      </c>
      <c r="AD145" s="33">
        <v>0</v>
      </c>
      <c r="AE145" s="42">
        <f t="shared" si="3"/>
        <v>0</v>
      </c>
      <c r="AF145" s="7"/>
    </row>
    <row r="146" spans="1:33" ht="15" customHeight="1">
      <c r="A146" s="18">
        <v>750712184</v>
      </c>
      <c r="B146" s="17" t="s">
        <v>281</v>
      </c>
      <c r="C146" s="79" t="s">
        <v>1176</v>
      </c>
      <c r="D146" s="18" t="s">
        <v>263</v>
      </c>
      <c r="E146" s="33">
        <v>383030918.49298751</v>
      </c>
      <c r="F146" s="33">
        <v>11816209.412840825</v>
      </c>
      <c r="G146" s="33">
        <v>2954052.3532102061</v>
      </c>
      <c r="H146" s="33">
        <v>9109550</v>
      </c>
      <c r="I146" s="54">
        <v>0</v>
      </c>
      <c r="J146" s="33">
        <v>6676617.4855848784</v>
      </c>
      <c r="K146" s="43">
        <v>0</v>
      </c>
      <c r="L146" s="43">
        <v>26595</v>
      </c>
      <c r="M146" s="43">
        <v>1392990</v>
      </c>
      <c r="N146" s="43">
        <v>434354</v>
      </c>
      <c r="O146" s="43">
        <v>193400</v>
      </c>
      <c r="P146" s="43">
        <v>562547</v>
      </c>
      <c r="Q146" s="43">
        <v>0</v>
      </c>
      <c r="R146" s="43">
        <v>0</v>
      </c>
      <c r="S146" s="43">
        <v>0</v>
      </c>
      <c r="T146" s="32">
        <v>650000</v>
      </c>
      <c r="U146" s="52">
        <v>100531089.03747056</v>
      </c>
      <c r="V146" s="53" t="s">
        <v>1175</v>
      </c>
      <c r="W146" s="33">
        <v>812412.25</v>
      </c>
      <c r="X146" s="33">
        <v>65139354.088819019</v>
      </c>
      <c r="Y146" s="33">
        <v>2965217.3913043477</v>
      </c>
      <c r="Z146" s="61">
        <v>2290165.4341749609</v>
      </c>
      <c r="AA146" s="33">
        <v>1245452.9844951304</v>
      </c>
      <c r="AB146" s="33">
        <v>1764869</v>
      </c>
      <c r="AC146" s="33">
        <v>1246693.4540304206</v>
      </c>
      <c r="AD146" s="33">
        <v>5713977.1712903213</v>
      </c>
      <c r="AE146" s="42">
        <f t="shared" si="3"/>
        <v>598556464.55620825</v>
      </c>
      <c r="AF146" s="7"/>
      <c r="AG146" s="13"/>
    </row>
    <row r="147" spans="1:33" ht="15" customHeight="1">
      <c r="A147" s="17" t="s">
        <v>322</v>
      </c>
      <c r="B147" s="17" t="s">
        <v>1203</v>
      </c>
      <c r="C147" s="1" t="s">
        <v>9</v>
      </c>
      <c r="D147" s="1" t="s">
        <v>263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1">
        <v>0</v>
      </c>
      <c r="U147" s="52">
        <v>49484.996528496878</v>
      </c>
      <c r="V147" s="53" t="s">
        <v>1175</v>
      </c>
      <c r="W147" s="33">
        <v>0</v>
      </c>
      <c r="X147" s="33">
        <v>0</v>
      </c>
      <c r="Y147" s="33">
        <v>0</v>
      </c>
      <c r="Z147" s="62">
        <v>0</v>
      </c>
      <c r="AA147" s="33">
        <v>0</v>
      </c>
      <c r="AB147" s="33">
        <v>0</v>
      </c>
      <c r="AC147" s="33">
        <v>0</v>
      </c>
      <c r="AD147" s="33">
        <v>0</v>
      </c>
      <c r="AE147" s="42">
        <f t="shared" si="3"/>
        <v>49484.996528496878</v>
      </c>
      <c r="AF147" s="7"/>
      <c r="AG147" s="13"/>
    </row>
    <row r="148" spans="1:33" ht="15" customHeight="1">
      <c r="A148" s="17" t="s">
        <v>318</v>
      </c>
      <c r="B148" s="17" t="s">
        <v>319</v>
      </c>
      <c r="C148" s="1" t="s">
        <v>8</v>
      </c>
      <c r="D148" s="1" t="s">
        <v>263</v>
      </c>
      <c r="E148" s="33">
        <v>4002370.2200317709</v>
      </c>
      <c r="F148" s="33">
        <v>0</v>
      </c>
      <c r="G148" s="33">
        <v>0</v>
      </c>
      <c r="H148" s="33">
        <v>0</v>
      </c>
      <c r="I148" s="33">
        <v>0</v>
      </c>
      <c r="J148" s="45">
        <v>284529.9361051328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1">
        <v>0</v>
      </c>
      <c r="U148" s="52">
        <v>334482.52018786268</v>
      </c>
      <c r="V148" s="53" t="s">
        <v>1175</v>
      </c>
      <c r="W148" s="33">
        <v>0</v>
      </c>
      <c r="X148" s="33">
        <v>1074079.1043713705</v>
      </c>
      <c r="Y148" s="33">
        <v>0</v>
      </c>
      <c r="Z148" s="62">
        <v>0</v>
      </c>
      <c r="AA148" s="33">
        <v>0</v>
      </c>
      <c r="AB148" s="33">
        <v>0</v>
      </c>
      <c r="AC148" s="33">
        <v>0</v>
      </c>
      <c r="AD148" s="33">
        <v>0</v>
      </c>
      <c r="AE148" s="42">
        <f t="shared" si="3"/>
        <v>5695461.7806961369</v>
      </c>
      <c r="AF148" s="7"/>
      <c r="AG148" s="13"/>
    </row>
    <row r="149" spans="1:33" ht="15" customHeight="1">
      <c r="A149" s="17" t="s">
        <v>358</v>
      </c>
      <c r="B149" s="17" t="s">
        <v>359</v>
      </c>
      <c r="C149" s="1" t="s">
        <v>25</v>
      </c>
      <c r="D149" s="1" t="s">
        <v>263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1">
        <v>0</v>
      </c>
      <c r="U149" s="33">
        <v>0</v>
      </c>
      <c r="V149" s="53" t="s">
        <v>1175</v>
      </c>
      <c r="W149" s="33">
        <v>0</v>
      </c>
      <c r="X149" s="33">
        <v>0</v>
      </c>
      <c r="Y149" s="33">
        <v>0</v>
      </c>
      <c r="Z149" s="62">
        <v>0</v>
      </c>
      <c r="AA149" s="33">
        <v>0</v>
      </c>
      <c r="AB149" s="33">
        <v>0</v>
      </c>
      <c r="AC149" s="33">
        <v>0</v>
      </c>
      <c r="AD149" s="33">
        <v>0</v>
      </c>
      <c r="AE149" s="42">
        <f t="shared" ref="AE149:AE212" si="4">SUM(E149:AD149)</f>
        <v>0</v>
      </c>
      <c r="AF149" s="7"/>
      <c r="AG149" s="13"/>
    </row>
    <row r="150" spans="1:33" ht="14.25" customHeight="1">
      <c r="A150" s="17" t="s">
        <v>712</v>
      </c>
      <c r="B150" s="17" t="s">
        <v>726</v>
      </c>
      <c r="C150" s="1" t="s">
        <v>9</v>
      </c>
      <c r="D150" s="1" t="s">
        <v>263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1">
        <v>0</v>
      </c>
      <c r="U150" s="55">
        <v>0</v>
      </c>
      <c r="V150" s="53" t="s">
        <v>1175</v>
      </c>
      <c r="W150" s="33">
        <v>0</v>
      </c>
      <c r="X150" s="33">
        <v>0</v>
      </c>
      <c r="Y150" s="33">
        <v>0</v>
      </c>
      <c r="Z150" s="62">
        <v>0</v>
      </c>
      <c r="AA150" s="33">
        <v>0</v>
      </c>
      <c r="AB150" s="33">
        <v>0</v>
      </c>
      <c r="AC150" s="33">
        <v>0</v>
      </c>
      <c r="AD150" s="33">
        <v>0</v>
      </c>
      <c r="AE150" s="42">
        <f t="shared" si="4"/>
        <v>0</v>
      </c>
      <c r="AF150" s="7"/>
      <c r="AG150" s="13"/>
    </row>
    <row r="151" spans="1:33" ht="15" customHeight="1">
      <c r="A151" s="17" t="s">
        <v>326</v>
      </c>
      <c r="B151" s="17" t="s">
        <v>327</v>
      </c>
      <c r="C151" s="17" t="s">
        <v>9</v>
      </c>
      <c r="D151" s="1" t="s">
        <v>263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1">
        <v>0</v>
      </c>
      <c r="U151" s="52">
        <v>3712.7999999999997</v>
      </c>
      <c r="V151" s="53" t="s">
        <v>1175</v>
      </c>
      <c r="W151" s="33">
        <v>0</v>
      </c>
      <c r="X151" s="33">
        <v>0</v>
      </c>
      <c r="Y151" s="33">
        <v>0</v>
      </c>
      <c r="Z151" s="62">
        <v>0</v>
      </c>
      <c r="AA151" s="33">
        <v>0</v>
      </c>
      <c r="AB151" s="33">
        <v>0</v>
      </c>
      <c r="AC151" s="33">
        <v>0</v>
      </c>
      <c r="AD151" s="33">
        <v>0</v>
      </c>
      <c r="AE151" s="42">
        <f t="shared" si="4"/>
        <v>3712.7999999999997</v>
      </c>
      <c r="AF151" s="7"/>
    </row>
    <row r="152" spans="1:33" ht="15" customHeight="1">
      <c r="A152" s="17" t="s">
        <v>282</v>
      </c>
      <c r="B152" s="17" t="s">
        <v>283</v>
      </c>
      <c r="C152" s="1" t="s">
        <v>9</v>
      </c>
      <c r="D152" s="1" t="s">
        <v>263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1">
        <v>0</v>
      </c>
      <c r="U152" s="52">
        <v>35911.350402752469</v>
      </c>
      <c r="V152" s="53" t="s">
        <v>1175</v>
      </c>
      <c r="W152" s="33">
        <v>0</v>
      </c>
      <c r="X152" s="33">
        <v>0</v>
      </c>
      <c r="Y152" s="33">
        <v>0</v>
      </c>
      <c r="Z152" s="62">
        <v>0</v>
      </c>
      <c r="AA152" s="33">
        <v>0</v>
      </c>
      <c r="AB152" s="33">
        <v>0</v>
      </c>
      <c r="AC152" s="33">
        <v>0</v>
      </c>
      <c r="AD152" s="33">
        <v>0</v>
      </c>
      <c r="AE152" s="42">
        <f t="shared" si="4"/>
        <v>35911.350402752469</v>
      </c>
      <c r="AF152" s="7"/>
    </row>
    <row r="153" spans="1:33" ht="15" customHeight="1">
      <c r="A153" s="17" t="s">
        <v>284</v>
      </c>
      <c r="B153" s="17" t="s">
        <v>285</v>
      </c>
      <c r="C153" s="1" t="s">
        <v>9</v>
      </c>
      <c r="D153" s="1" t="s">
        <v>263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1">
        <v>0</v>
      </c>
      <c r="U153" s="52">
        <v>27756.356186377703</v>
      </c>
      <c r="V153" s="53" t="s">
        <v>1175</v>
      </c>
      <c r="W153" s="33">
        <v>0</v>
      </c>
      <c r="X153" s="33">
        <v>0</v>
      </c>
      <c r="Y153" s="33">
        <v>0</v>
      </c>
      <c r="Z153" s="62">
        <v>0</v>
      </c>
      <c r="AA153" s="33">
        <v>0</v>
      </c>
      <c r="AB153" s="33">
        <v>0</v>
      </c>
      <c r="AC153" s="33">
        <v>0</v>
      </c>
      <c r="AD153" s="33">
        <v>0</v>
      </c>
      <c r="AE153" s="42">
        <f t="shared" si="4"/>
        <v>27756.356186377703</v>
      </c>
      <c r="AF153" s="7"/>
    </row>
    <row r="154" spans="1:33" ht="15" customHeight="1">
      <c r="A154" s="17" t="s">
        <v>345</v>
      </c>
      <c r="B154" s="17" t="s">
        <v>346</v>
      </c>
      <c r="C154" s="1" t="s">
        <v>9</v>
      </c>
      <c r="D154" s="1" t="s">
        <v>263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1">
        <v>0</v>
      </c>
      <c r="U154" s="52">
        <v>16445.234780026349</v>
      </c>
      <c r="V154" s="53" t="s">
        <v>1175</v>
      </c>
      <c r="W154" s="33">
        <v>0</v>
      </c>
      <c r="X154" s="33">
        <v>0</v>
      </c>
      <c r="Y154" s="33">
        <v>0</v>
      </c>
      <c r="Z154" s="62">
        <v>0</v>
      </c>
      <c r="AA154" s="33">
        <v>0</v>
      </c>
      <c r="AB154" s="33">
        <v>0</v>
      </c>
      <c r="AC154" s="33">
        <v>0</v>
      </c>
      <c r="AD154" s="33">
        <v>0</v>
      </c>
      <c r="AE154" s="42">
        <f t="shared" si="4"/>
        <v>16445.234780026349</v>
      </c>
      <c r="AF154" s="7"/>
    </row>
    <row r="155" spans="1:33" ht="15" customHeight="1">
      <c r="A155" s="17" t="s">
        <v>294</v>
      </c>
      <c r="B155" s="17" t="s">
        <v>295</v>
      </c>
      <c r="C155" s="1" t="s">
        <v>9</v>
      </c>
      <c r="D155" s="1" t="s">
        <v>263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1">
        <v>0</v>
      </c>
      <c r="U155" s="52">
        <v>186750.36950809369</v>
      </c>
      <c r="V155" s="53" t="s">
        <v>1175</v>
      </c>
      <c r="W155" s="33">
        <v>0</v>
      </c>
      <c r="X155" s="33">
        <v>0</v>
      </c>
      <c r="Y155" s="33">
        <v>0</v>
      </c>
      <c r="Z155" s="62">
        <v>0</v>
      </c>
      <c r="AA155" s="33">
        <v>0</v>
      </c>
      <c r="AB155" s="33">
        <v>0</v>
      </c>
      <c r="AC155" s="33">
        <v>0</v>
      </c>
      <c r="AD155" s="33">
        <v>0</v>
      </c>
      <c r="AE155" s="42">
        <f t="shared" si="4"/>
        <v>186750.36950809369</v>
      </c>
      <c r="AF155" s="7"/>
    </row>
    <row r="156" spans="1:33" ht="15" customHeight="1">
      <c r="A156" s="17" t="s">
        <v>296</v>
      </c>
      <c r="B156" s="17" t="s">
        <v>297</v>
      </c>
      <c r="C156" s="1" t="s">
        <v>9</v>
      </c>
      <c r="D156" s="1" t="s">
        <v>263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1">
        <v>0</v>
      </c>
      <c r="U156" s="52">
        <v>493751.43645409652</v>
      </c>
      <c r="V156" s="53" t="s">
        <v>1175</v>
      </c>
      <c r="W156" s="33">
        <v>0</v>
      </c>
      <c r="X156" s="33">
        <v>0</v>
      </c>
      <c r="Y156" s="33">
        <v>0</v>
      </c>
      <c r="Z156" s="62">
        <v>0</v>
      </c>
      <c r="AA156" s="33">
        <v>0</v>
      </c>
      <c r="AB156" s="33">
        <v>0</v>
      </c>
      <c r="AC156" s="33">
        <v>0</v>
      </c>
      <c r="AD156" s="33">
        <v>0</v>
      </c>
      <c r="AE156" s="42">
        <f t="shared" si="4"/>
        <v>493751.43645409652</v>
      </c>
      <c r="AF156" s="7"/>
    </row>
    <row r="157" spans="1:33" ht="15" customHeight="1">
      <c r="A157" s="17" t="s">
        <v>288</v>
      </c>
      <c r="B157" s="17" t="s">
        <v>289</v>
      </c>
      <c r="C157" s="1" t="s">
        <v>9</v>
      </c>
      <c r="D157" s="1" t="s">
        <v>263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1">
        <v>0</v>
      </c>
      <c r="U157" s="52">
        <v>1273.6876484149759</v>
      </c>
      <c r="V157" s="53" t="s">
        <v>1175</v>
      </c>
      <c r="W157" s="33">
        <v>0</v>
      </c>
      <c r="X157" s="33">
        <v>0</v>
      </c>
      <c r="Y157" s="33">
        <v>0</v>
      </c>
      <c r="Z157" s="62">
        <v>0</v>
      </c>
      <c r="AA157" s="33">
        <v>0</v>
      </c>
      <c r="AB157" s="33">
        <v>0</v>
      </c>
      <c r="AC157" s="33">
        <v>0</v>
      </c>
      <c r="AD157" s="33">
        <v>0</v>
      </c>
      <c r="AE157" s="42">
        <f t="shared" si="4"/>
        <v>1273.6876484149759</v>
      </c>
      <c r="AF157" s="7"/>
    </row>
    <row r="158" spans="1:33" ht="15" customHeight="1">
      <c r="A158" s="17" t="s">
        <v>292</v>
      </c>
      <c r="B158" s="17" t="s">
        <v>293</v>
      </c>
      <c r="C158" s="1" t="s">
        <v>9</v>
      </c>
      <c r="D158" s="1" t="s">
        <v>263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1">
        <v>0</v>
      </c>
      <c r="U158" s="52">
        <v>1748.1104784151707</v>
      </c>
      <c r="V158" s="53" t="s">
        <v>1175</v>
      </c>
      <c r="W158" s="33">
        <v>0</v>
      </c>
      <c r="X158" s="33">
        <v>0</v>
      </c>
      <c r="Y158" s="33">
        <v>0</v>
      </c>
      <c r="Z158" s="62">
        <v>0</v>
      </c>
      <c r="AA158" s="33">
        <v>0</v>
      </c>
      <c r="AB158" s="33">
        <v>0</v>
      </c>
      <c r="AC158" s="33">
        <v>0</v>
      </c>
      <c r="AD158" s="33">
        <v>0</v>
      </c>
      <c r="AE158" s="42">
        <f t="shared" si="4"/>
        <v>1748.1104784151707</v>
      </c>
      <c r="AF158" s="7"/>
    </row>
    <row r="159" spans="1:33" ht="15" customHeight="1">
      <c r="A159" s="17" t="s">
        <v>302</v>
      </c>
      <c r="B159" s="17" t="s">
        <v>303</v>
      </c>
      <c r="C159" s="1" t="s">
        <v>9</v>
      </c>
      <c r="D159" s="1" t="s">
        <v>263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1">
        <v>0</v>
      </c>
      <c r="U159" s="52">
        <v>1399.6988304308534</v>
      </c>
      <c r="V159" s="53" t="s">
        <v>1175</v>
      </c>
      <c r="W159" s="33">
        <v>0</v>
      </c>
      <c r="X159" s="33">
        <v>0</v>
      </c>
      <c r="Y159" s="33">
        <v>0</v>
      </c>
      <c r="Z159" s="62">
        <v>0</v>
      </c>
      <c r="AA159" s="33">
        <v>0</v>
      </c>
      <c r="AB159" s="33">
        <v>0</v>
      </c>
      <c r="AC159" s="33">
        <v>0</v>
      </c>
      <c r="AD159" s="33">
        <v>0</v>
      </c>
      <c r="AE159" s="42">
        <f t="shared" si="4"/>
        <v>1399.6988304308534</v>
      </c>
      <c r="AF159" s="7"/>
    </row>
    <row r="160" spans="1:33" ht="15" customHeight="1">
      <c r="A160" s="17" t="s">
        <v>328</v>
      </c>
      <c r="B160" s="17" t="s">
        <v>329</v>
      </c>
      <c r="C160" s="1" t="s">
        <v>9</v>
      </c>
      <c r="D160" s="1" t="s">
        <v>263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1">
        <v>0</v>
      </c>
      <c r="U160" s="52">
        <v>321962.80201095797</v>
      </c>
      <c r="V160" s="53" t="s">
        <v>1175</v>
      </c>
      <c r="W160" s="33">
        <v>0</v>
      </c>
      <c r="X160" s="33">
        <v>0</v>
      </c>
      <c r="Y160" s="33">
        <v>0</v>
      </c>
      <c r="Z160" s="62">
        <v>0</v>
      </c>
      <c r="AA160" s="33">
        <v>0</v>
      </c>
      <c r="AB160" s="33">
        <v>0</v>
      </c>
      <c r="AC160" s="33">
        <v>0</v>
      </c>
      <c r="AD160" s="33">
        <v>0</v>
      </c>
      <c r="AE160" s="42">
        <f t="shared" si="4"/>
        <v>321962.80201095797</v>
      </c>
      <c r="AF160" s="7"/>
    </row>
    <row r="161" spans="1:32" ht="15" customHeight="1">
      <c r="A161" s="17" t="s">
        <v>304</v>
      </c>
      <c r="B161" s="17" t="s">
        <v>305</v>
      </c>
      <c r="C161" s="17" t="s">
        <v>9</v>
      </c>
      <c r="D161" s="1" t="s">
        <v>263</v>
      </c>
      <c r="E161" s="33">
        <v>6108747.24914617</v>
      </c>
      <c r="F161" s="33">
        <v>176653.86912731582</v>
      </c>
      <c r="G161" s="33">
        <v>44163.467281828955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1">
        <v>0</v>
      </c>
      <c r="U161" s="52">
        <v>339741.8295444604</v>
      </c>
      <c r="V161" s="53" t="s">
        <v>1175</v>
      </c>
      <c r="W161" s="33">
        <v>0</v>
      </c>
      <c r="X161" s="33">
        <v>60874.838100000001</v>
      </c>
      <c r="Y161" s="33">
        <v>0</v>
      </c>
      <c r="Z161" s="66">
        <v>266877.80618391465</v>
      </c>
      <c r="AA161" s="33">
        <v>0</v>
      </c>
      <c r="AB161" s="33">
        <v>0</v>
      </c>
      <c r="AC161" s="33">
        <v>0</v>
      </c>
      <c r="AD161" s="33">
        <v>0</v>
      </c>
      <c r="AE161" s="42">
        <f t="shared" si="4"/>
        <v>6997059.0593836894</v>
      </c>
      <c r="AF161" s="7"/>
    </row>
    <row r="162" spans="1:32" ht="15" customHeight="1">
      <c r="A162" s="17" t="s">
        <v>312</v>
      </c>
      <c r="B162" s="17" t="s">
        <v>313</v>
      </c>
      <c r="C162" s="17" t="s">
        <v>9</v>
      </c>
      <c r="D162" s="17" t="s">
        <v>263</v>
      </c>
      <c r="E162" s="33">
        <v>464974.74388445757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1">
        <v>0</v>
      </c>
      <c r="U162" s="52">
        <v>171876.15581370384</v>
      </c>
      <c r="V162" s="53" t="s">
        <v>1175</v>
      </c>
      <c r="W162" s="33">
        <v>0</v>
      </c>
      <c r="X162" s="33">
        <v>0</v>
      </c>
      <c r="Y162" s="33">
        <v>0</v>
      </c>
      <c r="Z162" s="62">
        <v>0</v>
      </c>
      <c r="AA162" s="33">
        <v>0</v>
      </c>
      <c r="AB162" s="33">
        <v>0</v>
      </c>
      <c r="AC162" s="33">
        <v>0</v>
      </c>
      <c r="AD162" s="33">
        <v>0</v>
      </c>
      <c r="AE162" s="42">
        <f t="shared" si="4"/>
        <v>636850.8996981614</v>
      </c>
      <c r="AF162" s="7"/>
    </row>
    <row r="163" spans="1:32" ht="15" customHeight="1">
      <c r="A163" s="17" t="s">
        <v>337</v>
      </c>
      <c r="B163" s="17" t="s">
        <v>338</v>
      </c>
      <c r="C163" s="1" t="s">
        <v>9</v>
      </c>
      <c r="D163" s="1" t="s">
        <v>263</v>
      </c>
      <c r="E163" s="33">
        <v>5155362.8436006354</v>
      </c>
      <c r="F163" s="33">
        <v>0</v>
      </c>
      <c r="G163" s="33">
        <v>0</v>
      </c>
      <c r="H163" s="33">
        <v>513600</v>
      </c>
      <c r="I163" s="33">
        <v>0</v>
      </c>
      <c r="J163" s="33">
        <v>253675.18312846785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1">
        <v>0</v>
      </c>
      <c r="U163" s="52">
        <v>32430.359638753176</v>
      </c>
      <c r="V163" s="53" t="s">
        <v>1175</v>
      </c>
      <c r="W163" s="33">
        <v>0</v>
      </c>
      <c r="X163" s="33">
        <v>666121.16262256878</v>
      </c>
      <c r="Y163" s="33">
        <v>0</v>
      </c>
      <c r="Z163" s="61">
        <v>398080.20190912753</v>
      </c>
      <c r="AA163" s="33">
        <v>0</v>
      </c>
      <c r="AB163" s="33">
        <v>0</v>
      </c>
      <c r="AC163" s="33">
        <v>0</v>
      </c>
      <c r="AD163" s="33">
        <v>0</v>
      </c>
      <c r="AE163" s="42">
        <f t="shared" si="4"/>
        <v>7019269.7508995533</v>
      </c>
      <c r="AF163" s="7"/>
    </row>
    <row r="164" spans="1:32" ht="15" customHeight="1">
      <c r="A164" s="17" t="s">
        <v>300</v>
      </c>
      <c r="B164" s="17" t="s">
        <v>301</v>
      </c>
      <c r="C164" s="17" t="s">
        <v>9</v>
      </c>
      <c r="D164" s="1" t="s">
        <v>263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1">
        <v>0</v>
      </c>
      <c r="U164" s="52">
        <v>59754.914188855881</v>
      </c>
      <c r="V164" s="53" t="s">
        <v>1175</v>
      </c>
      <c r="W164" s="33">
        <v>0</v>
      </c>
      <c r="X164" s="33">
        <v>0</v>
      </c>
      <c r="Y164" s="33">
        <v>0</v>
      </c>
      <c r="Z164" s="62">
        <v>0</v>
      </c>
      <c r="AA164" s="33">
        <v>0</v>
      </c>
      <c r="AB164" s="33">
        <v>0</v>
      </c>
      <c r="AC164" s="33">
        <v>0</v>
      </c>
      <c r="AD164" s="33">
        <v>0</v>
      </c>
      <c r="AE164" s="42">
        <f t="shared" si="4"/>
        <v>59754.914188855881</v>
      </c>
      <c r="AF164" s="7"/>
    </row>
    <row r="165" spans="1:32" ht="15" customHeight="1">
      <c r="A165" s="17" t="s">
        <v>298</v>
      </c>
      <c r="B165" s="17" t="s">
        <v>299</v>
      </c>
      <c r="C165" s="1" t="s">
        <v>9</v>
      </c>
      <c r="D165" s="1" t="s">
        <v>263</v>
      </c>
      <c r="E165" s="33">
        <v>3329546.3063045009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1">
        <v>0</v>
      </c>
      <c r="U165" s="52">
        <v>1055816.5952958395</v>
      </c>
      <c r="V165" s="53" t="s">
        <v>1175</v>
      </c>
      <c r="W165" s="33">
        <v>0</v>
      </c>
      <c r="X165" s="33">
        <v>225102.96051243448</v>
      </c>
      <c r="Y165" s="33">
        <v>0</v>
      </c>
      <c r="Z165" s="62">
        <v>0</v>
      </c>
      <c r="AA165" s="33">
        <v>0</v>
      </c>
      <c r="AB165" s="33">
        <v>0</v>
      </c>
      <c r="AC165" s="33">
        <v>0</v>
      </c>
      <c r="AD165" s="33">
        <v>0</v>
      </c>
      <c r="AE165" s="42">
        <f t="shared" si="4"/>
        <v>4610465.8621127745</v>
      </c>
      <c r="AF165" s="7"/>
    </row>
    <row r="166" spans="1:32" ht="15" customHeight="1">
      <c r="A166" s="17" t="s">
        <v>290</v>
      </c>
      <c r="B166" s="17" t="s">
        <v>291</v>
      </c>
      <c r="C166" s="1" t="s">
        <v>9</v>
      </c>
      <c r="D166" s="1" t="s">
        <v>263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1">
        <v>0</v>
      </c>
      <c r="U166" s="52">
        <v>4910.9427858207309</v>
      </c>
      <c r="V166" s="53" t="s">
        <v>1175</v>
      </c>
      <c r="W166" s="33">
        <v>0</v>
      </c>
      <c r="X166" s="33">
        <v>0</v>
      </c>
      <c r="Y166" s="33">
        <v>0</v>
      </c>
      <c r="Z166" s="62">
        <v>0</v>
      </c>
      <c r="AA166" s="33">
        <v>0</v>
      </c>
      <c r="AB166" s="33">
        <v>0</v>
      </c>
      <c r="AC166" s="33">
        <v>0</v>
      </c>
      <c r="AD166" s="33">
        <v>0</v>
      </c>
      <c r="AE166" s="42">
        <f t="shared" si="4"/>
        <v>4910.9427858207309</v>
      </c>
      <c r="AF166" s="7"/>
    </row>
    <row r="167" spans="1:32" ht="15" customHeight="1">
      <c r="A167" s="17" t="s">
        <v>310</v>
      </c>
      <c r="B167" s="17" t="s">
        <v>311</v>
      </c>
      <c r="C167" s="1" t="s">
        <v>9</v>
      </c>
      <c r="D167" s="1" t="s">
        <v>263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1">
        <v>0</v>
      </c>
      <c r="U167" s="52">
        <v>143246.41753671947</v>
      </c>
      <c r="V167" s="53" t="s">
        <v>1175</v>
      </c>
      <c r="W167" s="33">
        <v>0</v>
      </c>
      <c r="X167" s="33">
        <v>0</v>
      </c>
      <c r="Y167" s="33">
        <v>0</v>
      </c>
      <c r="Z167" s="62">
        <v>0</v>
      </c>
      <c r="AA167" s="33">
        <v>0</v>
      </c>
      <c r="AB167" s="33">
        <v>0</v>
      </c>
      <c r="AC167" s="33">
        <v>0</v>
      </c>
      <c r="AD167" s="33">
        <v>0</v>
      </c>
      <c r="AE167" s="42">
        <f t="shared" si="4"/>
        <v>143246.41753671947</v>
      </c>
      <c r="AF167" s="7"/>
    </row>
    <row r="168" spans="1:32" ht="15" customHeight="1">
      <c r="A168" s="17" t="s">
        <v>286</v>
      </c>
      <c r="B168" s="17" t="s">
        <v>287</v>
      </c>
      <c r="C168" s="17" t="s">
        <v>9</v>
      </c>
      <c r="D168" s="17" t="s">
        <v>263</v>
      </c>
      <c r="E168" s="33">
        <v>322706.34196687146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1">
        <v>0</v>
      </c>
      <c r="U168" s="52">
        <v>43710.650936954364</v>
      </c>
      <c r="V168" s="53" t="s">
        <v>1175</v>
      </c>
      <c r="W168" s="33">
        <v>0</v>
      </c>
      <c r="X168" s="33">
        <v>0</v>
      </c>
      <c r="Y168" s="33">
        <v>0</v>
      </c>
      <c r="Z168" s="62">
        <v>0</v>
      </c>
      <c r="AA168" s="33">
        <v>0</v>
      </c>
      <c r="AB168" s="33">
        <v>0</v>
      </c>
      <c r="AC168" s="33">
        <v>0</v>
      </c>
      <c r="AD168" s="33">
        <v>0</v>
      </c>
      <c r="AE168" s="42">
        <f t="shared" si="4"/>
        <v>366416.99290382583</v>
      </c>
      <c r="AF168" s="7"/>
    </row>
    <row r="169" spans="1:32" ht="15" customHeight="1">
      <c r="A169" s="17" t="s">
        <v>347</v>
      </c>
      <c r="B169" s="17" t="s">
        <v>348</v>
      </c>
      <c r="C169" s="1" t="s">
        <v>9</v>
      </c>
      <c r="D169" s="1" t="s">
        <v>263</v>
      </c>
      <c r="E169" s="33">
        <v>1371289.0850474443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1">
        <v>0</v>
      </c>
      <c r="U169" s="52">
        <v>381119.88337664236</v>
      </c>
      <c r="V169" s="53" t="s">
        <v>1175</v>
      </c>
      <c r="W169" s="33">
        <v>0</v>
      </c>
      <c r="X169" s="33">
        <v>0</v>
      </c>
      <c r="Y169" s="33">
        <v>0</v>
      </c>
      <c r="Z169" s="62">
        <v>0</v>
      </c>
      <c r="AA169" s="33">
        <v>0</v>
      </c>
      <c r="AB169" s="33">
        <v>0</v>
      </c>
      <c r="AC169" s="33">
        <v>0</v>
      </c>
      <c r="AD169" s="33">
        <v>0</v>
      </c>
      <c r="AE169" s="42">
        <f t="shared" si="4"/>
        <v>1752408.9684240867</v>
      </c>
      <c r="AF169" s="7"/>
    </row>
    <row r="170" spans="1:32" ht="15" customHeight="1">
      <c r="A170" s="17" t="s">
        <v>330</v>
      </c>
      <c r="B170" s="17" t="s">
        <v>331</v>
      </c>
      <c r="C170" s="1" t="s">
        <v>9</v>
      </c>
      <c r="D170" s="1" t="s">
        <v>263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1">
        <v>0</v>
      </c>
      <c r="U170" s="52">
        <v>72253.072864757545</v>
      </c>
      <c r="V170" s="53" t="s">
        <v>1175</v>
      </c>
      <c r="W170" s="33">
        <v>0</v>
      </c>
      <c r="X170" s="33">
        <v>0</v>
      </c>
      <c r="Y170" s="33">
        <v>0</v>
      </c>
      <c r="Z170" s="62">
        <v>0</v>
      </c>
      <c r="AA170" s="33">
        <v>0</v>
      </c>
      <c r="AB170" s="33">
        <v>0</v>
      </c>
      <c r="AC170" s="33">
        <v>0</v>
      </c>
      <c r="AD170" s="33">
        <v>0</v>
      </c>
      <c r="AE170" s="42">
        <f t="shared" si="4"/>
        <v>72253.072864757545</v>
      </c>
      <c r="AF170" s="7"/>
    </row>
    <row r="171" spans="1:32" ht="15" customHeight="1">
      <c r="A171" s="17" t="s">
        <v>274</v>
      </c>
      <c r="B171" s="17" t="s">
        <v>275</v>
      </c>
      <c r="C171" s="1" t="s">
        <v>9</v>
      </c>
      <c r="D171" s="1" t="s">
        <v>263</v>
      </c>
      <c r="E171" s="33">
        <v>6096498.1184430756</v>
      </c>
      <c r="F171" s="33">
        <v>258177.8348569246</v>
      </c>
      <c r="G171" s="33">
        <v>64544.45871423115</v>
      </c>
      <c r="H171" s="33">
        <v>513600</v>
      </c>
      <c r="I171" s="33">
        <v>0</v>
      </c>
      <c r="J171" s="33">
        <v>159305.28391413734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1">
        <v>0</v>
      </c>
      <c r="U171" s="52">
        <v>217379.95963971096</v>
      </c>
      <c r="V171" s="53" t="s">
        <v>1175</v>
      </c>
      <c r="W171" s="33">
        <v>0</v>
      </c>
      <c r="X171" s="33">
        <v>0</v>
      </c>
      <c r="Y171" s="33">
        <v>0</v>
      </c>
      <c r="Z171" s="62">
        <v>0</v>
      </c>
      <c r="AA171" s="33">
        <v>0</v>
      </c>
      <c r="AB171" s="33">
        <v>0</v>
      </c>
      <c r="AC171" s="33">
        <v>0</v>
      </c>
      <c r="AD171" s="33">
        <v>0</v>
      </c>
      <c r="AE171" s="42">
        <f t="shared" si="4"/>
        <v>7309505.65556808</v>
      </c>
      <c r="AF171" s="7"/>
    </row>
    <row r="172" spans="1:32" ht="15" customHeight="1">
      <c r="A172" s="17" t="s">
        <v>308</v>
      </c>
      <c r="B172" s="17" t="s">
        <v>309</v>
      </c>
      <c r="C172" s="1" t="s">
        <v>9</v>
      </c>
      <c r="D172" s="1" t="s">
        <v>263</v>
      </c>
      <c r="E172" s="33">
        <v>250000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1">
        <v>0</v>
      </c>
      <c r="U172" s="52">
        <v>159526.65158565898</v>
      </c>
      <c r="V172" s="53" t="s">
        <v>1175</v>
      </c>
      <c r="W172" s="33">
        <v>0</v>
      </c>
      <c r="X172" s="33">
        <v>0</v>
      </c>
      <c r="Y172" s="33">
        <v>0</v>
      </c>
      <c r="Z172" s="63">
        <v>0</v>
      </c>
      <c r="AA172" s="33">
        <v>0</v>
      </c>
      <c r="AB172" s="33">
        <v>0</v>
      </c>
      <c r="AC172" s="33">
        <v>0</v>
      </c>
      <c r="AD172" s="33">
        <v>0</v>
      </c>
      <c r="AE172" s="42">
        <f t="shared" si="4"/>
        <v>409526.65158565901</v>
      </c>
      <c r="AF172" s="7"/>
    </row>
    <row r="173" spans="1:32" ht="15" customHeight="1">
      <c r="A173" s="17" t="s">
        <v>306</v>
      </c>
      <c r="B173" s="17" t="s">
        <v>307</v>
      </c>
      <c r="C173" s="1" t="s">
        <v>9</v>
      </c>
      <c r="D173" s="1" t="s">
        <v>263</v>
      </c>
      <c r="E173" s="33">
        <v>1919972.2577270682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1">
        <v>0</v>
      </c>
      <c r="U173" s="52">
        <v>23732.405339847282</v>
      </c>
      <c r="V173" s="53" t="s">
        <v>1175</v>
      </c>
      <c r="W173" s="33">
        <v>0</v>
      </c>
      <c r="X173" s="33">
        <v>0</v>
      </c>
      <c r="Y173" s="33">
        <v>0</v>
      </c>
      <c r="Z173" s="62">
        <v>0</v>
      </c>
      <c r="AA173" s="33">
        <v>0</v>
      </c>
      <c r="AB173" s="33">
        <v>0</v>
      </c>
      <c r="AC173" s="33">
        <v>0</v>
      </c>
      <c r="AD173" s="33">
        <v>0</v>
      </c>
      <c r="AE173" s="42">
        <f t="shared" si="4"/>
        <v>1943704.6630669155</v>
      </c>
      <c r="AF173" s="7"/>
    </row>
    <row r="174" spans="1:32" ht="15" customHeight="1">
      <c r="A174" s="17" t="s">
        <v>343</v>
      </c>
      <c r="B174" s="17" t="s">
        <v>344</v>
      </c>
      <c r="C174" s="1" t="s">
        <v>9</v>
      </c>
      <c r="D174" s="1" t="s">
        <v>263</v>
      </c>
      <c r="E174" s="33">
        <v>815892.22673111805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1">
        <v>0</v>
      </c>
      <c r="U174" s="52">
        <v>93515.120358092565</v>
      </c>
      <c r="V174" s="53" t="s">
        <v>1175</v>
      </c>
      <c r="W174" s="33">
        <v>0</v>
      </c>
      <c r="X174" s="33">
        <v>0</v>
      </c>
      <c r="Y174" s="33">
        <v>0</v>
      </c>
      <c r="Z174" s="62">
        <v>0</v>
      </c>
      <c r="AA174" s="33">
        <v>0</v>
      </c>
      <c r="AB174" s="33">
        <v>0</v>
      </c>
      <c r="AC174" s="33">
        <v>0</v>
      </c>
      <c r="AD174" s="33">
        <v>0</v>
      </c>
      <c r="AE174" s="42">
        <f t="shared" si="4"/>
        <v>909407.34708921064</v>
      </c>
      <c r="AF174" s="7"/>
    </row>
    <row r="175" spans="1:32" ht="15" customHeight="1">
      <c r="A175" s="17" t="s">
        <v>320</v>
      </c>
      <c r="B175" s="17" t="s">
        <v>321</v>
      </c>
      <c r="C175" s="1" t="s">
        <v>9</v>
      </c>
      <c r="D175" s="1" t="s">
        <v>263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1">
        <v>0</v>
      </c>
      <c r="U175" s="52">
        <v>15461.058424943418</v>
      </c>
      <c r="V175" s="53" t="s">
        <v>1175</v>
      </c>
      <c r="W175" s="33">
        <v>0</v>
      </c>
      <c r="X175" s="33">
        <v>0</v>
      </c>
      <c r="Y175" s="33">
        <v>0</v>
      </c>
      <c r="Z175" s="62">
        <v>0</v>
      </c>
      <c r="AA175" s="33">
        <v>0</v>
      </c>
      <c r="AB175" s="33">
        <v>0</v>
      </c>
      <c r="AC175" s="33">
        <v>0</v>
      </c>
      <c r="AD175" s="33">
        <v>0</v>
      </c>
      <c r="AE175" s="42">
        <f t="shared" si="4"/>
        <v>15461.058424943418</v>
      </c>
      <c r="AF175" s="7"/>
    </row>
    <row r="176" spans="1:32" ht="15" customHeight="1">
      <c r="A176" s="17" t="s">
        <v>339</v>
      </c>
      <c r="B176" s="17" t="s">
        <v>340</v>
      </c>
      <c r="C176" s="1" t="s">
        <v>9</v>
      </c>
      <c r="D176" s="1" t="s">
        <v>263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1">
        <v>0</v>
      </c>
      <c r="U176" s="52">
        <v>7914.8828114297412</v>
      </c>
      <c r="V176" s="53" t="s">
        <v>1175</v>
      </c>
      <c r="W176" s="33">
        <v>0</v>
      </c>
      <c r="X176" s="33">
        <v>0</v>
      </c>
      <c r="Y176" s="33">
        <v>0</v>
      </c>
      <c r="Z176" s="62">
        <v>0</v>
      </c>
      <c r="AA176" s="33">
        <v>0</v>
      </c>
      <c r="AB176" s="33">
        <v>0</v>
      </c>
      <c r="AC176" s="33">
        <v>0</v>
      </c>
      <c r="AD176" s="33">
        <v>0</v>
      </c>
      <c r="AE176" s="42">
        <f t="shared" si="4"/>
        <v>7914.8828114297412</v>
      </c>
      <c r="AF176" s="7"/>
    </row>
    <row r="177" spans="1:32" ht="15" customHeight="1">
      <c r="A177" s="17" t="s">
        <v>272</v>
      </c>
      <c r="B177" s="17" t="s">
        <v>273</v>
      </c>
      <c r="C177" s="1" t="s">
        <v>9</v>
      </c>
      <c r="D177" s="1" t="s">
        <v>263</v>
      </c>
      <c r="E177" s="33">
        <v>2949721.2808385249</v>
      </c>
      <c r="F177" s="33">
        <v>0</v>
      </c>
      <c r="G177" s="33">
        <v>0</v>
      </c>
      <c r="H177" s="33">
        <v>513600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1">
        <v>0</v>
      </c>
      <c r="U177" s="52">
        <v>11762.770128647197</v>
      </c>
      <c r="V177" s="53" t="s">
        <v>1175</v>
      </c>
      <c r="W177" s="33">
        <v>0</v>
      </c>
      <c r="X177" s="33">
        <v>418311.03735</v>
      </c>
      <c r="Y177" s="33">
        <v>0</v>
      </c>
      <c r="Z177" s="62">
        <v>0</v>
      </c>
      <c r="AA177" s="33">
        <v>0</v>
      </c>
      <c r="AB177" s="33">
        <v>0</v>
      </c>
      <c r="AC177" s="33">
        <v>0</v>
      </c>
      <c r="AD177" s="33">
        <v>0</v>
      </c>
      <c r="AE177" s="42">
        <f t="shared" si="4"/>
        <v>3893395.0883171721</v>
      </c>
      <c r="AF177" s="7"/>
    </row>
    <row r="178" spans="1:32" ht="15" customHeight="1">
      <c r="A178" s="14" t="s">
        <v>776</v>
      </c>
      <c r="B178" s="25" t="s">
        <v>357</v>
      </c>
      <c r="C178" s="1" t="s">
        <v>25</v>
      </c>
      <c r="D178" s="1" t="s">
        <v>263</v>
      </c>
      <c r="E178" s="33">
        <v>250000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1">
        <v>0</v>
      </c>
      <c r="U178" s="33">
        <v>0</v>
      </c>
      <c r="V178" s="53" t="s">
        <v>1175</v>
      </c>
      <c r="W178" s="33">
        <v>0</v>
      </c>
      <c r="X178" s="33">
        <v>0</v>
      </c>
      <c r="Y178" s="33">
        <v>0</v>
      </c>
      <c r="Z178" s="62">
        <v>0</v>
      </c>
      <c r="AA178" s="33">
        <v>0</v>
      </c>
      <c r="AB178" s="33">
        <v>0</v>
      </c>
      <c r="AC178" s="33">
        <v>0</v>
      </c>
      <c r="AD178" s="33">
        <v>0</v>
      </c>
      <c r="AE178" s="42">
        <f t="shared" si="4"/>
        <v>250000</v>
      </c>
      <c r="AF178" s="7"/>
    </row>
    <row r="179" spans="1:32" ht="15" customHeight="1">
      <c r="A179" s="17" t="s">
        <v>361</v>
      </c>
      <c r="B179" s="17" t="s">
        <v>362</v>
      </c>
      <c r="C179" s="1" t="s">
        <v>25</v>
      </c>
      <c r="D179" s="1" t="s">
        <v>263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1">
        <v>0</v>
      </c>
      <c r="U179" s="33">
        <v>0</v>
      </c>
      <c r="V179" s="53" t="s">
        <v>1175</v>
      </c>
      <c r="W179" s="33">
        <v>0</v>
      </c>
      <c r="X179" s="33">
        <v>0</v>
      </c>
      <c r="Y179" s="33">
        <v>0</v>
      </c>
      <c r="Z179" s="62">
        <v>0</v>
      </c>
      <c r="AA179" s="33">
        <v>0</v>
      </c>
      <c r="AB179" s="33">
        <v>0</v>
      </c>
      <c r="AC179" s="33">
        <v>0</v>
      </c>
      <c r="AD179" s="33">
        <v>0</v>
      </c>
      <c r="AE179" s="42">
        <f t="shared" si="4"/>
        <v>0</v>
      </c>
      <c r="AF179" s="7"/>
    </row>
    <row r="180" spans="1:32" ht="15" customHeight="1">
      <c r="A180" s="17" t="s">
        <v>314</v>
      </c>
      <c r="B180" s="17" t="s">
        <v>315</v>
      </c>
      <c r="C180" s="1" t="s">
        <v>8</v>
      </c>
      <c r="D180" s="1" t="s">
        <v>263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1">
        <v>0</v>
      </c>
      <c r="U180" s="52">
        <v>1154.5223295800331</v>
      </c>
      <c r="V180" s="53" t="s">
        <v>1175</v>
      </c>
      <c r="W180" s="33">
        <v>0</v>
      </c>
      <c r="X180" s="33">
        <v>0</v>
      </c>
      <c r="Y180" s="33">
        <v>0</v>
      </c>
      <c r="Z180" s="63">
        <v>0</v>
      </c>
      <c r="AA180" s="33">
        <v>0</v>
      </c>
      <c r="AB180" s="33">
        <v>0</v>
      </c>
      <c r="AC180" s="33">
        <v>0</v>
      </c>
      <c r="AD180" s="33">
        <v>0</v>
      </c>
      <c r="AE180" s="42">
        <f t="shared" si="4"/>
        <v>1154.5223295800331</v>
      </c>
      <c r="AF180" s="7"/>
    </row>
    <row r="181" spans="1:32" ht="15" customHeight="1">
      <c r="A181" s="17" t="s">
        <v>266</v>
      </c>
      <c r="B181" s="17" t="s">
        <v>267</v>
      </c>
      <c r="C181" s="1" t="s">
        <v>8</v>
      </c>
      <c r="D181" s="1" t="s">
        <v>263</v>
      </c>
      <c r="E181" s="33">
        <v>4959149.5623123599</v>
      </c>
      <c r="F181" s="33">
        <v>302984.85382931406</v>
      </c>
      <c r="G181" s="33">
        <v>75746.213457328515</v>
      </c>
      <c r="H181" s="33">
        <v>0</v>
      </c>
      <c r="I181" s="33">
        <v>2593063.9130434785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1">
        <v>0</v>
      </c>
      <c r="U181" s="52">
        <v>928435.19708986999</v>
      </c>
      <c r="V181" s="53" t="s">
        <v>1175</v>
      </c>
      <c r="W181" s="33">
        <v>0</v>
      </c>
      <c r="X181" s="33">
        <v>0</v>
      </c>
      <c r="Y181" s="33">
        <v>0</v>
      </c>
      <c r="Z181" s="62">
        <v>0</v>
      </c>
      <c r="AA181" s="33">
        <v>0</v>
      </c>
      <c r="AB181" s="33">
        <v>0</v>
      </c>
      <c r="AC181" s="33">
        <v>0</v>
      </c>
      <c r="AD181" s="33">
        <v>0</v>
      </c>
      <c r="AE181" s="42">
        <f t="shared" si="4"/>
        <v>8859379.7397323512</v>
      </c>
      <c r="AF181" s="7"/>
    </row>
    <row r="182" spans="1:32" ht="15" customHeight="1">
      <c r="A182" s="17" t="s">
        <v>349</v>
      </c>
      <c r="B182" s="17" t="s">
        <v>350</v>
      </c>
      <c r="C182" s="1" t="s">
        <v>25</v>
      </c>
      <c r="D182" s="1" t="s">
        <v>263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1">
        <v>0</v>
      </c>
      <c r="U182" s="33">
        <v>0</v>
      </c>
      <c r="V182" s="53" t="s">
        <v>1175</v>
      </c>
      <c r="W182" s="33">
        <v>0</v>
      </c>
      <c r="X182" s="33">
        <v>0</v>
      </c>
      <c r="Y182" s="33">
        <v>0</v>
      </c>
      <c r="Z182" s="62">
        <v>0</v>
      </c>
      <c r="AA182" s="33">
        <v>0</v>
      </c>
      <c r="AB182" s="33">
        <v>0</v>
      </c>
      <c r="AC182" s="33">
        <v>0</v>
      </c>
      <c r="AD182" s="33">
        <v>0</v>
      </c>
      <c r="AE182" s="42">
        <f t="shared" si="4"/>
        <v>0</v>
      </c>
      <c r="AF182" s="7"/>
    </row>
    <row r="183" spans="1:32" ht="15" customHeight="1">
      <c r="A183" s="17" t="s">
        <v>341</v>
      </c>
      <c r="B183" s="17" t="s">
        <v>342</v>
      </c>
      <c r="C183" s="17" t="s">
        <v>9</v>
      </c>
      <c r="D183" s="1" t="s">
        <v>263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1">
        <v>0</v>
      </c>
      <c r="U183" s="52">
        <v>31170.478291302326</v>
      </c>
      <c r="V183" s="53" t="s">
        <v>1175</v>
      </c>
      <c r="W183" s="33">
        <v>0</v>
      </c>
      <c r="X183" s="33">
        <v>0</v>
      </c>
      <c r="Y183" s="33">
        <v>0</v>
      </c>
      <c r="Z183" s="62">
        <v>0</v>
      </c>
      <c r="AA183" s="33">
        <v>0</v>
      </c>
      <c r="AB183" s="33">
        <v>0</v>
      </c>
      <c r="AC183" s="33">
        <v>0</v>
      </c>
      <c r="AD183" s="33">
        <v>0</v>
      </c>
      <c r="AE183" s="42">
        <f t="shared" si="4"/>
        <v>31170.478291302326</v>
      </c>
      <c r="AF183" s="7"/>
    </row>
    <row r="184" spans="1:32" ht="15" customHeight="1">
      <c r="A184" s="17">
        <v>750050999</v>
      </c>
      <c r="B184" s="17" t="s">
        <v>735</v>
      </c>
      <c r="C184" s="17" t="s">
        <v>733</v>
      </c>
      <c r="D184" s="1" t="s">
        <v>263</v>
      </c>
      <c r="E184" s="33">
        <v>0</v>
      </c>
      <c r="F184" s="33">
        <v>800000</v>
      </c>
      <c r="G184" s="33">
        <v>200000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1">
        <v>0</v>
      </c>
      <c r="U184" s="33">
        <v>0</v>
      </c>
      <c r="V184" s="53" t="s">
        <v>1175</v>
      </c>
      <c r="W184" s="33">
        <v>0</v>
      </c>
      <c r="X184" s="33">
        <v>0</v>
      </c>
      <c r="Y184" s="33">
        <v>0</v>
      </c>
      <c r="Z184" s="62">
        <v>0</v>
      </c>
      <c r="AA184" s="33">
        <v>0</v>
      </c>
      <c r="AB184" s="33">
        <v>0</v>
      </c>
      <c r="AC184" s="33">
        <v>0</v>
      </c>
      <c r="AD184" s="33">
        <v>0</v>
      </c>
      <c r="AE184" s="42">
        <f t="shared" si="4"/>
        <v>1000000</v>
      </c>
      <c r="AF184" s="7"/>
    </row>
    <row r="185" spans="1:32" ht="15" customHeight="1">
      <c r="A185" s="17">
        <v>750056277</v>
      </c>
      <c r="B185" s="17" t="s">
        <v>736</v>
      </c>
      <c r="C185" s="1" t="s">
        <v>733</v>
      </c>
      <c r="D185" s="1" t="s">
        <v>263</v>
      </c>
      <c r="E185" s="33">
        <v>4877350.8376710191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1">
        <v>0</v>
      </c>
      <c r="U185" s="33">
        <v>0</v>
      </c>
      <c r="V185" s="53" t="s">
        <v>1175</v>
      </c>
      <c r="W185" s="33">
        <v>0</v>
      </c>
      <c r="X185" s="33">
        <v>0</v>
      </c>
      <c r="Y185" s="33">
        <v>0</v>
      </c>
      <c r="Z185" s="62">
        <v>0</v>
      </c>
      <c r="AA185" s="33">
        <v>0</v>
      </c>
      <c r="AB185" s="33">
        <v>0</v>
      </c>
      <c r="AC185" s="33">
        <v>0</v>
      </c>
      <c r="AD185" s="33">
        <v>0</v>
      </c>
      <c r="AE185" s="42">
        <f t="shared" si="4"/>
        <v>4877350.8376710191</v>
      </c>
      <c r="AF185" s="7"/>
    </row>
    <row r="186" spans="1:32" ht="15" customHeight="1">
      <c r="A186" s="17">
        <v>770020030</v>
      </c>
      <c r="B186" s="17" t="s">
        <v>737</v>
      </c>
      <c r="C186" s="17" t="s">
        <v>733</v>
      </c>
      <c r="D186" s="1" t="s">
        <v>263</v>
      </c>
      <c r="E186" s="33">
        <v>1064726.8519709748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1">
        <v>0</v>
      </c>
      <c r="U186" s="33">
        <v>0</v>
      </c>
      <c r="V186" s="53" t="s">
        <v>1175</v>
      </c>
      <c r="W186" s="33">
        <v>0</v>
      </c>
      <c r="X186" s="33">
        <v>0</v>
      </c>
      <c r="Y186" s="33">
        <v>0</v>
      </c>
      <c r="Z186" s="62">
        <v>0</v>
      </c>
      <c r="AA186" s="33">
        <v>0</v>
      </c>
      <c r="AB186" s="33">
        <v>0</v>
      </c>
      <c r="AC186" s="33">
        <v>0</v>
      </c>
      <c r="AD186" s="33">
        <v>0</v>
      </c>
      <c r="AE186" s="42">
        <f t="shared" si="4"/>
        <v>1064726.8519709748</v>
      </c>
      <c r="AF186" s="7"/>
    </row>
    <row r="187" spans="1:32" ht="15" customHeight="1">
      <c r="A187" s="17" t="s">
        <v>270</v>
      </c>
      <c r="B187" s="17" t="s">
        <v>271</v>
      </c>
      <c r="C187" s="1" t="s">
        <v>5</v>
      </c>
      <c r="D187" s="1" t="s">
        <v>263</v>
      </c>
      <c r="E187" s="33">
        <v>2986696.2545687435</v>
      </c>
      <c r="F187" s="33">
        <v>1561191.8503190752</v>
      </c>
      <c r="G187" s="33">
        <v>390297.96257976879</v>
      </c>
      <c r="H187" s="33">
        <v>0</v>
      </c>
      <c r="I187" s="33">
        <v>0</v>
      </c>
      <c r="J187" s="33">
        <v>0</v>
      </c>
      <c r="K187" s="43">
        <v>0</v>
      </c>
      <c r="L187" s="43">
        <v>0</v>
      </c>
      <c r="M187" s="43">
        <v>0</v>
      </c>
      <c r="N187" s="43">
        <v>400000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32">
        <v>0</v>
      </c>
      <c r="U187" s="33">
        <v>0</v>
      </c>
      <c r="V187" s="53" t="s">
        <v>1175</v>
      </c>
      <c r="W187" s="33">
        <v>0</v>
      </c>
      <c r="X187" s="33">
        <v>0</v>
      </c>
      <c r="Y187" s="33">
        <v>0</v>
      </c>
      <c r="Z187" s="62">
        <v>0</v>
      </c>
      <c r="AA187" s="33">
        <v>0</v>
      </c>
      <c r="AB187" s="33">
        <v>0</v>
      </c>
      <c r="AC187" s="33">
        <v>0</v>
      </c>
      <c r="AD187" s="33">
        <v>0</v>
      </c>
      <c r="AE187" s="42">
        <f t="shared" si="4"/>
        <v>5338186.067467588</v>
      </c>
      <c r="AF187" s="7"/>
    </row>
    <row r="188" spans="1:32" ht="15" customHeight="1">
      <c r="A188" s="17" t="s">
        <v>268</v>
      </c>
      <c r="B188" s="17" t="s">
        <v>269</v>
      </c>
      <c r="C188" s="1" t="s">
        <v>8</v>
      </c>
      <c r="D188" s="1" t="s">
        <v>263</v>
      </c>
      <c r="E188" s="33">
        <v>1553994.6822553165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1">
        <v>0</v>
      </c>
      <c r="U188" s="52">
        <v>0</v>
      </c>
      <c r="V188" s="53" t="s">
        <v>1175</v>
      </c>
      <c r="W188" s="33">
        <v>0</v>
      </c>
      <c r="X188" s="33">
        <v>89521.308012722569</v>
      </c>
      <c r="Y188" s="33">
        <v>0</v>
      </c>
      <c r="Z188" s="62">
        <v>0</v>
      </c>
      <c r="AA188" s="33">
        <v>0</v>
      </c>
      <c r="AB188" s="33">
        <v>0</v>
      </c>
      <c r="AC188" s="33">
        <v>0</v>
      </c>
      <c r="AD188" s="33">
        <v>0</v>
      </c>
      <c r="AE188" s="42">
        <f t="shared" si="4"/>
        <v>1643515.9902680391</v>
      </c>
      <c r="AF188" s="7"/>
    </row>
    <row r="189" spans="1:32" ht="15" customHeight="1">
      <c r="A189" s="17" t="s">
        <v>325</v>
      </c>
      <c r="B189" s="17" t="s">
        <v>713</v>
      </c>
      <c r="C189" s="1" t="s">
        <v>9</v>
      </c>
      <c r="D189" s="1" t="s">
        <v>263</v>
      </c>
      <c r="E189" s="33">
        <v>396472.94295550906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1">
        <v>0</v>
      </c>
      <c r="U189" s="52">
        <v>109198.91244823764</v>
      </c>
      <c r="V189" s="53" t="s">
        <v>1175</v>
      </c>
      <c r="W189" s="33">
        <v>0</v>
      </c>
      <c r="X189" s="33">
        <v>0</v>
      </c>
      <c r="Y189" s="33">
        <v>0</v>
      </c>
      <c r="Z189" s="62">
        <v>0</v>
      </c>
      <c r="AA189" s="33">
        <v>0</v>
      </c>
      <c r="AB189" s="33">
        <v>0</v>
      </c>
      <c r="AC189" s="33">
        <v>0</v>
      </c>
      <c r="AD189" s="33">
        <v>0</v>
      </c>
      <c r="AE189" s="42">
        <f t="shared" si="4"/>
        <v>505671.85540374671</v>
      </c>
      <c r="AF189" s="7"/>
    </row>
    <row r="190" spans="1:32" ht="15" customHeight="1">
      <c r="A190" s="17" t="s">
        <v>264</v>
      </c>
      <c r="B190" s="17" t="s">
        <v>265</v>
      </c>
      <c r="C190" s="1" t="s">
        <v>8</v>
      </c>
      <c r="D190" s="1" t="s">
        <v>263</v>
      </c>
      <c r="E190" s="33">
        <v>5357264.0950580379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1">
        <v>0</v>
      </c>
      <c r="U190" s="52">
        <v>347083.35961555666</v>
      </c>
      <c r="V190" s="53" t="s">
        <v>1175</v>
      </c>
      <c r="W190" s="33">
        <v>0</v>
      </c>
      <c r="X190" s="33">
        <v>0</v>
      </c>
      <c r="Y190" s="33">
        <v>0</v>
      </c>
      <c r="Z190" s="62">
        <v>0</v>
      </c>
      <c r="AA190" s="33">
        <v>0</v>
      </c>
      <c r="AB190" s="33">
        <v>0</v>
      </c>
      <c r="AC190" s="33">
        <v>0</v>
      </c>
      <c r="AD190" s="33">
        <v>0</v>
      </c>
      <c r="AE190" s="42">
        <f t="shared" si="4"/>
        <v>5704347.4546735948</v>
      </c>
      <c r="AF190" s="7"/>
    </row>
    <row r="191" spans="1:32" ht="15" customHeight="1">
      <c r="A191" s="17" t="s">
        <v>334</v>
      </c>
      <c r="B191" s="17" t="s">
        <v>750</v>
      </c>
      <c r="C191" s="1" t="s">
        <v>5</v>
      </c>
      <c r="D191" s="1" t="s">
        <v>263</v>
      </c>
      <c r="E191" s="33">
        <v>29819842.643636324</v>
      </c>
      <c r="F191" s="33">
        <v>1813224.8703643419</v>
      </c>
      <c r="G191" s="33">
        <v>453306.21759108547</v>
      </c>
      <c r="H191" s="33">
        <v>1250400</v>
      </c>
      <c r="I191" s="33">
        <v>0</v>
      </c>
      <c r="J191" s="33">
        <v>282682.88839918189</v>
      </c>
      <c r="K191" s="43">
        <v>0</v>
      </c>
      <c r="L191" s="43">
        <v>139300</v>
      </c>
      <c r="M191" s="43">
        <v>0</v>
      </c>
      <c r="N191" s="43">
        <v>621167.85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32">
        <v>0</v>
      </c>
      <c r="U191" s="52">
        <v>3270642.3402003935</v>
      </c>
      <c r="V191" s="53" t="s">
        <v>1175</v>
      </c>
      <c r="W191" s="33">
        <v>232117.78571428571</v>
      </c>
      <c r="X191" s="33">
        <v>0</v>
      </c>
      <c r="Y191" s="33">
        <v>0</v>
      </c>
      <c r="Z191" s="62">
        <v>0</v>
      </c>
      <c r="AA191" s="33">
        <v>0</v>
      </c>
      <c r="AB191" s="33">
        <v>959131</v>
      </c>
      <c r="AC191" s="33">
        <v>0</v>
      </c>
      <c r="AD191" s="33">
        <v>0</v>
      </c>
      <c r="AE191" s="42">
        <f t="shared" si="4"/>
        <v>38841815.595905609</v>
      </c>
      <c r="AF191" s="7"/>
    </row>
    <row r="192" spans="1:32" ht="15" customHeight="1">
      <c r="A192" s="17" t="s">
        <v>316</v>
      </c>
      <c r="B192" s="17" t="s">
        <v>317</v>
      </c>
      <c r="C192" s="1" t="s">
        <v>8</v>
      </c>
      <c r="D192" s="1" t="s">
        <v>263</v>
      </c>
      <c r="E192" s="33">
        <v>10043967.039249906</v>
      </c>
      <c r="F192" s="33">
        <v>647359.93602411519</v>
      </c>
      <c r="G192" s="33">
        <v>161839.9840060288</v>
      </c>
      <c r="H192" s="33">
        <v>513600</v>
      </c>
      <c r="I192" s="33">
        <v>0</v>
      </c>
      <c r="J192" s="33">
        <v>80610.184087840054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1">
        <v>0</v>
      </c>
      <c r="U192" s="52">
        <v>815567.84240329207</v>
      </c>
      <c r="V192" s="53" t="s">
        <v>1175</v>
      </c>
      <c r="W192" s="33">
        <v>0</v>
      </c>
      <c r="X192" s="33">
        <v>0</v>
      </c>
      <c r="Y192" s="33">
        <v>0</v>
      </c>
      <c r="Z192" s="61">
        <v>938101.65677811962</v>
      </c>
      <c r="AA192" s="33">
        <v>0</v>
      </c>
      <c r="AB192" s="33">
        <v>0</v>
      </c>
      <c r="AC192" s="33">
        <v>0</v>
      </c>
      <c r="AD192" s="33">
        <v>0</v>
      </c>
      <c r="AE192" s="42">
        <f t="shared" si="4"/>
        <v>13201046.642549302</v>
      </c>
      <c r="AF192" s="7"/>
    </row>
    <row r="193" spans="1:33" ht="15" customHeight="1">
      <c r="A193" s="17" t="s">
        <v>355</v>
      </c>
      <c r="B193" s="17" t="s">
        <v>356</v>
      </c>
      <c r="C193" s="1" t="s">
        <v>25</v>
      </c>
      <c r="D193" s="1" t="s">
        <v>263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1">
        <v>0</v>
      </c>
      <c r="U193" s="33">
        <v>0</v>
      </c>
      <c r="V193" s="53" t="s">
        <v>1175</v>
      </c>
      <c r="W193" s="33">
        <v>0</v>
      </c>
      <c r="X193" s="33">
        <v>0</v>
      </c>
      <c r="Y193" s="33">
        <v>0</v>
      </c>
      <c r="Z193" s="62">
        <v>0</v>
      </c>
      <c r="AA193" s="33">
        <v>0</v>
      </c>
      <c r="AB193" s="33">
        <v>0</v>
      </c>
      <c r="AC193" s="33">
        <v>0</v>
      </c>
      <c r="AD193" s="33">
        <v>0</v>
      </c>
      <c r="AE193" s="42">
        <f t="shared" si="4"/>
        <v>0</v>
      </c>
      <c r="AF193" s="7"/>
    </row>
    <row r="194" spans="1:33" ht="15" customHeight="1">
      <c r="A194" s="17" t="s">
        <v>353</v>
      </c>
      <c r="B194" s="17" t="s">
        <v>354</v>
      </c>
      <c r="C194" s="1" t="s">
        <v>25</v>
      </c>
      <c r="D194" s="1" t="s">
        <v>263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1">
        <v>0</v>
      </c>
      <c r="U194" s="33">
        <v>0</v>
      </c>
      <c r="V194" s="53" t="s">
        <v>1175</v>
      </c>
      <c r="W194" s="33">
        <v>0</v>
      </c>
      <c r="X194" s="33">
        <v>0</v>
      </c>
      <c r="Y194" s="33">
        <v>0</v>
      </c>
      <c r="Z194" s="63">
        <v>0</v>
      </c>
      <c r="AA194" s="33">
        <v>0</v>
      </c>
      <c r="AB194" s="33">
        <v>0</v>
      </c>
      <c r="AC194" s="33">
        <v>0</v>
      </c>
      <c r="AD194" s="33">
        <v>0</v>
      </c>
      <c r="AE194" s="42">
        <f t="shared" si="4"/>
        <v>0</v>
      </c>
      <c r="AF194" s="7"/>
    </row>
    <row r="195" spans="1:33" ht="15" customHeight="1">
      <c r="A195" s="17" t="s">
        <v>332</v>
      </c>
      <c r="B195" s="17" t="s">
        <v>333</v>
      </c>
      <c r="C195" s="1" t="s">
        <v>8</v>
      </c>
      <c r="D195" s="1" t="s">
        <v>263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1">
        <v>0</v>
      </c>
      <c r="U195" s="52">
        <v>19258.957468670655</v>
      </c>
      <c r="V195" s="53" t="s">
        <v>1175</v>
      </c>
      <c r="W195" s="33">
        <v>0</v>
      </c>
      <c r="X195" s="33">
        <v>0</v>
      </c>
      <c r="Y195" s="33">
        <v>0</v>
      </c>
      <c r="Z195" s="62">
        <v>0</v>
      </c>
      <c r="AA195" s="33">
        <v>0</v>
      </c>
      <c r="AB195" s="33">
        <v>0</v>
      </c>
      <c r="AC195" s="33">
        <v>0</v>
      </c>
      <c r="AD195" s="33">
        <v>0</v>
      </c>
      <c r="AE195" s="42">
        <f t="shared" si="4"/>
        <v>19258.957468670655</v>
      </c>
      <c r="AF195" s="7"/>
    </row>
    <row r="196" spans="1:33" ht="15" customHeight="1">
      <c r="A196" s="17" t="s">
        <v>280</v>
      </c>
      <c r="B196" s="17" t="s">
        <v>751</v>
      </c>
      <c r="C196" s="1" t="s">
        <v>5</v>
      </c>
      <c r="D196" s="1" t="s">
        <v>263</v>
      </c>
      <c r="E196" s="33">
        <v>23417651.076206166</v>
      </c>
      <c r="F196" s="33">
        <v>775702.84363985574</v>
      </c>
      <c r="G196" s="33">
        <v>193925.71090996393</v>
      </c>
      <c r="H196" s="33">
        <v>1445079</v>
      </c>
      <c r="I196" s="33">
        <v>0</v>
      </c>
      <c r="J196" s="33">
        <v>653860.80360594322</v>
      </c>
      <c r="K196" s="43">
        <v>0</v>
      </c>
      <c r="L196" s="43">
        <v>0</v>
      </c>
      <c r="M196" s="43">
        <v>0</v>
      </c>
      <c r="N196" s="48">
        <v>150000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32">
        <v>0</v>
      </c>
      <c r="U196" s="52">
        <v>4654420.5714875376</v>
      </c>
      <c r="V196" s="53" t="s">
        <v>1175</v>
      </c>
      <c r="W196" s="33">
        <v>0</v>
      </c>
      <c r="X196" s="33">
        <v>0</v>
      </c>
      <c r="Y196" s="33">
        <v>0</v>
      </c>
      <c r="Z196" s="62">
        <v>0</v>
      </c>
      <c r="AA196" s="33">
        <v>0</v>
      </c>
      <c r="AB196" s="33">
        <v>150000</v>
      </c>
      <c r="AC196" s="33">
        <v>0</v>
      </c>
      <c r="AD196" s="33">
        <v>0</v>
      </c>
      <c r="AE196" s="42">
        <f t="shared" si="4"/>
        <v>31440640.005849466</v>
      </c>
      <c r="AF196" s="7"/>
    </row>
    <row r="197" spans="1:33" ht="15" customHeight="1">
      <c r="A197" s="17" t="s">
        <v>276</v>
      </c>
      <c r="B197" s="17" t="s">
        <v>277</v>
      </c>
      <c r="C197" s="1" t="s">
        <v>8</v>
      </c>
      <c r="D197" s="1" t="s">
        <v>263</v>
      </c>
      <c r="E197" s="33">
        <v>3291294.8124676864</v>
      </c>
      <c r="F197" s="33">
        <v>0</v>
      </c>
      <c r="G197" s="33">
        <v>0</v>
      </c>
      <c r="H197" s="33">
        <v>0</v>
      </c>
      <c r="I197" s="33">
        <v>0</v>
      </c>
      <c r="J197" s="33">
        <v>178095.92947593541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1">
        <v>0</v>
      </c>
      <c r="U197" s="52">
        <v>614380.38131577079</v>
      </c>
      <c r="V197" s="53" t="s">
        <v>1175</v>
      </c>
      <c r="W197" s="33">
        <v>0</v>
      </c>
      <c r="X197" s="33">
        <v>0</v>
      </c>
      <c r="Y197" s="33">
        <v>0</v>
      </c>
      <c r="Z197" s="62">
        <v>0</v>
      </c>
      <c r="AA197" s="33">
        <v>0</v>
      </c>
      <c r="AB197" s="33">
        <v>0</v>
      </c>
      <c r="AC197" s="33">
        <v>0</v>
      </c>
      <c r="AD197" s="33">
        <v>0</v>
      </c>
      <c r="AE197" s="42">
        <f t="shared" si="4"/>
        <v>4083771.1232593926</v>
      </c>
      <c r="AF197" s="7"/>
    </row>
    <row r="198" spans="1:33" ht="15" customHeight="1">
      <c r="A198" s="17" t="s">
        <v>335</v>
      </c>
      <c r="B198" s="17" t="s">
        <v>336</v>
      </c>
      <c r="C198" s="17" t="s">
        <v>9</v>
      </c>
      <c r="D198" s="1" t="s">
        <v>263</v>
      </c>
      <c r="E198" s="33">
        <v>681171.24430030026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1">
        <v>0</v>
      </c>
      <c r="U198" s="52">
        <v>4976.7141436987749</v>
      </c>
      <c r="V198" s="53" t="s">
        <v>1175</v>
      </c>
      <c r="W198" s="33">
        <v>0</v>
      </c>
      <c r="X198" s="33">
        <v>352821.46500000003</v>
      </c>
      <c r="Y198" s="33">
        <v>0</v>
      </c>
      <c r="Z198" s="62">
        <v>0</v>
      </c>
      <c r="AA198" s="33">
        <v>0</v>
      </c>
      <c r="AB198" s="33">
        <v>0</v>
      </c>
      <c r="AC198" s="33">
        <v>0</v>
      </c>
      <c r="AD198" s="33">
        <v>0</v>
      </c>
      <c r="AE198" s="42">
        <f t="shared" si="4"/>
        <v>1038969.4234439991</v>
      </c>
      <c r="AF198" s="7"/>
    </row>
    <row r="199" spans="1:33" ht="15" customHeight="1">
      <c r="A199" s="17" t="s">
        <v>278</v>
      </c>
      <c r="B199" s="17" t="s">
        <v>279</v>
      </c>
      <c r="C199" s="1" t="s">
        <v>8</v>
      </c>
      <c r="D199" s="1" t="s">
        <v>263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1">
        <v>0</v>
      </c>
      <c r="U199" s="33">
        <v>0</v>
      </c>
      <c r="V199" s="53" t="s">
        <v>1175</v>
      </c>
      <c r="W199" s="33">
        <v>0</v>
      </c>
      <c r="X199" s="33">
        <v>0</v>
      </c>
      <c r="Y199" s="33">
        <v>0</v>
      </c>
      <c r="Z199" s="62">
        <v>0</v>
      </c>
      <c r="AA199" s="33">
        <v>0</v>
      </c>
      <c r="AB199" s="33">
        <v>0</v>
      </c>
      <c r="AC199" s="33">
        <v>0</v>
      </c>
      <c r="AD199" s="33">
        <v>0</v>
      </c>
      <c r="AE199" s="42">
        <f t="shared" si="4"/>
        <v>0</v>
      </c>
      <c r="AF199" s="7"/>
    </row>
    <row r="200" spans="1:33" ht="15" customHeight="1">
      <c r="A200" s="17" t="s">
        <v>351</v>
      </c>
      <c r="B200" s="17" t="s">
        <v>352</v>
      </c>
      <c r="C200" s="1" t="s">
        <v>25</v>
      </c>
      <c r="D200" s="1" t="s">
        <v>263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1">
        <v>0</v>
      </c>
      <c r="U200" s="33">
        <v>0</v>
      </c>
      <c r="V200" s="53" t="s">
        <v>1175</v>
      </c>
      <c r="W200" s="33">
        <v>0</v>
      </c>
      <c r="X200" s="33">
        <v>0</v>
      </c>
      <c r="Y200" s="33">
        <v>0</v>
      </c>
      <c r="Z200" s="62">
        <v>0</v>
      </c>
      <c r="AA200" s="33">
        <v>0</v>
      </c>
      <c r="AB200" s="33">
        <v>0</v>
      </c>
      <c r="AC200" s="33">
        <v>0</v>
      </c>
      <c r="AD200" s="33">
        <v>0</v>
      </c>
      <c r="AE200" s="42">
        <f t="shared" si="4"/>
        <v>0</v>
      </c>
      <c r="AF200" s="7"/>
    </row>
    <row r="201" spans="1:33" ht="15" customHeight="1">
      <c r="A201" s="17" t="s">
        <v>323</v>
      </c>
      <c r="B201" s="17" t="s">
        <v>324</v>
      </c>
      <c r="C201" s="1" t="s">
        <v>8</v>
      </c>
      <c r="D201" s="1" t="s">
        <v>263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1">
        <v>0</v>
      </c>
      <c r="U201" s="33">
        <v>0</v>
      </c>
      <c r="V201" s="53" t="s">
        <v>1175</v>
      </c>
      <c r="W201" s="33">
        <v>0</v>
      </c>
      <c r="X201" s="33">
        <v>0</v>
      </c>
      <c r="Y201" s="33">
        <v>0</v>
      </c>
      <c r="Z201" s="63">
        <v>0</v>
      </c>
      <c r="AA201" s="33">
        <v>0</v>
      </c>
      <c r="AB201" s="33">
        <v>0</v>
      </c>
      <c r="AC201" s="33">
        <v>0</v>
      </c>
      <c r="AD201" s="33">
        <v>0</v>
      </c>
      <c r="AE201" s="42">
        <f t="shared" si="4"/>
        <v>0</v>
      </c>
      <c r="AF201" s="7"/>
    </row>
    <row r="202" spans="1:33" ht="15" customHeight="1">
      <c r="A202" s="17" t="s">
        <v>369</v>
      </c>
      <c r="B202" s="17" t="s">
        <v>370</v>
      </c>
      <c r="C202" s="1" t="s">
        <v>9</v>
      </c>
      <c r="D202" s="1" t="s">
        <v>747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1">
        <v>0</v>
      </c>
      <c r="U202" s="52">
        <v>631.21313242860924</v>
      </c>
      <c r="V202" s="53" t="s">
        <v>1175</v>
      </c>
      <c r="W202" s="33">
        <v>0</v>
      </c>
      <c r="X202" s="33">
        <v>0</v>
      </c>
      <c r="Y202" s="33">
        <v>0</v>
      </c>
      <c r="Z202" s="62">
        <v>0</v>
      </c>
      <c r="AA202" s="33">
        <v>0</v>
      </c>
      <c r="AB202" s="33">
        <v>0</v>
      </c>
      <c r="AC202" s="33">
        <v>0</v>
      </c>
      <c r="AD202" s="33">
        <v>0</v>
      </c>
      <c r="AE202" s="42">
        <f t="shared" si="4"/>
        <v>631.21313242860924</v>
      </c>
      <c r="AF202" s="7"/>
      <c r="AG202" s="13"/>
    </row>
    <row r="203" spans="1:33" ht="15" customHeight="1">
      <c r="A203" s="17" t="s">
        <v>447</v>
      </c>
      <c r="B203" s="17" t="s">
        <v>448</v>
      </c>
      <c r="C203" s="1" t="s">
        <v>9</v>
      </c>
      <c r="D203" s="1" t="s">
        <v>747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1">
        <v>0</v>
      </c>
      <c r="U203" s="52">
        <v>141138.82241620013</v>
      </c>
      <c r="V203" s="53" t="s">
        <v>1175</v>
      </c>
      <c r="W203" s="33">
        <v>0</v>
      </c>
      <c r="X203" s="33">
        <v>0</v>
      </c>
      <c r="Y203" s="33">
        <v>0</v>
      </c>
      <c r="Z203" s="62">
        <v>0</v>
      </c>
      <c r="AA203" s="33">
        <v>0</v>
      </c>
      <c r="AB203" s="33">
        <v>0</v>
      </c>
      <c r="AC203" s="33">
        <v>0</v>
      </c>
      <c r="AD203" s="33">
        <v>0</v>
      </c>
      <c r="AE203" s="42">
        <f t="shared" si="4"/>
        <v>141138.82241620013</v>
      </c>
      <c r="AF203" s="7"/>
      <c r="AG203" s="13"/>
    </row>
    <row r="204" spans="1:33" ht="15" customHeight="1">
      <c r="A204" s="17" t="s">
        <v>371</v>
      </c>
      <c r="B204" s="17" t="s">
        <v>372</v>
      </c>
      <c r="C204" s="1" t="s">
        <v>9</v>
      </c>
      <c r="D204" s="1" t="s">
        <v>747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1">
        <v>0</v>
      </c>
      <c r="U204" s="52">
        <v>313.86120386319817</v>
      </c>
      <c r="V204" s="53" t="s">
        <v>1175</v>
      </c>
      <c r="W204" s="33">
        <v>0</v>
      </c>
      <c r="X204" s="33">
        <v>0</v>
      </c>
      <c r="Y204" s="33">
        <v>0</v>
      </c>
      <c r="Z204" s="62">
        <v>0</v>
      </c>
      <c r="AA204" s="33">
        <v>0</v>
      </c>
      <c r="AB204" s="33">
        <v>0</v>
      </c>
      <c r="AC204" s="33">
        <v>0</v>
      </c>
      <c r="AD204" s="33">
        <v>0</v>
      </c>
      <c r="AE204" s="42">
        <f t="shared" si="4"/>
        <v>313.86120386319817</v>
      </c>
      <c r="AF204" s="7"/>
      <c r="AG204" s="13"/>
    </row>
    <row r="205" spans="1:33" ht="15" customHeight="1">
      <c r="A205" s="17" t="s">
        <v>376</v>
      </c>
      <c r="B205" s="17" t="s">
        <v>377</v>
      </c>
      <c r="C205" s="17" t="s">
        <v>9</v>
      </c>
      <c r="D205" s="1" t="s">
        <v>747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1">
        <v>0</v>
      </c>
      <c r="U205" s="52">
        <v>5730.5639400993005</v>
      </c>
      <c r="V205" s="53" t="s">
        <v>1175</v>
      </c>
      <c r="W205" s="33">
        <v>0</v>
      </c>
      <c r="X205" s="33">
        <v>0</v>
      </c>
      <c r="Y205" s="33">
        <v>0</v>
      </c>
      <c r="Z205" s="62">
        <v>0</v>
      </c>
      <c r="AA205" s="33">
        <v>0</v>
      </c>
      <c r="AB205" s="33">
        <v>0</v>
      </c>
      <c r="AC205" s="33">
        <v>0</v>
      </c>
      <c r="AD205" s="33">
        <v>0</v>
      </c>
      <c r="AE205" s="42">
        <f t="shared" si="4"/>
        <v>5730.5639400993005</v>
      </c>
      <c r="AF205" s="7"/>
      <c r="AG205" s="13"/>
    </row>
    <row r="206" spans="1:33" ht="15" customHeight="1">
      <c r="A206" s="17" t="s">
        <v>363</v>
      </c>
      <c r="B206" s="17" t="s">
        <v>364</v>
      </c>
      <c r="C206" s="17" t="s">
        <v>9</v>
      </c>
      <c r="D206" s="1" t="s">
        <v>747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1">
        <v>0</v>
      </c>
      <c r="U206" s="52">
        <v>22529.672543157609</v>
      </c>
      <c r="V206" s="53" t="s">
        <v>1175</v>
      </c>
      <c r="W206" s="33">
        <v>0</v>
      </c>
      <c r="X206" s="33">
        <v>0</v>
      </c>
      <c r="Y206" s="33">
        <v>0</v>
      </c>
      <c r="Z206" s="62">
        <v>0</v>
      </c>
      <c r="AA206" s="33">
        <v>0</v>
      </c>
      <c r="AB206" s="33">
        <v>0</v>
      </c>
      <c r="AC206" s="33">
        <v>0</v>
      </c>
      <c r="AD206" s="33">
        <v>0</v>
      </c>
      <c r="AE206" s="42">
        <f t="shared" si="4"/>
        <v>22529.672543157609</v>
      </c>
      <c r="AF206" s="7"/>
      <c r="AG206" s="13"/>
    </row>
    <row r="207" spans="1:33" ht="15" customHeight="1">
      <c r="A207" s="17" t="s">
        <v>449</v>
      </c>
      <c r="B207" s="17" t="s">
        <v>450</v>
      </c>
      <c r="C207" s="1" t="s">
        <v>9</v>
      </c>
      <c r="D207" s="1" t="s">
        <v>747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1">
        <v>0</v>
      </c>
      <c r="U207" s="52">
        <v>43967.389330651538</v>
      </c>
      <c r="V207" s="53" t="s">
        <v>1175</v>
      </c>
      <c r="W207" s="33">
        <v>0</v>
      </c>
      <c r="X207" s="33">
        <v>0</v>
      </c>
      <c r="Y207" s="33">
        <v>0</v>
      </c>
      <c r="Z207" s="62">
        <v>0</v>
      </c>
      <c r="AA207" s="33">
        <v>0</v>
      </c>
      <c r="AB207" s="33">
        <v>0</v>
      </c>
      <c r="AC207" s="33">
        <v>0</v>
      </c>
      <c r="AD207" s="33">
        <v>0</v>
      </c>
      <c r="AE207" s="42">
        <f t="shared" si="4"/>
        <v>43967.389330651538</v>
      </c>
      <c r="AF207" s="7"/>
      <c r="AG207" s="13"/>
    </row>
    <row r="208" spans="1:33" ht="15" customHeight="1">
      <c r="A208" s="17" t="s">
        <v>451</v>
      </c>
      <c r="B208" s="17" t="s">
        <v>452</v>
      </c>
      <c r="C208" s="17" t="s">
        <v>9</v>
      </c>
      <c r="D208" s="1" t="s">
        <v>747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1">
        <v>0</v>
      </c>
      <c r="U208" s="52">
        <v>1595.2309661680488</v>
      </c>
      <c r="V208" s="53" t="s">
        <v>1175</v>
      </c>
      <c r="W208" s="33">
        <v>0</v>
      </c>
      <c r="X208" s="33">
        <v>0</v>
      </c>
      <c r="Y208" s="33">
        <v>0</v>
      </c>
      <c r="Z208" s="62">
        <v>0</v>
      </c>
      <c r="AA208" s="33">
        <v>0</v>
      </c>
      <c r="AB208" s="33">
        <v>0</v>
      </c>
      <c r="AC208" s="33">
        <v>0</v>
      </c>
      <c r="AD208" s="33">
        <v>0</v>
      </c>
      <c r="AE208" s="42">
        <f t="shared" si="4"/>
        <v>1595.2309661680488</v>
      </c>
      <c r="AF208" s="7"/>
      <c r="AG208" s="15"/>
    </row>
    <row r="209" spans="1:33" ht="15" customHeight="1">
      <c r="A209" s="17" t="s">
        <v>453</v>
      </c>
      <c r="B209" s="17" t="s">
        <v>454</v>
      </c>
      <c r="C209" s="1" t="s">
        <v>9</v>
      </c>
      <c r="D209" s="1" t="s">
        <v>747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1">
        <v>0</v>
      </c>
      <c r="U209" s="52">
        <v>0</v>
      </c>
      <c r="V209" s="53" t="s">
        <v>1175</v>
      </c>
      <c r="W209" s="33">
        <v>0</v>
      </c>
      <c r="X209" s="33">
        <v>0</v>
      </c>
      <c r="Y209" s="33">
        <v>0</v>
      </c>
      <c r="Z209" s="62">
        <v>0</v>
      </c>
      <c r="AA209" s="33">
        <v>0</v>
      </c>
      <c r="AB209" s="33">
        <v>0</v>
      </c>
      <c r="AC209" s="33">
        <v>0</v>
      </c>
      <c r="AD209" s="33">
        <v>0</v>
      </c>
      <c r="AE209" s="42">
        <f t="shared" si="4"/>
        <v>0</v>
      </c>
      <c r="AF209" s="7"/>
      <c r="AG209" s="13"/>
    </row>
    <row r="210" spans="1:33" ht="15" customHeight="1">
      <c r="A210" s="17" t="s">
        <v>443</v>
      </c>
      <c r="B210" s="17" t="s">
        <v>444</v>
      </c>
      <c r="C210" s="17" t="s">
        <v>9</v>
      </c>
      <c r="D210" s="1" t="s">
        <v>747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1">
        <v>0</v>
      </c>
      <c r="U210" s="52">
        <v>11827.2148841981</v>
      </c>
      <c r="V210" s="53" t="s">
        <v>1175</v>
      </c>
      <c r="W210" s="33">
        <v>0</v>
      </c>
      <c r="X210" s="33">
        <v>0</v>
      </c>
      <c r="Y210" s="33">
        <v>0</v>
      </c>
      <c r="Z210" s="62">
        <v>0</v>
      </c>
      <c r="AA210" s="33">
        <v>0</v>
      </c>
      <c r="AB210" s="33">
        <v>0</v>
      </c>
      <c r="AC210" s="33">
        <v>0</v>
      </c>
      <c r="AD210" s="33">
        <v>0</v>
      </c>
      <c r="AE210" s="42">
        <f t="shared" si="4"/>
        <v>11827.2148841981</v>
      </c>
      <c r="AF210" s="7"/>
    </row>
    <row r="211" spans="1:33" ht="15" customHeight="1">
      <c r="A211" s="17" t="s">
        <v>445</v>
      </c>
      <c r="B211" s="17" t="s">
        <v>446</v>
      </c>
      <c r="C211" s="17" t="s">
        <v>9</v>
      </c>
      <c r="D211" s="1" t="s">
        <v>747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1">
        <v>0</v>
      </c>
      <c r="U211" s="52">
        <v>1825.9221115895484</v>
      </c>
      <c r="V211" s="53" t="s">
        <v>1175</v>
      </c>
      <c r="W211" s="33">
        <v>0</v>
      </c>
      <c r="X211" s="33">
        <v>0</v>
      </c>
      <c r="Y211" s="33">
        <v>0</v>
      </c>
      <c r="Z211" s="62">
        <v>0</v>
      </c>
      <c r="AA211" s="33">
        <v>0</v>
      </c>
      <c r="AB211" s="33">
        <v>0</v>
      </c>
      <c r="AC211" s="33">
        <v>0</v>
      </c>
      <c r="AD211" s="33">
        <v>0</v>
      </c>
      <c r="AE211" s="42">
        <f t="shared" si="4"/>
        <v>1825.9221115895484</v>
      </c>
      <c r="AF211" s="7"/>
    </row>
    <row r="212" spans="1:33" ht="15" customHeight="1">
      <c r="A212" s="17" t="s">
        <v>365</v>
      </c>
      <c r="B212" s="17" t="s">
        <v>366</v>
      </c>
      <c r="C212" s="1" t="s">
        <v>9</v>
      </c>
      <c r="D212" s="1" t="s">
        <v>747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1">
        <v>0</v>
      </c>
      <c r="U212" s="52">
        <v>3896.3571044365749</v>
      </c>
      <c r="V212" s="53" t="s">
        <v>1175</v>
      </c>
      <c r="W212" s="33">
        <v>0</v>
      </c>
      <c r="X212" s="33">
        <v>0</v>
      </c>
      <c r="Y212" s="33">
        <v>0</v>
      </c>
      <c r="Z212" s="62">
        <v>0</v>
      </c>
      <c r="AA212" s="33">
        <v>0</v>
      </c>
      <c r="AB212" s="33">
        <v>0</v>
      </c>
      <c r="AC212" s="33">
        <v>0</v>
      </c>
      <c r="AD212" s="33">
        <v>0</v>
      </c>
      <c r="AE212" s="42">
        <f t="shared" si="4"/>
        <v>3896.3571044365749</v>
      </c>
      <c r="AF212" s="7"/>
    </row>
    <row r="213" spans="1:33" ht="15" customHeight="1">
      <c r="A213" s="17" t="s">
        <v>382</v>
      </c>
      <c r="B213" s="17" t="s">
        <v>383</v>
      </c>
      <c r="C213" s="17" t="s">
        <v>9</v>
      </c>
      <c r="D213" s="1" t="s">
        <v>747</v>
      </c>
      <c r="E213" s="33">
        <v>250000</v>
      </c>
      <c r="F213" s="33">
        <v>0</v>
      </c>
      <c r="G213" s="33">
        <v>0</v>
      </c>
      <c r="H213" s="33">
        <v>0</v>
      </c>
      <c r="I213" s="33">
        <v>0</v>
      </c>
      <c r="J213" s="33">
        <v>112466.04325496526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1">
        <v>0</v>
      </c>
      <c r="U213" s="52">
        <v>46506.804736767161</v>
      </c>
      <c r="V213" s="53" t="s">
        <v>1175</v>
      </c>
      <c r="W213" s="33">
        <v>0</v>
      </c>
      <c r="X213" s="33">
        <v>0</v>
      </c>
      <c r="Y213" s="33">
        <v>0</v>
      </c>
      <c r="Z213" s="62">
        <v>0</v>
      </c>
      <c r="AA213" s="33">
        <v>0</v>
      </c>
      <c r="AB213" s="33">
        <v>0</v>
      </c>
      <c r="AC213" s="33">
        <v>0</v>
      </c>
      <c r="AD213" s="33">
        <v>0</v>
      </c>
      <c r="AE213" s="42">
        <f t="shared" ref="AE213:AE276" si="5">SUM(E213:AD213)</f>
        <v>408972.84799173241</v>
      </c>
      <c r="AF213" s="7"/>
    </row>
    <row r="214" spans="1:33" ht="15" customHeight="1">
      <c r="A214" s="17" t="s">
        <v>435</v>
      </c>
      <c r="B214" s="17" t="s">
        <v>436</v>
      </c>
      <c r="C214" s="1" t="s">
        <v>9</v>
      </c>
      <c r="D214" s="1" t="s">
        <v>747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1">
        <v>0</v>
      </c>
      <c r="U214" s="52">
        <v>35094.620991793337</v>
      </c>
      <c r="V214" s="53" t="s">
        <v>1175</v>
      </c>
      <c r="W214" s="33">
        <v>0</v>
      </c>
      <c r="X214" s="33">
        <v>0</v>
      </c>
      <c r="Y214" s="33">
        <v>0</v>
      </c>
      <c r="Z214" s="62">
        <v>0</v>
      </c>
      <c r="AA214" s="33">
        <v>0</v>
      </c>
      <c r="AB214" s="33">
        <v>0</v>
      </c>
      <c r="AC214" s="33">
        <v>0</v>
      </c>
      <c r="AD214" s="33">
        <v>0</v>
      </c>
      <c r="AE214" s="42">
        <f t="shared" si="5"/>
        <v>35094.620991793337</v>
      </c>
      <c r="AF214" s="7"/>
    </row>
    <row r="215" spans="1:33" ht="15" customHeight="1">
      <c r="A215" s="17" t="s">
        <v>431</v>
      </c>
      <c r="B215" s="17" t="s">
        <v>432</v>
      </c>
      <c r="C215" s="1" t="s">
        <v>9</v>
      </c>
      <c r="D215" s="1" t="s">
        <v>747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1">
        <v>0</v>
      </c>
      <c r="U215" s="52">
        <v>869.4202511418415</v>
      </c>
      <c r="V215" s="53" t="s">
        <v>1175</v>
      </c>
      <c r="W215" s="33">
        <v>0</v>
      </c>
      <c r="X215" s="33">
        <v>0</v>
      </c>
      <c r="Y215" s="33">
        <v>0</v>
      </c>
      <c r="Z215" s="62">
        <v>0</v>
      </c>
      <c r="AA215" s="33">
        <v>0</v>
      </c>
      <c r="AB215" s="33">
        <v>0</v>
      </c>
      <c r="AC215" s="33">
        <v>0</v>
      </c>
      <c r="AD215" s="33">
        <v>0</v>
      </c>
      <c r="AE215" s="42">
        <f t="shared" si="5"/>
        <v>869.4202511418415</v>
      </c>
      <c r="AF215" s="7"/>
    </row>
    <row r="216" spans="1:33" ht="15" customHeight="1">
      <c r="A216" s="17" t="s">
        <v>433</v>
      </c>
      <c r="B216" s="17" t="s">
        <v>434</v>
      </c>
      <c r="C216" s="1" t="s">
        <v>9</v>
      </c>
      <c r="D216" s="1" t="s">
        <v>747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1">
        <v>0</v>
      </c>
      <c r="U216" s="52">
        <v>338.19650136159697</v>
      </c>
      <c r="V216" s="53" t="s">
        <v>1175</v>
      </c>
      <c r="W216" s="33">
        <v>0</v>
      </c>
      <c r="X216" s="33">
        <v>0</v>
      </c>
      <c r="Y216" s="33">
        <v>0</v>
      </c>
      <c r="Z216" s="63">
        <v>0</v>
      </c>
      <c r="AA216" s="33">
        <v>0</v>
      </c>
      <c r="AB216" s="33">
        <v>0</v>
      </c>
      <c r="AC216" s="33">
        <v>0</v>
      </c>
      <c r="AD216" s="33">
        <v>0</v>
      </c>
      <c r="AE216" s="42">
        <f t="shared" si="5"/>
        <v>338.19650136159697</v>
      </c>
      <c r="AF216" s="7"/>
    </row>
    <row r="217" spans="1:33" ht="15" customHeight="1">
      <c r="A217" s="17" t="s">
        <v>437</v>
      </c>
      <c r="B217" s="17" t="s">
        <v>438</v>
      </c>
      <c r="C217" s="1" t="s">
        <v>9</v>
      </c>
      <c r="D217" s="1" t="s">
        <v>747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1">
        <v>0</v>
      </c>
      <c r="U217" s="52">
        <v>867.8278422578137</v>
      </c>
      <c r="V217" s="53" t="s">
        <v>1175</v>
      </c>
      <c r="W217" s="33">
        <v>0</v>
      </c>
      <c r="X217" s="33">
        <v>0</v>
      </c>
      <c r="Y217" s="33">
        <v>0</v>
      </c>
      <c r="Z217" s="62">
        <v>0</v>
      </c>
      <c r="AA217" s="33">
        <v>0</v>
      </c>
      <c r="AB217" s="33">
        <v>0</v>
      </c>
      <c r="AC217" s="33">
        <v>0</v>
      </c>
      <c r="AD217" s="33">
        <v>0</v>
      </c>
      <c r="AE217" s="42">
        <f t="shared" si="5"/>
        <v>867.8278422578137</v>
      </c>
      <c r="AF217" s="7"/>
    </row>
    <row r="218" spans="1:33" ht="15" customHeight="1">
      <c r="A218" s="17" t="s">
        <v>429</v>
      </c>
      <c r="B218" s="17" t="s">
        <v>430</v>
      </c>
      <c r="C218" s="17" t="s">
        <v>9</v>
      </c>
      <c r="D218" s="1" t="s">
        <v>747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1">
        <v>0</v>
      </c>
      <c r="U218" s="52">
        <v>1553.3091589407125</v>
      </c>
      <c r="V218" s="53" t="s">
        <v>1175</v>
      </c>
      <c r="W218" s="33">
        <v>0</v>
      </c>
      <c r="X218" s="33">
        <v>0</v>
      </c>
      <c r="Y218" s="33">
        <v>0</v>
      </c>
      <c r="Z218" s="62">
        <v>0</v>
      </c>
      <c r="AA218" s="33">
        <v>0</v>
      </c>
      <c r="AB218" s="33">
        <v>0</v>
      </c>
      <c r="AC218" s="33">
        <v>0</v>
      </c>
      <c r="AD218" s="33">
        <v>0</v>
      </c>
      <c r="AE218" s="42">
        <f t="shared" si="5"/>
        <v>1553.3091589407125</v>
      </c>
      <c r="AF218" s="7"/>
    </row>
    <row r="219" spans="1:33" ht="15" customHeight="1">
      <c r="A219" s="17" t="s">
        <v>378</v>
      </c>
      <c r="B219" s="17" t="s">
        <v>379</v>
      </c>
      <c r="C219" s="17" t="s">
        <v>1176</v>
      </c>
      <c r="D219" s="1" t="s">
        <v>747</v>
      </c>
      <c r="E219" s="33">
        <v>51537632.791839033</v>
      </c>
      <c r="F219" s="33">
        <v>2078055.6075938914</v>
      </c>
      <c r="G219" s="33">
        <v>519513.90189847286</v>
      </c>
      <c r="H219" s="33">
        <v>480000</v>
      </c>
      <c r="I219" s="33">
        <v>0</v>
      </c>
      <c r="J219" s="33">
        <v>217368.88361474546</v>
      </c>
      <c r="K219" s="43">
        <v>0</v>
      </c>
      <c r="L219" s="43">
        <v>0</v>
      </c>
      <c r="M219" s="43">
        <v>0</v>
      </c>
      <c r="N219" s="43">
        <v>0</v>
      </c>
      <c r="O219" s="43">
        <v>142246</v>
      </c>
      <c r="P219" s="43">
        <v>0</v>
      </c>
      <c r="Q219" s="43">
        <v>0</v>
      </c>
      <c r="R219" s="43">
        <v>0</v>
      </c>
      <c r="S219" s="43">
        <v>23290</v>
      </c>
      <c r="T219" s="32">
        <v>150000</v>
      </c>
      <c r="U219" s="52">
        <v>7648748.499535976</v>
      </c>
      <c r="V219" s="53" t="s">
        <v>1175</v>
      </c>
      <c r="W219" s="33">
        <v>116058.89285714286</v>
      </c>
      <c r="X219" s="33">
        <v>1280847.0010500001</v>
      </c>
      <c r="Y219" s="33">
        <v>269565.21739130432</v>
      </c>
      <c r="Z219" s="61">
        <v>488496.8083510513</v>
      </c>
      <c r="AA219" s="33">
        <v>189419.12452592567</v>
      </c>
      <c r="AB219" s="33">
        <v>0</v>
      </c>
      <c r="AC219" s="33">
        <v>533619.37311410799</v>
      </c>
      <c r="AD219" s="33">
        <v>492938.36129032256</v>
      </c>
      <c r="AE219" s="42">
        <f t="shared" si="5"/>
        <v>66167800.463061988</v>
      </c>
      <c r="AF219" s="7"/>
    </row>
    <row r="220" spans="1:33" ht="15" customHeight="1">
      <c r="A220" s="17" t="s">
        <v>367</v>
      </c>
      <c r="B220" s="17" t="s">
        <v>368</v>
      </c>
      <c r="C220" s="17" t="s">
        <v>1176</v>
      </c>
      <c r="D220" s="1" t="s">
        <v>747</v>
      </c>
      <c r="E220" s="33">
        <v>21937367.489961274</v>
      </c>
      <c r="F220" s="33">
        <v>1095312.5907576594</v>
      </c>
      <c r="G220" s="33">
        <v>273828.14768941485</v>
      </c>
      <c r="H220" s="33">
        <v>0</v>
      </c>
      <c r="I220" s="33">
        <v>0</v>
      </c>
      <c r="J220" s="33">
        <v>214770.33999508311</v>
      </c>
      <c r="K220" s="43">
        <v>0</v>
      </c>
      <c r="L220" s="43">
        <v>0</v>
      </c>
      <c r="M220" s="43">
        <v>0</v>
      </c>
      <c r="N220" s="43">
        <v>0</v>
      </c>
      <c r="O220" s="43">
        <v>69031</v>
      </c>
      <c r="P220" s="43">
        <v>0</v>
      </c>
      <c r="Q220" s="43">
        <v>0</v>
      </c>
      <c r="R220" s="43">
        <v>0</v>
      </c>
      <c r="S220" s="43">
        <v>0</v>
      </c>
      <c r="T220" s="32">
        <v>0</v>
      </c>
      <c r="U220" s="52">
        <v>962593.72881956166</v>
      </c>
      <c r="V220" s="53" t="s">
        <v>1175</v>
      </c>
      <c r="W220" s="33">
        <v>0</v>
      </c>
      <c r="X220" s="33">
        <v>0</v>
      </c>
      <c r="Y220" s="33">
        <v>0</v>
      </c>
      <c r="Z220" s="63">
        <v>0</v>
      </c>
      <c r="AA220" s="33">
        <v>0</v>
      </c>
      <c r="AB220" s="33">
        <v>0</v>
      </c>
      <c r="AC220" s="33">
        <v>0</v>
      </c>
      <c r="AD220" s="33">
        <v>0</v>
      </c>
      <c r="AE220" s="42">
        <f t="shared" si="5"/>
        <v>24552903.297222991</v>
      </c>
      <c r="AF220" s="7"/>
    </row>
    <row r="221" spans="1:33" ht="15" customHeight="1">
      <c r="A221" s="17" t="s">
        <v>463</v>
      </c>
      <c r="B221" s="17" t="s">
        <v>357</v>
      </c>
      <c r="C221" s="17" t="s">
        <v>25</v>
      </c>
      <c r="D221" s="1" t="s">
        <v>747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1">
        <v>0</v>
      </c>
      <c r="U221" s="33">
        <v>0</v>
      </c>
      <c r="V221" s="53" t="s">
        <v>1175</v>
      </c>
      <c r="W221" s="33">
        <v>0</v>
      </c>
      <c r="X221" s="33">
        <v>0</v>
      </c>
      <c r="Y221" s="33">
        <v>0</v>
      </c>
      <c r="Z221" s="62">
        <v>0</v>
      </c>
      <c r="AA221" s="33">
        <v>0</v>
      </c>
      <c r="AB221" s="33">
        <v>0</v>
      </c>
      <c r="AC221" s="33">
        <v>0</v>
      </c>
      <c r="AD221" s="33">
        <v>0</v>
      </c>
      <c r="AE221" s="42">
        <f t="shared" si="5"/>
        <v>0</v>
      </c>
      <c r="AF221" s="7"/>
    </row>
    <row r="222" spans="1:33" ht="15" customHeight="1">
      <c r="A222" s="17" t="s">
        <v>380</v>
      </c>
      <c r="B222" s="17" t="s">
        <v>381</v>
      </c>
      <c r="C222" s="17" t="s">
        <v>8</v>
      </c>
      <c r="D222" s="17" t="s">
        <v>747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1">
        <v>0</v>
      </c>
      <c r="U222" s="33">
        <v>0</v>
      </c>
      <c r="V222" s="53" t="s">
        <v>1175</v>
      </c>
      <c r="W222" s="33">
        <v>0</v>
      </c>
      <c r="X222" s="33">
        <v>0</v>
      </c>
      <c r="Y222" s="33">
        <v>0</v>
      </c>
      <c r="Z222" s="62">
        <v>0</v>
      </c>
      <c r="AA222" s="33">
        <v>0</v>
      </c>
      <c r="AB222" s="33">
        <v>0</v>
      </c>
      <c r="AC222" s="33">
        <v>0</v>
      </c>
      <c r="AD222" s="33">
        <v>0</v>
      </c>
      <c r="AE222" s="42">
        <f t="shared" si="5"/>
        <v>0</v>
      </c>
      <c r="AF222" s="7"/>
    </row>
    <row r="223" spans="1:33" ht="15" customHeight="1">
      <c r="A223" s="17" t="s">
        <v>464</v>
      </c>
      <c r="B223" s="17" t="s">
        <v>465</v>
      </c>
      <c r="C223" s="17" t="s">
        <v>25</v>
      </c>
      <c r="D223" s="1" t="s">
        <v>747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1">
        <v>0</v>
      </c>
      <c r="U223" s="33">
        <v>0</v>
      </c>
      <c r="V223" s="53" t="s">
        <v>1175</v>
      </c>
      <c r="W223" s="33">
        <v>0</v>
      </c>
      <c r="X223" s="33">
        <v>0</v>
      </c>
      <c r="Y223" s="33">
        <v>0</v>
      </c>
      <c r="Z223" s="62">
        <v>0</v>
      </c>
      <c r="AA223" s="33">
        <v>0</v>
      </c>
      <c r="AB223" s="33">
        <v>0</v>
      </c>
      <c r="AC223" s="33">
        <v>0</v>
      </c>
      <c r="AD223" s="33">
        <v>0</v>
      </c>
      <c r="AE223" s="42">
        <f t="shared" si="5"/>
        <v>0</v>
      </c>
      <c r="AF223" s="7"/>
    </row>
    <row r="224" spans="1:33" ht="15" customHeight="1">
      <c r="A224" s="17" t="s">
        <v>466</v>
      </c>
      <c r="B224" s="17" t="s">
        <v>467</v>
      </c>
      <c r="C224" s="17" t="s">
        <v>25</v>
      </c>
      <c r="D224" s="17" t="s">
        <v>747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1">
        <v>0</v>
      </c>
      <c r="U224" s="33">
        <v>0</v>
      </c>
      <c r="V224" s="53" t="s">
        <v>1175</v>
      </c>
      <c r="W224" s="33">
        <v>0</v>
      </c>
      <c r="X224" s="33">
        <v>0</v>
      </c>
      <c r="Y224" s="33">
        <v>0</v>
      </c>
      <c r="Z224" s="62">
        <v>0</v>
      </c>
      <c r="AA224" s="33">
        <v>0</v>
      </c>
      <c r="AB224" s="33">
        <v>0</v>
      </c>
      <c r="AC224" s="33">
        <v>0</v>
      </c>
      <c r="AD224" s="33">
        <v>0</v>
      </c>
      <c r="AE224" s="42">
        <f t="shared" si="5"/>
        <v>0</v>
      </c>
      <c r="AF224" s="7"/>
    </row>
    <row r="225" spans="1:33" ht="15" customHeight="1">
      <c r="A225" s="17">
        <v>820000057</v>
      </c>
      <c r="B225" s="28" t="s">
        <v>780</v>
      </c>
      <c r="C225" s="17" t="s">
        <v>25</v>
      </c>
      <c r="D225" s="17" t="s">
        <v>747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1">
        <v>0</v>
      </c>
      <c r="U225" s="52">
        <v>0</v>
      </c>
      <c r="V225" s="53" t="s">
        <v>1175</v>
      </c>
      <c r="W225" s="33">
        <v>0</v>
      </c>
      <c r="X225" s="33">
        <v>0</v>
      </c>
      <c r="Y225" s="33">
        <v>0</v>
      </c>
      <c r="Z225" s="62">
        <v>0</v>
      </c>
      <c r="AA225" s="33">
        <v>0</v>
      </c>
      <c r="AB225" s="33">
        <v>0</v>
      </c>
      <c r="AC225" s="33">
        <v>0</v>
      </c>
      <c r="AD225" s="33">
        <v>0</v>
      </c>
      <c r="AE225" s="42">
        <f t="shared" si="5"/>
        <v>0</v>
      </c>
      <c r="AF225" s="7"/>
    </row>
    <row r="226" spans="1:33" ht="15" customHeight="1">
      <c r="A226" s="17" t="s">
        <v>457</v>
      </c>
      <c r="B226" s="17" t="s">
        <v>458</v>
      </c>
      <c r="C226" s="1" t="s">
        <v>25</v>
      </c>
      <c r="D226" s="1" t="s">
        <v>747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1">
        <v>0</v>
      </c>
      <c r="U226" s="33">
        <v>0</v>
      </c>
      <c r="V226" s="53" t="s">
        <v>1175</v>
      </c>
      <c r="W226" s="33">
        <v>0</v>
      </c>
      <c r="X226" s="33">
        <v>0</v>
      </c>
      <c r="Y226" s="33">
        <v>0</v>
      </c>
      <c r="Z226" s="62">
        <v>0</v>
      </c>
      <c r="AA226" s="33">
        <v>0</v>
      </c>
      <c r="AB226" s="33">
        <v>0</v>
      </c>
      <c r="AC226" s="33">
        <v>0</v>
      </c>
      <c r="AD226" s="33">
        <v>0</v>
      </c>
      <c r="AE226" s="42">
        <f t="shared" si="5"/>
        <v>0</v>
      </c>
      <c r="AF226" s="7"/>
    </row>
    <row r="227" spans="1:33" ht="15" customHeight="1">
      <c r="A227" s="17" t="s">
        <v>384</v>
      </c>
      <c r="B227" s="17" t="s">
        <v>385</v>
      </c>
      <c r="C227" s="17" t="s">
        <v>25</v>
      </c>
      <c r="D227" s="1" t="s">
        <v>747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1">
        <v>0</v>
      </c>
      <c r="U227" s="33">
        <v>0</v>
      </c>
      <c r="V227" s="53" t="s">
        <v>1175</v>
      </c>
      <c r="W227" s="33">
        <v>0</v>
      </c>
      <c r="X227" s="33">
        <v>0</v>
      </c>
      <c r="Y227" s="33">
        <v>0</v>
      </c>
      <c r="Z227" s="62">
        <v>0</v>
      </c>
      <c r="AA227" s="33">
        <v>0</v>
      </c>
      <c r="AB227" s="33">
        <v>0</v>
      </c>
      <c r="AC227" s="33">
        <v>0</v>
      </c>
      <c r="AD227" s="33">
        <v>0</v>
      </c>
      <c r="AE227" s="42">
        <f t="shared" si="5"/>
        <v>0</v>
      </c>
      <c r="AF227" s="7"/>
    </row>
    <row r="228" spans="1:33" ht="15" customHeight="1">
      <c r="A228" s="17" t="s">
        <v>455</v>
      </c>
      <c r="B228" s="17" t="s">
        <v>456</v>
      </c>
      <c r="C228" s="17" t="s">
        <v>25</v>
      </c>
      <c r="D228" s="17" t="s">
        <v>747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1">
        <v>0</v>
      </c>
      <c r="U228" s="33">
        <v>0</v>
      </c>
      <c r="V228" s="53" t="s">
        <v>1175</v>
      </c>
      <c r="W228" s="33">
        <v>0</v>
      </c>
      <c r="X228" s="33">
        <v>0</v>
      </c>
      <c r="Y228" s="33">
        <v>0</v>
      </c>
      <c r="Z228" s="62">
        <v>0</v>
      </c>
      <c r="AA228" s="33">
        <v>0</v>
      </c>
      <c r="AB228" s="33">
        <v>0</v>
      </c>
      <c r="AC228" s="33">
        <v>0</v>
      </c>
      <c r="AD228" s="33">
        <v>0</v>
      </c>
      <c r="AE228" s="42">
        <f t="shared" si="5"/>
        <v>0</v>
      </c>
      <c r="AF228" s="7"/>
    </row>
    <row r="229" spans="1:33" ht="15" customHeight="1">
      <c r="A229" s="17" t="s">
        <v>389</v>
      </c>
      <c r="B229" s="17" t="s">
        <v>234</v>
      </c>
      <c r="C229" s="17" t="s">
        <v>25</v>
      </c>
      <c r="D229" s="1" t="s">
        <v>747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1">
        <v>0</v>
      </c>
      <c r="U229" s="33">
        <v>0</v>
      </c>
      <c r="V229" s="53" t="s">
        <v>1175</v>
      </c>
      <c r="W229" s="33">
        <v>0</v>
      </c>
      <c r="X229" s="33">
        <v>0</v>
      </c>
      <c r="Y229" s="33">
        <v>0</v>
      </c>
      <c r="Z229" s="62">
        <v>0</v>
      </c>
      <c r="AA229" s="33">
        <v>0</v>
      </c>
      <c r="AB229" s="33">
        <v>0</v>
      </c>
      <c r="AC229" s="33">
        <v>0</v>
      </c>
      <c r="AD229" s="33">
        <v>0</v>
      </c>
      <c r="AE229" s="42">
        <f t="shared" si="5"/>
        <v>0</v>
      </c>
      <c r="AF229" s="7"/>
    </row>
    <row r="230" spans="1:33" ht="15" customHeight="1">
      <c r="A230" s="17" t="s">
        <v>439</v>
      </c>
      <c r="B230" s="17" t="s">
        <v>440</v>
      </c>
      <c r="C230" s="17" t="s">
        <v>1176</v>
      </c>
      <c r="D230" s="17" t="s">
        <v>747</v>
      </c>
      <c r="E230" s="33">
        <v>50542827.045610771</v>
      </c>
      <c r="F230" s="33">
        <v>1595245.0833007763</v>
      </c>
      <c r="G230" s="33">
        <v>398811.27082519408</v>
      </c>
      <c r="H230" s="33">
        <v>725000</v>
      </c>
      <c r="I230" s="33">
        <v>0</v>
      </c>
      <c r="J230" s="33">
        <v>918546.88411312818</v>
      </c>
      <c r="K230" s="43">
        <v>47006</v>
      </c>
      <c r="L230" s="43">
        <v>0</v>
      </c>
      <c r="M230" s="43">
        <v>141652</v>
      </c>
      <c r="N230" s="43">
        <v>0</v>
      </c>
      <c r="O230" s="43">
        <v>186821</v>
      </c>
      <c r="P230" s="43">
        <v>0</v>
      </c>
      <c r="Q230" s="43">
        <v>50000</v>
      </c>
      <c r="R230" s="43">
        <v>0</v>
      </c>
      <c r="S230" s="43">
        <v>0</v>
      </c>
      <c r="T230" s="32">
        <v>100000</v>
      </c>
      <c r="U230" s="52">
        <v>5195820.144725468</v>
      </c>
      <c r="V230" s="53" t="s">
        <v>1175</v>
      </c>
      <c r="W230" s="33">
        <v>0</v>
      </c>
      <c r="X230" s="33">
        <v>2028784.7932</v>
      </c>
      <c r="Y230" s="33">
        <v>0</v>
      </c>
      <c r="Z230" s="61">
        <v>864537.35748545593</v>
      </c>
      <c r="AA230" s="33">
        <v>202252.29152132545</v>
      </c>
      <c r="AB230" s="33">
        <v>325000</v>
      </c>
      <c r="AC230" s="33">
        <v>420983.12703984237</v>
      </c>
      <c r="AD230" s="33">
        <v>246469.18064516128</v>
      </c>
      <c r="AE230" s="42">
        <f t="shared" si="5"/>
        <v>63989756.178467125</v>
      </c>
      <c r="AF230" s="7"/>
    </row>
    <row r="231" spans="1:33" ht="15" customHeight="1">
      <c r="A231" s="17" t="s">
        <v>373</v>
      </c>
      <c r="B231" s="17" t="s">
        <v>714</v>
      </c>
      <c r="C231" s="17" t="s">
        <v>5</v>
      </c>
      <c r="D231" s="1" t="s">
        <v>747</v>
      </c>
      <c r="E231" s="33">
        <v>5268535.2974942587</v>
      </c>
      <c r="F231" s="33">
        <v>476307.03101428947</v>
      </c>
      <c r="G231" s="33">
        <v>119076.75775357237</v>
      </c>
      <c r="H231" s="33">
        <v>920000</v>
      </c>
      <c r="I231" s="33">
        <v>0</v>
      </c>
      <c r="J231" s="33">
        <v>401126.70436115487</v>
      </c>
      <c r="K231" s="43">
        <v>0</v>
      </c>
      <c r="L231" s="43">
        <v>0</v>
      </c>
      <c r="M231" s="43">
        <v>0</v>
      </c>
      <c r="N231" s="43">
        <v>94600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32">
        <v>0</v>
      </c>
      <c r="U231" s="52">
        <v>559442.03826144559</v>
      </c>
      <c r="V231" s="53" t="s">
        <v>1175</v>
      </c>
      <c r="W231" s="33">
        <v>0</v>
      </c>
      <c r="X231" s="33">
        <v>0</v>
      </c>
      <c r="Y231" s="33">
        <v>0</v>
      </c>
      <c r="Z231" s="62">
        <v>0</v>
      </c>
      <c r="AA231" s="33">
        <v>0</v>
      </c>
      <c r="AB231" s="33">
        <v>0</v>
      </c>
      <c r="AC231" s="33">
        <v>0</v>
      </c>
      <c r="AD231" s="33">
        <v>0</v>
      </c>
      <c r="AE231" s="42">
        <f t="shared" si="5"/>
        <v>7839087.8288847208</v>
      </c>
      <c r="AF231" s="7"/>
    </row>
    <row r="232" spans="1:33" ht="15" customHeight="1">
      <c r="A232" s="17" t="s">
        <v>441</v>
      </c>
      <c r="B232" s="17" t="s">
        <v>442</v>
      </c>
      <c r="C232" s="17" t="s">
        <v>5</v>
      </c>
      <c r="D232" s="17" t="s">
        <v>747</v>
      </c>
      <c r="E232" s="33">
        <v>5354329.873457511</v>
      </c>
      <c r="F232" s="33">
        <v>394593.71146551531</v>
      </c>
      <c r="G232" s="33">
        <v>98648.427866378828</v>
      </c>
      <c r="H232" s="33">
        <v>0</v>
      </c>
      <c r="I232" s="33">
        <v>0</v>
      </c>
      <c r="J232" s="33">
        <v>0</v>
      </c>
      <c r="K232" s="43">
        <v>0</v>
      </c>
      <c r="L232" s="43">
        <v>0</v>
      </c>
      <c r="M232" s="43">
        <v>0</v>
      </c>
      <c r="N232" s="43">
        <v>0</v>
      </c>
      <c r="O232" s="48">
        <v>22779</v>
      </c>
      <c r="P232" s="43">
        <v>0</v>
      </c>
      <c r="Q232" s="43">
        <v>0</v>
      </c>
      <c r="R232" s="43">
        <v>0</v>
      </c>
      <c r="S232" s="43">
        <v>0</v>
      </c>
      <c r="T232" s="32">
        <v>0</v>
      </c>
      <c r="U232" s="52">
        <v>1020687.9124677203</v>
      </c>
      <c r="V232" s="53" t="s">
        <v>1175</v>
      </c>
      <c r="W232" s="33">
        <v>0</v>
      </c>
      <c r="X232" s="33">
        <v>0</v>
      </c>
      <c r="Y232" s="33">
        <v>0</v>
      </c>
      <c r="Z232" s="62">
        <v>0</v>
      </c>
      <c r="AA232" s="33">
        <v>0</v>
      </c>
      <c r="AB232" s="33">
        <v>0</v>
      </c>
      <c r="AC232" s="33">
        <v>0</v>
      </c>
      <c r="AD232" s="33">
        <v>0</v>
      </c>
      <c r="AE232" s="42">
        <f t="shared" si="5"/>
        <v>6891038.9252571249</v>
      </c>
      <c r="AF232" s="7"/>
    </row>
    <row r="233" spans="1:33" ht="15" customHeight="1">
      <c r="A233" s="17" t="s">
        <v>374</v>
      </c>
      <c r="B233" s="17" t="s">
        <v>375</v>
      </c>
      <c r="C233" s="17" t="s">
        <v>9</v>
      </c>
      <c r="D233" s="1" t="s">
        <v>747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1">
        <v>0</v>
      </c>
      <c r="U233" s="52">
        <v>6.394100278460308</v>
      </c>
      <c r="V233" s="53" t="s">
        <v>1175</v>
      </c>
      <c r="W233" s="33">
        <v>0</v>
      </c>
      <c r="X233" s="33">
        <v>0</v>
      </c>
      <c r="Y233" s="33">
        <v>0</v>
      </c>
      <c r="Z233" s="62">
        <v>0</v>
      </c>
      <c r="AA233" s="33">
        <v>0</v>
      </c>
      <c r="AB233" s="33">
        <v>0</v>
      </c>
      <c r="AC233" s="33">
        <v>0</v>
      </c>
      <c r="AD233" s="33">
        <v>0</v>
      </c>
      <c r="AE233" s="42">
        <f t="shared" si="5"/>
        <v>6.394100278460308</v>
      </c>
      <c r="AF233" s="7"/>
    </row>
    <row r="234" spans="1:33" ht="15" customHeight="1">
      <c r="A234" s="17" t="s">
        <v>461</v>
      </c>
      <c r="B234" s="17" t="s">
        <v>462</v>
      </c>
      <c r="C234" s="17" t="s">
        <v>25</v>
      </c>
      <c r="D234" s="1" t="s">
        <v>747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1">
        <v>0</v>
      </c>
      <c r="U234" s="33">
        <v>0</v>
      </c>
      <c r="V234" s="53" t="s">
        <v>1175</v>
      </c>
      <c r="W234" s="33">
        <v>0</v>
      </c>
      <c r="X234" s="33">
        <v>0</v>
      </c>
      <c r="Y234" s="33">
        <v>0</v>
      </c>
      <c r="Z234" s="62">
        <v>0</v>
      </c>
      <c r="AA234" s="33">
        <v>0</v>
      </c>
      <c r="AB234" s="33">
        <v>0</v>
      </c>
      <c r="AC234" s="33">
        <v>0</v>
      </c>
      <c r="AD234" s="33">
        <v>0</v>
      </c>
      <c r="AE234" s="42">
        <f t="shared" si="5"/>
        <v>0</v>
      </c>
      <c r="AF234" s="7"/>
    </row>
    <row r="235" spans="1:33" ht="15" customHeight="1">
      <c r="A235" s="17" t="s">
        <v>387</v>
      </c>
      <c r="B235" s="17" t="s">
        <v>728</v>
      </c>
      <c r="C235" s="17" t="s">
        <v>25</v>
      </c>
      <c r="D235" s="1" t="s">
        <v>747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1">
        <v>0</v>
      </c>
      <c r="U235" s="33">
        <v>0</v>
      </c>
      <c r="V235" s="53" t="s">
        <v>1175</v>
      </c>
      <c r="W235" s="33">
        <v>0</v>
      </c>
      <c r="X235" s="33">
        <v>0</v>
      </c>
      <c r="Y235" s="33">
        <v>0</v>
      </c>
      <c r="Z235" s="62">
        <v>0</v>
      </c>
      <c r="AA235" s="33">
        <v>0</v>
      </c>
      <c r="AB235" s="33">
        <v>0</v>
      </c>
      <c r="AC235" s="33">
        <v>0</v>
      </c>
      <c r="AD235" s="33">
        <v>0</v>
      </c>
      <c r="AE235" s="42">
        <f t="shared" si="5"/>
        <v>0</v>
      </c>
      <c r="AF235" s="7"/>
    </row>
    <row r="236" spans="1:33" ht="15" customHeight="1">
      <c r="A236" s="17" t="s">
        <v>390</v>
      </c>
      <c r="B236" s="17" t="s">
        <v>388</v>
      </c>
      <c r="C236" s="17" t="s">
        <v>25</v>
      </c>
      <c r="D236" s="1" t="s">
        <v>747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1">
        <v>0</v>
      </c>
      <c r="U236" s="33">
        <v>0</v>
      </c>
      <c r="V236" s="53" t="s">
        <v>1175</v>
      </c>
      <c r="W236" s="33">
        <v>0</v>
      </c>
      <c r="X236" s="33">
        <v>0</v>
      </c>
      <c r="Y236" s="33">
        <v>0</v>
      </c>
      <c r="Z236" s="62">
        <v>0</v>
      </c>
      <c r="AA236" s="33">
        <v>0</v>
      </c>
      <c r="AB236" s="33">
        <v>0</v>
      </c>
      <c r="AC236" s="33">
        <v>0</v>
      </c>
      <c r="AD236" s="33">
        <v>0</v>
      </c>
      <c r="AE236" s="42">
        <f t="shared" si="5"/>
        <v>0</v>
      </c>
      <c r="AF236" s="7"/>
    </row>
    <row r="237" spans="1:33" ht="15" customHeight="1">
      <c r="A237" s="17" t="s">
        <v>468</v>
      </c>
      <c r="B237" s="17" t="s">
        <v>469</v>
      </c>
      <c r="C237" s="17" t="s">
        <v>25</v>
      </c>
      <c r="D237" s="1" t="s">
        <v>747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1">
        <v>0</v>
      </c>
      <c r="U237" s="33">
        <v>0</v>
      </c>
      <c r="V237" s="53" t="s">
        <v>1175</v>
      </c>
      <c r="W237" s="33">
        <v>0</v>
      </c>
      <c r="X237" s="33">
        <v>0</v>
      </c>
      <c r="Y237" s="33">
        <v>0</v>
      </c>
      <c r="Z237" s="62">
        <v>0</v>
      </c>
      <c r="AA237" s="33">
        <v>0</v>
      </c>
      <c r="AB237" s="33">
        <v>0</v>
      </c>
      <c r="AC237" s="33">
        <v>0</v>
      </c>
      <c r="AD237" s="33">
        <v>0</v>
      </c>
      <c r="AE237" s="42">
        <f t="shared" si="5"/>
        <v>0</v>
      </c>
      <c r="AF237" s="7"/>
    </row>
    <row r="238" spans="1:33" ht="15" customHeight="1">
      <c r="A238" s="17" t="s">
        <v>459</v>
      </c>
      <c r="B238" s="17" t="s">
        <v>460</v>
      </c>
      <c r="C238" s="17" t="s">
        <v>25</v>
      </c>
      <c r="D238" s="1" t="s">
        <v>747</v>
      </c>
      <c r="E238" s="33">
        <v>477018.72227928432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1">
        <v>0</v>
      </c>
      <c r="U238" s="33">
        <v>0</v>
      </c>
      <c r="V238" s="53" t="s">
        <v>1175</v>
      </c>
      <c r="W238" s="33">
        <v>0</v>
      </c>
      <c r="X238" s="33">
        <v>0</v>
      </c>
      <c r="Y238" s="33">
        <v>0</v>
      </c>
      <c r="Z238" s="62">
        <v>0</v>
      </c>
      <c r="AA238" s="33">
        <v>0</v>
      </c>
      <c r="AB238" s="33">
        <v>0</v>
      </c>
      <c r="AC238" s="33">
        <v>0</v>
      </c>
      <c r="AD238" s="33">
        <v>0</v>
      </c>
      <c r="AE238" s="42">
        <f t="shared" si="5"/>
        <v>477018.72227928432</v>
      </c>
      <c r="AF238" s="7"/>
    </row>
    <row r="239" spans="1:33" ht="15" customHeight="1">
      <c r="A239" s="17" t="s">
        <v>386</v>
      </c>
      <c r="B239" s="17" t="s">
        <v>727</v>
      </c>
      <c r="C239" s="17" t="s">
        <v>25</v>
      </c>
      <c r="D239" s="1" t="s">
        <v>747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1">
        <v>0</v>
      </c>
      <c r="U239" s="33">
        <v>0</v>
      </c>
      <c r="V239" s="53" t="s">
        <v>1175</v>
      </c>
      <c r="W239" s="33">
        <v>0</v>
      </c>
      <c r="X239" s="33">
        <v>0</v>
      </c>
      <c r="Y239" s="33">
        <v>0</v>
      </c>
      <c r="Z239" s="62">
        <v>0</v>
      </c>
      <c r="AA239" s="33">
        <v>0</v>
      </c>
      <c r="AB239" s="33">
        <v>0</v>
      </c>
      <c r="AC239" s="33">
        <v>0</v>
      </c>
      <c r="AD239" s="33">
        <v>0</v>
      </c>
      <c r="AE239" s="42">
        <f t="shared" si="5"/>
        <v>0</v>
      </c>
      <c r="AF239" s="7"/>
    </row>
    <row r="240" spans="1:33" ht="15" customHeight="1">
      <c r="A240" s="17" t="s">
        <v>565</v>
      </c>
      <c r="B240" s="17" t="s">
        <v>566</v>
      </c>
      <c r="C240" s="17" t="s">
        <v>9</v>
      </c>
      <c r="D240" s="1" t="s">
        <v>748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1">
        <v>0</v>
      </c>
      <c r="U240" s="52">
        <v>19940.831448207373</v>
      </c>
      <c r="V240" s="53" t="s">
        <v>1175</v>
      </c>
      <c r="W240" s="33">
        <v>0</v>
      </c>
      <c r="X240" s="33">
        <v>0</v>
      </c>
      <c r="Y240" s="33">
        <v>0</v>
      </c>
      <c r="Z240" s="62">
        <v>0</v>
      </c>
      <c r="AA240" s="33">
        <v>0</v>
      </c>
      <c r="AB240" s="33">
        <v>0</v>
      </c>
      <c r="AC240" s="33">
        <v>0</v>
      </c>
      <c r="AD240" s="33">
        <v>0</v>
      </c>
      <c r="AE240" s="42">
        <f t="shared" si="5"/>
        <v>19940.831448207373</v>
      </c>
      <c r="AF240" s="7"/>
      <c r="AG240" s="13"/>
    </row>
    <row r="241" spans="1:33" ht="15" customHeight="1">
      <c r="A241" s="17" t="s">
        <v>559</v>
      </c>
      <c r="B241" s="17" t="s">
        <v>560</v>
      </c>
      <c r="C241" s="17" t="s">
        <v>9</v>
      </c>
      <c r="D241" s="1" t="s">
        <v>748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1">
        <v>0</v>
      </c>
      <c r="U241" s="52">
        <v>125067.29590805586</v>
      </c>
      <c r="V241" s="53" t="s">
        <v>1175</v>
      </c>
      <c r="W241" s="33">
        <v>0</v>
      </c>
      <c r="X241" s="33">
        <v>0</v>
      </c>
      <c r="Y241" s="33">
        <v>0</v>
      </c>
      <c r="Z241" s="62">
        <v>0</v>
      </c>
      <c r="AA241" s="33">
        <v>0</v>
      </c>
      <c r="AB241" s="96">
        <v>0</v>
      </c>
      <c r="AC241" s="33">
        <v>0</v>
      </c>
      <c r="AD241" s="33">
        <v>0</v>
      </c>
      <c r="AE241" s="42">
        <f t="shared" si="5"/>
        <v>125067.29590805586</v>
      </c>
      <c r="AF241" s="7"/>
      <c r="AG241" s="13"/>
    </row>
    <row r="242" spans="1:33" ht="15" customHeight="1">
      <c r="A242" s="17" t="s">
        <v>557</v>
      </c>
      <c r="B242" s="17" t="s">
        <v>558</v>
      </c>
      <c r="C242" s="17" t="s">
        <v>9</v>
      </c>
      <c r="D242" s="1" t="s">
        <v>748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1">
        <v>0</v>
      </c>
      <c r="U242" s="52">
        <v>2171.8372582090724</v>
      </c>
      <c r="V242" s="53" t="s">
        <v>1175</v>
      </c>
      <c r="W242" s="33">
        <v>0</v>
      </c>
      <c r="X242" s="33">
        <v>0</v>
      </c>
      <c r="Y242" s="33">
        <v>0</v>
      </c>
      <c r="Z242" s="62">
        <v>0</v>
      </c>
      <c r="AA242" s="33">
        <v>0</v>
      </c>
      <c r="AB242" s="33">
        <v>0</v>
      </c>
      <c r="AC242" s="33">
        <v>0</v>
      </c>
      <c r="AD242" s="33">
        <v>0</v>
      </c>
      <c r="AE242" s="42">
        <f t="shared" si="5"/>
        <v>2171.8372582090724</v>
      </c>
      <c r="AF242" s="7"/>
      <c r="AG242" s="13"/>
    </row>
    <row r="243" spans="1:33" ht="15" customHeight="1">
      <c r="A243" s="17" t="s">
        <v>555</v>
      </c>
      <c r="B243" s="17" t="s">
        <v>556</v>
      </c>
      <c r="C243" s="17" t="s">
        <v>9</v>
      </c>
      <c r="D243" s="1" t="s">
        <v>748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1">
        <v>0</v>
      </c>
      <c r="U243" s="52">
        <v>6112.1912309682621</v>
      </c>
      <c r="V243" s="53" t="s">
        <v>1175</v>
      </c>
      <c r="W243" s="33">
        <v>0</v>
      </c>
      <c r="X243" s="33">
        <v>0</v>
      </c>
      <c r="Y243" s="33">
        <v>0</v>
      </c>
      <c r="Z243" s="62">
        <v>0</v>
      </c>
      <c r="AA243" s="33">
        <v>0</v>
      </c>
      <c r="AB243" s="33">
        <v>0</v>
      </c>
      <c r="AC243" s="33">
        <v>0</v>
      </c>
      <c r="AD243" s="33">
        <v>0</v>
      </c>
      <c r="AE243" s="42">
        <f t="shared" si="5"/>
        <v>6112.1912309682621</v>
      </c>
      <c r="AF243" s="7"/>
      <c r="AG243" s="15"/>
    </row>
    <row r="244" spans="1:33" ht="15" customHeight="1">
      <c r="A244" s="17" t="s">
        <v>553</v>
      </c>
      <c r="B244" s="17" t="s">
        <v>554</v>
      </c>
      <c r="C244" s="17" t="s">
        <v>9</v>
      </c>
      <c r="D244" s="1" t="s">
        <v>748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1">
        <v>0</v>
      </c>
      <c r="U244" s="52">
        <v>19812.2080532738</v>
      </c>
      <c r="V244" s="53" t="s">
        <v>1175</v>
      </c>
      <c r="W244" s="33">
        <v>0</v>
      </c>
      <c r="X244" s="33">
        <v>0</v>
      </c>
      <c r="Y244" s="33">
        <v>0</v>
      </c>
      <c r="Z244" s="62">
        <v>0</v>
      </c>
      <c r="AA244" s="33">
        <v>0</v>
      </c>
      <c r="AB244" s="33">
        <v>0</v>
      </c>
      <c r="AC244" s="33">
        <v>0</v>
      </c>
      <c r="AD244" s="33">
        <v>0</v>
      </c>
      <c r="AE244" s="42">
        <f t="shared" si="5"/>
        <v>19812.2080532738</v>
      </c>
      <c r="AF244" s="7"/>
      <c r="AG244" s="13"/>
    </row>
    <row r="245" spans="1:33" ht="15" customHeight="1">
      <c r="A245" s="17" t="s">
        <v>515</v>
      </c>
      <c r="B245" s="17" t="s">
        <v>516</v>
      </c>
      <c r="C245" s="17" t="s">
        <v>25</v>
      </c>
      <c r="D245" s="1" t="s">
        <v>748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1">
        <v>0</v>
      </c>
      <c r="U245" s="33">
        <v>0</v>
      </c>
      <c r="V245" s="53" t="s">
        <v>1175</v>
      </c>
      <c r="W245" s="33">
        <v>0</v>
      </c>
      <c r="X245" s="33">
        <v>0</v>
      </c>
      <c r="Y245" s="33">
        <v>0</v>
      </c>
      <c r="Z245" s="62">
        <v>0</v>
      </c>
      <c r="AA245" s="33">
        <v>0</v>
      </c>
      <c r="AB245" s="33">
        <v>0</v>
      </c>
      <c r="AC245" s="33">
        <v>0</v>
      </c>
      <c r="AD245" s="33">
        <v>0</v>
      </c>
      <c r="AE245" s="42">
        <f t="shared" si="5"/>
        <v>0</v>
      </c>
      <c r="AF245" s="7"/>
    </row>
    <row r="246" spans="1:33" ht="15" customHeight="1">
      <c r="A246" s="17" t="s">
        <v>495</v>
      </c>
      <c r="B246" s="17" t="s">
        <v>496</v>
      </c>
      <c r="C246" s="1" t="s">
        <v>9</v>
      </c>
      <c r="D246" s="1" t="s">
        <v>748</v>
      </c>
      <c r="E246" s="33">
        <v>1005766.1583101187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1">
        <v>0</v>
      </c>
      <c r="U246" s="52">
        <v>1142482.3639639404</v>
      </c>
      <c r="V246" s="53" t="s">
        <v>1175</v>
      </c>
      <c r="W246" s="33">
        <v>0</v>
      </c>
      <c r="X246" s="33">
        <v>0</v>
      </c>
      <c r="Y246" s="33">
        <v>0</v>
      </c>
      <c r="Z246" s="62">
        <v>0</v>
      </c>
      <c r="AA246" s="33">
        <v>0</v>
      </c>
      <c r="AB246" s="33">
        <v>0</v>
      </c>
      <c r="AC246" s="33">
        <v>0</v>
      </c>
      <c r="AD246" s="33">
        <v>0</v>
      </c>
      <c r="AE246" s="42">
        <f t="shared" si="5"/>
        <v>2148248.5222740592</v>
      </c>
      <c r="AF246" s="7"/>
    </row>
    <row r="247" spans="1:33" ht="15" customHeight="1">
      <c r="A247" s="17" t="s">
        <v>503</v>
      </c>
      <c r="B247" s="17" t="s">
        <v>504</v>
      </c>
      <c r="C247" s="1" t="s">
        <v>9</v>
      </c>
      <c r="D247" s="1" t="s">
        <v>748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1">
        <v>0</v>
      </c>
      <c r="U247" s="52">
        <v>21632.667029338169</v>
      </c>
      <c r="V247" s="53" t="s">
        <v>1175</v>
      </c>
      <c r="W247" s="33">
        <v>0</v>
      </c>
      <c r="X247" s="33">
        <v>0</v>
      </c>
      <c r="Y247" s="33">
        <v>0</v>
      </c>
      <c r="Z247" s="62">
        <v>0</v>
      </c>
      <c r="AA247" s="33">
        <v>0</v>
      </c>
      <c r="AB247" s="33">
        <v>0</v>
      </c>
      <c r="AC247" s="33">
        <v>0</v>
      </c>
      <c r="AD247" s="33">
        <v>0</v>
      </c>
      <c r="AE247" s="42">
        <f t="shared" si="5"/>
        <v>21632.667029338169</v>
      </c>
      <c r="AF247" s="7"/>
    </row>
    <row r="248" spans="1:33" ht="15" customHeight="1">
      <c r="A248" s="17" t="s">
        <v>497</v>
      </c>
      <c r="B248" s="17" t="s">
        <v>498</v>
      </c>
      <c r="C248" s="1" t="s">
        <v>9</v>
      </c>
      <c r="D248" s="1" t="s">
        <v>748</v>
      </c>
      <c r="E248" s="33">
        <v>402625.37245396979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1">
        <v>0</v>
      </c>
      <c r="U248" s="52">
        <v>56455.12337160905</v>
      </c>
      <c r="V248" s="53" t="s">
        <v>1175</v>
      </c>
      <c r="W248" s="33">
        <v>0</v>
      </c>
      <c r="X248" s="33">
        <v>0</v>
      </c>
      <c r="Y248" s="33">
        <v>0</v>
      </c>
      <c r="Z248" s="62">
        <v>0</v>
      </c>
      <c r="AA248" s="33">
        <v>0</v>
      </c>
      <c r="AB248" s="33">
        <v>0</v>
      </c>
      <c r="AC248" s="33">
        <v>0</v>
      </c>
      <c r="AD248" s="33">
        <v>0</v>
      </c>
      <c r="AE248" s="42">
        <f t="shared" si="5"/>
        <v>459080.49582557881</v>
      </c>
      <c r="AF248" s="7"/>
    </row>
    <row r="249" spans="1:33" ht="15" customHeight="1">
      <c r="A249" s="17" t="s">
        <v>505</v>
      </c>
      <c r="B249" s="17" t="s">
        <v>506</v>
      </c>
      <c r="C249" s="1" t="s">
        <v>9</v>
      </c>
      <c r="D249" s="1" t="s">
        <v>748</v>
      </c>
      <c r="E249" s="33">
        <v>981740.39467394154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1">
        <v>0</v>
      </c>
      <c r="U249" s="52">
        <v>53789.005448820477</v>
      </c>
      <c r="V249" s="53" t="s">
        <v>1175</v>
      </c>
      <c r="W249" s="33">
        <v>0</v>
      </c>
      <c r="X249" s="33">
        <v>0</v>
      </c>
      <c r="Y249" s="33">
        <v>0</v>
      </c>
      <c r="Z249" s="63">
        <v>0</v>
      </c>
      <c r="AA249" s="33">
        <v>0</v>
      </c>
      <c r="AB249" s="33">
        <v>0</v>
      </c>
      <c r="AC249" s="33">
        <v>0</v>
      </c>
      <c r="AD249" s="33">
        <v>0</v>
      </c>
      <c r="AE249" s="42">
        <f t="shared" si="5"/>
        <v>1035529.400122762</v>
      </c>
      <c r="AF249" s="7"/>
    </row>
    <row r="250" spans="1:33" ht="15" customHeight="1">
      <c r="A250" s="17" t="s">
        <v>501</v>
      </c>
      <c r="B250" s="17" t="s">
        <v>502</v>
      </c>
      <c r="C250" s="1" t="s">
        <v>9</v>
      </c>
      <c r="D250" s="1" t="s">
        <v>748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1">
        <v>0</v>
      </c>
      <c r="U250" s="52">
        <v>67427.407233851904</v>
      </c>
      <c r="V250" s="53" t="s">
        <v>1175</v>
      </c>
      <c r="W250" s="33">
        <v>0</v>
      </c>
      <c r="X250" s="33">
        <v>0</v>
      </c>
      <c r="Y250" s="33">
        <v>0</v>
      </c>
      <c r="Z250" s="62">
        <v>0</v>
      </c>
      <c r="AA250" s="33">
        <v>0</v>
      </c>
      <c r="AB250" s="33">
        <v>0</v>
      </c>
      <c r="AC250" s="33">
        <v>0</v>
      </c>
      <c r="AD250" s="33">
        <v>0</v>
      </c>
      <c r="AE250" s="42">
        <f t="shared" si="5"/>
        <v>67427.407233851904</v>
      </c>
      <c r="AF250" s="7"/>
    </row>
    <row r="251" spans="1:33" ht="15" customHeight="1">
      <c r="A251" s="17" t="s">
        <v>477</v>
      </c>
      <c r="B251" s="17" t="s">
        <v>478</v>
      </c>
      <c r="C251" s="1" t="s">
        <v>9</v>
      </c>
      <c r="D251" s="1" t="s">
        <v>748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1">
        <v>0</v>
      </c>
      <c r="U251" s="33">
        <v>0</v>
      </c>
      <c r="V251" s="53" t="s">
        <v>1175</v>
      </c>
      <c r="W251" s="33">
        <v>0</v>
      </c>
      <c r="X251" s="33">
        <v>0</v>
      </c>
      <c r="Y251" s="33">
        <v>0</v>
      </c>
      <c r="Z251" s="62">
        <v>0</v>
      </c>
      <c r="AA251" s="33">
        <v>0</v>
      </c>
      <c r="AB251" s="33">
        <v>0</v>
      </c>
      <c r="AC251" s="33">
        <v>0</v>
      </c>
      <c r="AD251" s="33">
        <v>0</v>
      </c>
      <c r="AE251" s="42">
        <f t="shared" si="5"/>
        <v>0</v>
      </c>
      <c r="AF251" s="7"/>
    </row>
    <row r="252" spans="1:33" ht="15" customHeight="1">
      <c r="A252" s="17" t="s">
        <v>489</v>
      </c>
      <c r="B252" s="17" t="s">
        <v>490</v>
      </c>
      <c r="C252" s="1" t="s">
        <v>9</v>
      </c>
      <c r="D252" s="1" t="s">
        <v>748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1">
        <v>0</v>
      </c>
      <c r="U252" s="52">
        <v>56842.852657861891</v>
      </c>
      <c r="V252" s="53" t="s">
        <v>1175</v>
      </c>
      <c r="W252" s="33">
        <v>0</v>
      </c>
      <c r="X252" s="33">
        <v>0</v>
      </c>
      <c r="Y252" s="33">
        <v>0</v>
      </c>
      <c r="Z252" s="62">
        <v>0</v>
      </c>
      <c r="AA252" s="33">
        <v>0</v>
      </c>
      <c r="AB252" s="33">
        <v>0</v>
      </c>
      <c r="AC252" s="33">
        <v>0</v>
      </c>
      <c r="AD252" s="33">
        <v>0</v>
      </c>
      <c r="AE252" s="42">
        <f t="shared" si="5"/>
        <v>56842.852657861891</v>
      </c>
      <c r="AF252" s="7"/>
    </row>
    <row r="253" spans="1:33" ht="15" customHeight="1">
      <c r="A253" s="17" t="s">
        <v>475</v>
      </c>
      <c r="B253" s="17" t="s">
        <v>476</v>
      </c>
      <c r="C253" s="1" t="s">
        <v>9</v>
      </c>
      <c r="D253" s="1" t="s">
        <v>748</v>
      </c>
      <c r="E253" s="33">
        <v>997477.61313045304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1">
        <v>0</v>
      </c>
      <c r="U253" s="52">
        <v>0</v>
      </c>
      <c r="V253" s="53" t="s">
        <v>1175</v>
      </c>
      <c r="W253" s="33">
        <v>0</v>
      </c>
      <c r="X253" s="33">
        <v>0</v>
      </c>
      <c r="Y253" s="33">
        <v>0</v>
      </c>
      <c r="Z253" s="61">
        <v>248013.42325699146</v>
      </c>
      <c r="AA253" s="33">
        <v>0</v>
      </c>
      <c r="AB253" s="33">
        <v>0</v>
      </c>
      <c r="AC253" s="33">
        <v>0</v>
      </c>
      <c r="AD253" s="33">
        <v>0</v>
      </c>
      <c r="AE253" s="42">
        <f t="shared" si="5"/>
        <v>1245491.0363874445</v>
      </c>
      <c r="AF253" s="7"/>
    </row>
    <row r="254" spans="1:33" ht="15" customHeight="1">
      <c r="A254" s="17" t="s">
        <v>487</v>
      </c>
      <c r="B254" s="17" t="s">
        <v>488</v>
      </c>
      <c r="C254" s="1" t="s">
        <v>9</v>
      </c>
      <c r="D254" s="1" t="s">
        <v>748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1">
        <v>0</v>
      </c>
      <c r="U254" s="52">
        <v>1332.6121686541505</v>
      </c>
      <c r="V254" s="53" t="s">
        <v>1175</v>
      </c>
      <c r="W254" s="33">
        <v>0</v>
      </c>
      <c r="X254" s="33">
        <v>0</v>
      </c>
      <c r="Y254" s="33">
        <v>0</v>
      </c>
      <c r="Z254" s="62">
        <v>0</v>
      </c>
      <c r="AA254" s="33">
        <v>0</v>
      </c>
      <c r="AB254" s="33">
        <v>0</v>
      </c>
      <c r="AC254" s="33">
        <v>0</v>
      </c>
      <c r="AD254" s="33">
        <v>0</v>
      </c>
      <c r="AE254" s="42">
        <f t="shared" si="5"/>
        <v>1332.6121686541505</v>
      </c>
      <c r="AF254" s="7"/>
    </row>
    <row r="255" spans="1:33" ht="15" customHeight="1">
      <c r="A255" s="17" t="s">
        <v>479</v>
      </c>
      <c r="B255" s="17" t="s">
        <v>480</v>
      </c>
      <c r="C255" s="1" t="s">
        <v>9</v>
      </c>
      <c r="D255" s="1" t="s">
        <v>748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1">
        <v>0</v>
      </c>
      <c r="U255" s="33">
        <v>0</v>
      </c>
      <c r="V255" s="53" t="s">
        <v>1175</v>
      </c>
      <c r="W255" s="33">
        <v>0</v>
      </c>
      <c r="X255" s="33">
        <v>0</v>
      </c>
      <c r="Y255" s="33">
        <v>0</v>
      </c>
      <c r="Z255" s="62">
        <v>0</v>
      </c>
      <c r="AA255" s="33">
        <v>0</v>
      </c>
      <c r="AB255" s="33">
        <v>0</v>
      </c>
      <c r="AC255" s="33">
        <v>0</v>
      </c>
      <c r="AD255" s="33">
        <v>0</v>
      </c>
      <c r="AE255" s="42">
        <f t="shared" si="5"/>
        <v>0</v>
      </c>
      <c r="AF255" s="7"/>
    </row>
    <row r="256" spans="1:33" ht="15" customHeight="1">
      <c r="A256" s="17" t="s">
        <v>499</v>
      </c>
      <c r="B256" s="17" t="s">
        <v>500</v>
      </c>
      <c r="C256" s="1" t="s">
        <v>9</v>
      </c>
      <c r="D256" s="1" t="s">
        <v>748</v>
      </c>
      <c r="E256" s="33">
        <v>2443102.3503485387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1">
        <v>0</v>
      </c>
      <c r="U256" s="52">
        <v>48401.943310694602</v>
      </c>
      <c r="V256" s="53" t="s">
        <v>1175</v>
      </c>
      <c r="W256" s="33">
        <v>0</v>
      </c>
      <c r="X256" s="33">
        <v>0</v>
      </c>
      <c r="Y256" s="33">
        <v>0</v>
      </c>
      <c r="Z256" s="62">
        <v>0</v>
      </c>
      <c r="AA256" s="33">
        <v>0</v>
      </c>
      <c r="AB256" s="33">
        <v>0</v>
      </c>
      <c r="AC256" s="33">
        <v>0</v>
      </c>
      <c r="AD256" s="33">
        <v>0</v>
      </c>
      <c r="AE256" s="42">
        <f t="shared" si="5"/>
        <v>2491504.2936592335</v>
      </c>
      <c r="AF256" s="7"/>
    </row>
    <row r="257" spans="1:32" ht="15" customHeight="1">
      <c r="A257" s="17" t="s">
        <v>485</v>
      </c>
      <c r="B257" s="17" t="s">
        <v>486</v>
      </c>
      <c r="C257" s="1" t="s">
        <v>9</v>
      </c>
      <c r="D257" s="1" t="s">
        <v>748</v>
      </c>
      <c r="E257" s="33">
        <v>1089211.5303328766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1">
        <v>0</v>
      </c>
      <c r="U257" s="52">
        <v>312293.70835021714</v>
      </c>
      <c r="V257" s="53" t="s">
        <v>1175</v>
      </c>
      <c r="W257" s="33">
        <v>0</v>
      </c>
      <c r="X257" s="33">
        <v>0</v>
      </c>
      <c r="Y257" s="33">
        <v>0</v>
      </c>
      <c r="Z257" s="62">
        <v>0</v>
      </c>
      <c r="AA257" s="33">
        <v>0</v>
      </c>
      <c r="AB257" s="33">
        <v>0</v>
      </c>
      <c r="AC257" s="33">
        <v>0</v>
      </c>
      <c r="AD257" s="33">
        <v>0</v>
      </c>
      <c r="AE257" s="42">
        <f t="shared" si="5"/>
        <v>1401505.2386830938</v>
      </c>
      <c r="AF257" s="7"/>
    </row>
    <row r="258" spans="1:32" ht="15" customHeight="1">
      <c r="A258" s="17" t="s">
        <v>481</v>
      </c>
      <c r="B258" s="17" t="s">
        <v>482</v>
      </c>
      <c r="C258" s="1" t="s">
        <v>9</v>
      </c>
      <c r="D258" s="1" t="s">
        <v>748</v>
      </c>
      <c r="E258" s="33">
        <v>2520136.8744027051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1">
        <v>0</v>
      </c>
      <c r="U258" s="52">
        <v>49656.259655697031</v>
      </c>
      <c r="V258" s="53" t="s">
        <v>1175</v>
      </c>
      <c r="W258" s="33">
        <v>0</v>
      </c>
      <c r="X258" s="33">
        <v>0</v>
      </c>
      <c r="Y258" s="33">
        <v>0</v>
      </c>
      <c r="Z258" s="62">
        <v>0</v>
      </c>
      <c r="AA258" s="33">
        <v>0</v>
      </c>
      <c r="AB258" s="33">
        <v>0</v>
      </c>
      <c r="AC258" s="33">
        <v>0</v>
      </c>
      <c r="AD258" s="33">
        <v>0</v>
      </c>
      <c r="AE258" s="42">
        <f t="shared" si="5"/>
        <v>2569793.1340584019</v>
      </c>
      <c r="AF258" s="7"/>
    </row>
    <row r="259" spans="1:32" ht="15" customHeight="1">
      <c r="A259" s="17" t="s">
        <v>483</v>
      </c>
      <c r="B259" s="17" t="s">
        <v>484</v>
      </c>
      <c r="C259" s="1" t="s">
        <v>9</v>
      </c>
      <c r="D259" s="1" t="s">
        <v>748</v>
      </c>
      <c r="E259" s="33">
        <v>2361949.1122281272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1">
        <v>8000</v>
      </c>
      <c r="U259" s="52">
        <v>250771.99460340146</v>
      </c>
      <c r="V259" s="53" t="s">
        <v>1175</v>
      </c>
      <c r="W259" s="33">
        <v>0</v>
      </c>
      <c r="X259" s="33">
        <v>0</v>
      </c>
      <c r="Y259" s="33">
        <v>0</v>
      </c>
      <c r="Z259" s="62">
        <v>0</v>
      </c>
      <c r="AA259" s="33">
        <v>0</v>
      </c>
      <c r="AB259" s="33">
        <v>0</v>
      </c>
      <c r="AC259" s="33">
        <v>0</v>
      </c>
      <c r="AD259" s="33">
        <v>0</v>
      </c>
      <c r="AE259" s="42">
        <f t="shared" si="5"/>
        <v>2620721.1068315287</v>
      </c>
      <c r="AF259" s="7"/>
    </row>
    <row r="260" spans="1:32" ht="15" customHeight="1">
      <c r="A260" s="17" t="s">
        <v>561</v>
      </c>
      <c r="B260" s="17" t="s">
        <v>562</v>
      </c>
      <c r="C260" s="1" t="s">
        <v>9</v>
      </c>
      <c r="D260" s="1" t="s">
        <v>748</v>
      </c>
      <c r="E260" s="33">
        <v>634239.59255561279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1">
        <v>0</v>
      </c>
      <c r="U260" s="33">
        <v>0</v>
      </c>
      <c r="V260" s="53" t="s">
        <v>1175</v>
      </c>
      <c r="W260" s="33">
        <v>0</v>
      </c>
      <c r="X260" s="33">
        <v>0</v>
      </c>
      <c r="Y260" s="33">
        <v>0</v>
      </c>
      <c r="Z260" s="62">
        <v>0</v>
      </c>
      <c r="AA260" s="33">
        <v>0</v>
      </c>
      <c r="AB260" s="33">
        <v>0</v>
      </c>
      <c r="AC260" s="33">
        <v>0</v>
      </c>
      <c r="AD260" s="33">
        <v>0</v>
      </c>
      <c r="AE260" s="42">
        <f t="shared" si="5"/>
        <v>634239.59255561279</v>
      </c>
      <c r="AF260" s="7"/>
    </row>
    <row r="261" spans="1:32" ht="15" customHeight="1">
      <c r="A261" s="17" t="s">
        <v>474</v>
      </c>
      <c r="B261" s="17" t="s">
        <v>1178</v>
      </c>
      <c r="C261" s="1" t="s">
        <v>1176</v>
      </c>
      <c r="D261" s="1" t="s">
        <v>748</v>
      </c>
      <c r="E261" s="33">
        <v>67013879.968209922</v>
      </c>
      <c r="F261" s="33">
        <v>2302369.7931286017</v>
      </c>
      <c r="G261" s="33">
        <v>575592.44828215044</v>
      </c>
      <c r="H261" s="33">
        <v>1225000</v>
      </c>
      <c r="I261" s="33">
        <v>1504174.0869565217</v>
      </c>
      <c r="J261" s="33">
        <v>1110378.3750335476</v>
      </c>
      <c r="K261" s="43">
        <v>0</v>
      </c>
      <c r="L261" s="43">
        <v>0</v>
      </c>
      <c r="M261" s="48">
        <v>131425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32">
        <v>350000</v>
      </c>
      <c r="U261" s="52">
        <v>13477746.51659007</v>
      </c>
      <c r="V261" s="53" t="s">
        <v>1175</v>
      </c>
      <c r="W261" s="33">
        <v>116058.89285714286</v>
      </c>
      <c r="X261" s="33">
        <v>2879155.9953000001</v>
      </c>
      <c r="Y261" s="33">
        <v>539130.43478260865</v>
      </c>
      <c r="Z261" s="61">
        <v>1041007.1796408093</v>
      </c>
      <c r="AA261" s="33">
        <v>336886.37610468821</v>
      </c>
      <c r="AB261" s="33">
        <v>360850</v>
      </c>
      <c r="AC261" s="33">
        <v>475568.38475275569</v>
      </c>
      <c r="AD261" s="33">
        <v>246469.18064516128</v>
      </c>
      <c r="AE261" s="42">
        <f t="shared" si="5"/>
        <v>93685692.632283971</v>
      </c>
      <c r="AF261" s="7"/>
    </row>
    <row r="262" spans="1:32" ht="15" customHeight="1">
      <c r="A262" s="17" t="s">
        <v>567</v>
      </c>
      <c r="B262" s="17" t="s">
        <v>568</v>
      </c>
      <c r="C262" s="17" t="s">
        <v>1176</v>
      </c>
      <c r="D262" s="1" t="s">
        <v>748</v>
      </c>
      <c r="E262" s="33">
        <v>24373046.507495474</v>
      </c>
      <c r="F262" s="33">
        <v>839113.78980679519</v>
      </c>
      <c r="G262" s="33">
        <v>209778.4474516988</v>
      </c>
      <c r="H262" s="33">
        <v>0</v>
      </c>
      <c r="I262" s="33">
        <v>0</v>
      </c>
      <c r="J262" s="33">
        <v>563907.91366597987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1">
        <v>0</v>
      </c>
      <c r="U262" s="52">
        <v>2562420.5840121647</v>
      </c>
      <c r="V262" s="53" t="s">
        <v>1175</v>
      </c>
      <c r="W262" s="33">
        <v>116058.89285714286</v>
      </c>
      <c r="X262" s="33">
        <v>195525.94320000001</v>
      </c>
      <c r="Y262" s="33">
        <v>0</v>
      </c>
      <c r="Z262" s="66">
        <v>286075.54176108702</v>
      </c>
      <c r="AA262" s="33">
        <v>135846.60308572487</v>
      </c>
      <c r="AB262" s="33">
        <v>0</v>
      </c>
      <c r="AC262" s="33">
        <v>0</v>
      </c>
      <c r="AD262" s="33">
        <v>0</v>
      </c>
      <c r="AE262" s="42">
        <f t="shared" si="5"/>
        <v>29281774.223336067</v>
      </c>
      <c r="AF262" s="7"/>
    </row>
    <row r="263" spans="1:32" ht="15" customHeight="1">
      <c r="A263" s="17" t="s">
        <v>470</v>
      </c>
      <c r="B263" s="17" t="s">
        <v>471</v>
      </c>
      <c r="C263" s="1" t="s">
        <v>5</v>
      </c>
      <c r="D263" s="1" t="s">
        <v>748</v>
      </c>
      <c r="E263" s="33">
        <v>5842497.5384805091</v>
      </c>
      <c r="F263" s="33">
        <v>703545.43053682894</v>
      </c>
      <c r="G263" s="33">
        <v>175886.35763420723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1">
        <v>0</v>
      </c>
      <c r="U263" s="52">
        <v>2222193.4049514225</v>
      </c>
      <c r="V263" s="53" t="s">
        <v>1175</v>
      </c>
      <c r="W263" s="33">
        <v>0</v>
      </c>
      <c r="X263" s="33">
        <v>0</v>
      </c>
      <c r="Y263" s="33">
        <v>0</v>
      </c>
      <c r="Z263" s="62">
        <v>0</v>
      </c>
      <c r="AA263" s="33">
        <v>0</v>
      </c>
      <c r="AB263" s="33">
        <v>0</v>
      </c>
      <c r="AC263" s="33">
        <v>0</v>
      </c>
      <c r="AD263" s="33">
        <v>0</v>
      </c>
      <c r="AE263" s="42">
        <f t="shared" si="5"/>
        <v>8944122.7316029668</v>
      </c>
      <c r="AF263" s="7"/>
    </row>
    <row r="264" spans="1:32" ht="15" customHeight="1">
      <c r="A264" s="17" t="s">
        <v>514</v>
      </c>
      <c r="B264" s="17" t="s">
        <v>357</v>
      </c>
      <c r="C264" s="17" t="s">
        <v>25</v>
      </c>
      <c r="D264" s="1" t="s">
        <v>748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1">
        <v>0</v>
      </c>
      <c r="U264" s="33">
        <v>0</v>
      </c>
      <c r="V264" s="53" t="s">
        <v>1175</v>
      </c>
      <c r="W264" s="33">
        <v>0</v>
      </c>
      <c r="X264" s="33">
        <v>0</v>
      </c>
      <c r="Y264" s="33">
        <v>0</v>
      </c>
      <c r="Z264" s="62">
        <v>0</v>
      </c>
      <c r="AA264" s="33">
        <v>0</v>
      </c>
      <c r="AB264" s="33">
        <v>0</v>
      </c>
      <c r="AC264" s="33">
        <v>0</v>
      </c>
      <c r="AD264" s="33">
        <v>0</v>
      </c>
      <c r="AE264" s="42">
        <f t="shared" si="5"/>
        <v>0</v>
      </c>
      <c r="AF264" s="7"/>
    </row>
    <row r="265" spans="1:32" ht="15" customHeight="1">
      <c r="A265" s="17" t="s">
        <v>508</v>
      </c>
      <c r="B265" s="17" t="s">
        <v>509</v>
      </c>
      <c r="C265" s="17" t="s">
        <v>25</v>
      </c>
      <c r="D265" s="1" t="s">
        <v>748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1">
        <v>0</v>
      </c>
      <c r="U265" s="33">
        <v>0</v>
      </c>
      <c r="V265" s="53" t="s">
        <v>1175</v>
      </c>
      <c r="W265" s="33">
        <v>0</v>
      </c>
      <c r="X265" s="33">
        <v>0</v>
      </c>
      <c r="Y265" s="33">
        <v>0</v>
      </c>
      <c r="Z265" s="62">
        <v>0</v>
      </c>
      <c r="AA265" s="33">
        <v>0</v>
      </c>
      <c r="AB265" s="33">
        <v>0</v>
      </c>
      <c r="AC265" s="33">
        <v>0</v>
      </c>
      <c r="AD265" s="33">
        <v>0</v>
      </c>
      <c r="AE265" s="42">
        <f t="shared" si="5"/>
        <v>0</v>
      </c>
      <c r="AF265" s="7"/>
    </row>
    <row r="266" spans="1:32" ht="15" customHeight="1">
      <c r="A266" s="17" t="s">
        <v>491</v>
      </c>
      <c r="B266" s="17" t="s">
        <v>492</v>
      </c>
      <c r="C266" s="1" t="s">
        <v>8</v>
      </c>
      <c r="D266" s="1" t="s">
        <v>748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1">
        <v>0</v>
      </c>
      <c r="U266" s="52">
        <v>23928.997737848844</v>
      </c>
      <c r="V266" s="53" t="s">
        <v>1175</v>
      </c>
      <c r="W266" s="33">
        <v>0</v>
      </c>
      <c r="X266" s="33">
        <v>0</v>
      </c>
      <c r="Y266" s="33">
        <v>0</v>
      </c>
      <c r="Z266" s="62">
        <v>0</v>
      </c>
      <c r="AA266" s="33">
        <v>0</v>
      </c>
      <c r="AB266" s="33">
        <v>0</v>
      </c>
      <c r="AC266" s="33">
        <v>0</v>
      </c>
      <c r="AD266" s="33">
        <v>0</v>
      </c>
      <c r="AE266" s="42">
        <f t="shared" si="5"/>
        <v>23928.997737848844</v>
      </c>
      <c r="AF266" s="7"/>
    </row>
    <row r="267" spans="1:32" ht="15" customHeight="1">
      <c r="A267" s="17" t="s">
        <v>472</v>
      </c>
      <c r="B267" s="17" t="s">
        <v>473</v>
      </c>
      <c r="C267" s="17" t="s">
        <v>8</v>
      </c>
      <c r="D267" s="1" t="s">
        <v>748</v>
      </c>
      <c r="E267" s="33">
        <v>7705522.3843862982</v>
      </c>
      <c r="F267" s="33">
        <v>0</v>
      </c>
      <c r="G267" s="33">
        <v>0</v>
      </c>
      <c r="H267" s="33">
        <v>480000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1">
        <v>0</v>
      </c>
      <c r="U267" s="52">
        <v>967626.9676699955</v>
      </c>
      <c r="V267" s="53" t="s">
        <v>1175</v>
      </c>
      <c r="W267" s="33">
        <v>0</v>
      </c>
      <c r="X267" s="33">
        <v>0</v>
      </c>
      <c r="Y267" s="33">
        <v>0</v>
      </c>
      <c r="Z267" s="62">
        <v>0</v>
      </c>
      <c r="AA267" s="33">
        <v>0</v>
      </c>
      <c r="AB267" s="33">
        <v>0</v>
      </c>
      <c r="AC267" s="33">
        <v>0</v>
      </c>
      <c r="AD267" s="33">
        <v>0</v>
      </c>
      <c r="AE267" s="42">
        <f t="shared" si="5"/>
        <v>9153149.3520562947</v>
      </c>
      <c r="AF267" s="7"/>
    </row>
    <row r="268" spans="1:32" ht="15" customHeight="1">
      <c r="A268" s="17" t="s">
        <v>493</v>
      </c>
      <c r="B268" s="17" t="s">
        <v>494</v>
      </c>
      <c r="C268" s="1" t="s">
        <v>8</v>
      </c>
      <c r="D268" s="1" t="s">
        <v>748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1">
        <v>0</v>
      </c>
      <c r="U268" s="33">
        <v>0</v>
      </c>
      <c r="V268" s="53" t="s">
        <v>1175</v>
      </c>
      <c r="W268" s="33">
        <v>0</v>
      </c>
      <c r="X268" s="33">
        <v>0</v>
      </c>
      <c r="Y268" s="33">
        <v>0</v>
      </c>
      <c r="Z268" s="62">
        <v>0</v>
      </c>
      <c r="AA268" s="33">
        <v>0</v>
      </c>
      <c r="AB268" s="33">
        <v>0</v>
      </c>
      <c r="AC268" s="33">
        <v>0</v>
      </c>
      <c r="AD268" s="33">
        <v>0</v>
      </c>
      <c r="AE268" s="42">
        <f t="shared" si="5"/>
        <v>0</v>
      </c>
      <c r="AF268" s="7"/>
    </row>
    <row r="269" spans="1:32" ht="15" customHeight="1">
      <c r="A269" s="17" t="s">
        <v>563</v>
      </c>
      <c r="B269" s="17" t="s">
        <v>564</v>
      </c>
      <c r="C269" s="17" t="s">
        <v>9</v>
      </c>
      <c r="D269" s="1" t="s">
        <v>748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1">
        <v>0</v>
      </c>
      <c r="U269" s="52">
        <v>106860.89814446319</v>
      </c>
      <c r="V269" s="53" t="s">
        <v>1175</v>
      </c>
      <c r="W269" s="33">
        <v>0</v>
      </c>
      <c r="X269" s="33">
        <v>0</v>
      </c>
      <c r="Y269" s="33">
        <v>0</v>
      </c>
      <c r="Z269" s="62">
        <v>0</v>
      </c>
      <c r="AA269" s="33">
        <v>0</v>
      </c>
      <c r="AB269" s="33">
        <v>0</v>
      </c>
      <c r="AC269" s="33">
        <v>0</v>
      </c>
      <c r="AD269" s="33">
        <v>0</v>
      </c>
      <c r="AE269" s="42">
        <f t="shared" si="5"/>
        <v>106860.89814446319</v>
      </c>
      <c r="AF269" s="7"/>
    </row>
    <row r="270" spans="1:32" ht="15" customHeight="1">
      <c r="A270" s="17" t="s">
        <v>512</v>
      </c>
      <c r="B270" s="17" t="s">
        <v>513</v>
      </c>
      <c r="C270" s="1" t="s">
        <v>25</v>
      </c>
      <c r="D270" s="1" t="s">
        <v>748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1">
        <v>0</v>
      </c>
      <c r="U270" s="33">
        <v>0</v>
      </c>
      <c r="V270" s="53" t="s">
        <v>1175</v>
      </c>
      <c r="W270" s="33">
        <v>0</v>
      </c>
      <c r="X270" s="33">
        <v>0</v>
      </c>
      <c r="Y270" s="33">
        <v>0</v>
      </c>
      <c r="Z270" s="62">
        <v>0</v>
      </c>
      <c r="AA270" s="33">
        <v>0</v>
      </c>
      <c r="AB270" s="33">
        <v>0</v>
      </c>
      <c r="AC270" s="33">
        <v>0</v>
      </c>
      <c r="AD270" s="33">
        <v>0</v>
      </c>
      <c r="AE270" s="42">
        <f t="shared" si="5"/>
        <v>0</v>
      </c>
      <c r="AF270" s="7"/>
    </row>
    <row r="271" spans="1:32" ht="15" customHeight="1">
      <c r="A271" s="17" t="s">
        <v>510</v>
      </c>
      <c r="B271" s="17" t="s">
        <v>511</v>
      </c>
      <c r="C271" s="1" t="s">
        <v>25</v>
      </c>
      <c r="D271" s="1" t="s">
        <v>748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1">
        <v>0</v>
      </c>
      <c r="U271" s="33">
        <v>0</v>
      </c>
      <c r="V271" s="53" t="s">
        <v>1175</v>
      </c>
      <c r="W271" s="33">
        <v>0</v>
      </c>
      <c r="X271" s="33">
        <v>0</v>
      </c>
      <c r="Y271" s="33">
        <v>0</v>
      </c>
      <c r="Z271" s="62">
        <v>0</v>
      </c>
      <c r="AA271" s="33">
        <v>0</v>
      </c>
      <c r="AB271" s="33">
        <v>0</v>
      </c>
      <c r="AC271" s="33">
        <v>0</v>
      </c>
      <c r="AD271" s="33">
        <v>0</v>
      </c>
      <c r="AE271" s="42">
        <f t="shared" si="5"/>
        <v>0</v>
      </c>
      <c r="AF271" s="7"/>
    </row>
    <row r="272" spans="1:32" ht="15" customHeight="1">
      <c r="A272" s="17" t="s">
        <v>507</v>
      </c>
      <c r="B272" s="17" t="s">
        <v>360</v>
      </c>
      <c r="C272" s="17" t="s">
        <v>25</v>
      </c>
      <c r="D272" s="1" t="s">
        <v>748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1">
        <v>0</v>
      </c>
      <c r="U272" s="33">
        <v>0</v>
      </c>
      <c r="V272" s="53" t="s">
        <v>1175</v>
      </c>
      <c r="W272" s="33">
        <v>0</v>
      </c>
      <c r="X272" s="33">
        <v>0</v>
      </c>
      <c r="Y272" s="33">
        <v>0</v>
      </c>
      <c r="Z272" s="62">
        <v>0</v>
      </c>
      <c r="AA272" s="33">
        <v>0</v>
      </c>
      <c r="AB272" s="33">
        <v>0</v>
      </c>
      <c r="AC272" s="33">
        <v>0</v>
      </c>
      <c r="AD272" s="33">
        <v>0</v>
      </c>
      <c r="AE272" s="42">
        <f t="shared" si="5"/>
        <v>0</v>
      </c>
      <c r="AF272" s="7"/>
    </row>
    <row r="273" spans="1:33" ht="15" customHeight="1">
      <c r="A273" s="17" t="s">
        <v>569</v>
      </c>
      <c r="B273" s="17" t="s">
        <v>570</v>
      </c>
      <c r="C273" s="17" t="s">
        <v>25</v>
      </c>
      <c r="D273" s="1" t="s">
        <v>748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1">
        <v>0</v>
      </c>
      <c r="U273" s="33">
        <v>0</v>
      </c>
      <c r="V273" s="53" t="s">
        <v>1175</v>
      </c>
      <c r="W273" s="33">
        <v>0</v>
      </c>
      <c r="X273" s="33">
        <v>0</v>
      </c>
      <c r="Y273" s="33">
        <v>0</v>
      </c>
      <c r="Z273" s="62">
        <v>0</v>
      </c>
      <c r="AA273" s="33">
        <v>0</v>
      </c>
      <c r="AB273" s="33">
        <v>0</v>
      </c>
      <c r="AC273" s="33">
        <v>0</v>
      </c>
      <c r="AD273" s="33">
        <v>0</v>
      </c>
      <c r="AE273" s="42">
        <f t="shared" si="5"/>
        <v>0</v>
      </c>
      <c r="AF273" s="7"/>
    </row>
    <row r="274" spans="1:33" ht="15" customHeight="1">
      <c r="A274" s="17" t="s">
        <v>781</v>
      </c>
      <c r="B274" s="28" t="s">
        <v>1193</v>
      </c>
      <c r="C274" s="1" t="s">
        <v>25</v>
      </c>
      <c r="D274" s="1" t="s">
        <v>748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1">
        <v>0</v>
      </c>
      <c r="U274" s="52">
        <v>0</v>
      </c>
      <c r="V274" s="53" t="s">
        <v>1175</v>
      </c>
      <c r="W274" s="33">
        <v>0</v>
      </c>
      <c r="X274" s="33">
        <v>0</v>
      </c>
      <c r="Y274" s="33">
        <v>0</v>
      </c>
      <c r="Z274" s="62">
        <v>0</v>
      </c>
      <c r="AA274" s="33">
        <v>0</v>
      </c>
      <c r="AB274" s="33">
        <v>0</v>
      </c>
      <c r="AC274" s="33">
        <v>0</v>
      </c>
      <c r="AD274" s="33">
        <v>0</v>
      </c>
      <c r="AE274" s="42">
        <f t="shared" si="5"/>
        <v>0</v>
      </c>
      <c r="AF274" s="7"/>
    </row>
    <row r="275" spans="1:33" ht="15" customHeight="1">
      <c r="A275" s="17" t="s">
        <v>82</v>
      </c>
      <c r="B275" s="17" t="s">
        <v>83</v>
      </c>
      <c r="C275" s="1" t="s">
        <v>5</v>
      </c>
      <c r="D275" s="1" t="s">
        <v>749</v>
      </c>
      <c r="E275" s="33">
        <v>3743804.6172260256</v>
      </c>
      <c r="F275" s="33">
        <v>277345.93953035166</v>
      </c>
      <c r="G275" s="33">
        <v>69336.484882587916</v>
      </c>
      <c r="H275" s="33">
        <v>0</v>
      </c>
      <c r="I275" s="33">
        <v>0</v>
      </c>
      <c r="J275" s="46">
        <v>449199.14770413708</v>
      </c>
      <c r="K275" s="43">
        <v>0</v>
      </c>
      <c r="L275" s="43">
        <v>0</v>
      </c>
      <c r="M275" s="43">
        <v>0</v>
      </c>
      <c r="N275" s="44">
        <v>50000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32">
        <v>0</v>
      </c>
      <c r="U275" s="52">
        <v>2016491.1692504324</v>
      </c>
      <c r="V275" s="53" t="s">
        <v>1175</v>
      </c>
      <c r="W275" s="33">
        <v>0</v>
      </c>
      <c r="X275" s="33">
        <v>0</v>
      </c>
      <c r="Y275" s="33">
        <v>0</v>
      </c>
      <c r="Z275" s="62">
        <v>0</v>
      </c>
      <c r="AA275" s="33">
        <v>0</v>
      </c>
      <c r="AB275" s="33">
        <v>0</v>
      </c>
      <c r="AC275" s="33">
        <v>0</v>
      </c>
      <c r="AD275" s="33">
        <v>0</v>
      </c>
      <c r="AE275" s="42">
        <f t="shared" si="5"/>
        <v>6606177.3585935347</v>
      </c>
      <c r="AF275" s="7"/>
      <c r="AG275" s="13"/>
    </row>
    <row r="276" spans="1:33" ht="15" customHeight="1">
      <c r="A276" s="17" t="s">
        <v>92</v>
      </c>
      <c r="B276" s="17" t="s">
        <v>93</v>
      </c>
      <c r="C276" s="17" t="s">
        <v>9</v>
      </c>
      <c r="D276" s="17" t="s">
        <v>749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1">
        <v>0</v>
      </c>
      <c r="U276" s="52">
        <v>9228.3227349460431</v>
      </c>
      <c r="V276" s="53" t="s">
        <v>1175</v>
      </c>
      <c r="W276" s="33">
        <v>0</v>
      </c>
      <c r="X276" s="33">
        <v>0</v>
      </c>
      <c r="Y276" s="33">
        <v>0</v>
      </c>
      <c r="Z276" s="62">
        <v>0</v>
      </c>
      <c r="AA276" s="33">
        <v>0</v>
      </c>
      <c r="AB276" s="33">
        <v>0</v>
      </c>
      <c r="AC276" s="33">
        <v>0</v>
      </c>
      <c r="AD276" s="33">
        <v>0</v>
      </c>
      <c r="AE276" s="42">
        <f t="shared" si="5"/>
        <v>9228.3227349460431</v>
      </c>
      <c r="AF276" s="7"/>
      <c r="AG276" s="13"/>
    </row>
    <row r="277" spans="1:33" ht="15" customHeight="1">
      <c r="A277" s="17" t="s">
        <v>94</v>
      </c>
      <c r="B277" s="17" t="s">
        <v>95</v>
      </c>
      <c r="C277" s="17" t="s">
        <v>9</v>
      </c>
      <c r="D277" s="17" t="s">
        <v>749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1">
        <v>0</v>
      </c>
      <c r="U277" s="52">
        <v>7121.6685434127812</v>
      </c>
      <c r="V277" s="53" t="s">
        <v>1175</v>
      </c>
      <c r="W277" s="33">
        <v>0</v>
      </c>
      <c r="X277" s="33">
        <v>0</v>
      </c>
      <c r="Y277" s="33">
        <v>0</v>
      </c>
      <c r="Z277" s="63">
        <v>0</v>
      </c>
      <c r="AA277" s="33">
        <v>0</v>
      </c>
      <c r="AB277" s="33">
        <v>0</v>
      </c>
      <c r="AC277" s="33">
        <v>0</v>
      </c>
      <c r="AD277" s="33">
        <v>0</v>
      </c>
      <c r="AE277" s="42">
        <f t="shared" ref="AE277:AE340" si="6">SUM(E277:AD277)</f>
        <v>7121.6685434127812</v>
      </c>
      <c r="AF277" s="7"/>
      <c r="AG277" s="13"/>
    </row>
    <row r="278" spans="1:33" ht="15" customHeight="1">
      <c r="A278" s="17" t="s">
        <v>78</v>
      </c>
      <c r="B278" s="17" t="s">
        <v>79</v>
      </c>
      <c r="C278" s="1" t="s">
        <v>9</v>
      </c>
      <c r="D278" s="1" t="s">
        <v>749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1">
        <v>0</v>
      </c>
      <c r="U278" s="52">
        <v>3311.419402506066</v>
      </c>
      <c r="V278" s="53" t="s">
        <v>1175</v>
      </c>
      <c r="W278" s="33">
        <v>0</v>
      </c>
      <c r="X278" s="33">
        <v>0</v>
      </c>
      <c r="Y278" s="33">
        <v>0</v>
      </c>
      <c r="Z278" s="62">
        <v>0</v>
      </c>
      <c r="AA278" s="33">
        <v>0</v>
      </c>
      <c r="AB278" s="33">
        <v>0</v>
      </c>
      <c r="AC278" s="33">
        <v>0</v>
      </c>
      <c r="AD278" s="33">
        <v>0</v>
      </c>
      <c r="AE278" s="42">
        <f t="shared" si="6"/>
        <v>3311.419402506066</v>
      </c>
      <c r="AF278" s="7"/>
      <c r="AG278" s="13"/>
    </row>
    <row r="279" spans="1:33" ht="15" customHeight="1">
      <c r="A279" s="17" t="s">
        <v>98</v>
      </c>
      <c r="B279" s="17" t="s">
        <v>99</v>
      </c>
      <c r="C279" s="17" t="s">
        <v>9</v>
      </c>
      <c r="D279" s="17" t="s">
        <v>749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1">
        <v>0</v>
      </c>
      <c r="U279" s="52">
        <v>35862.33739102153</v>
      </c>
      <c r="V279" s="53" t="s">
        <v>1175</v>
      </c>
      <c r="W279" s="33">
        <v>0</v>
      </c>
      <c r="X279" s="33">
        <v>0</v>
      </c>
      <c r="Y279" s="33">
        <v>0</v>
      </c>
      <c r="Z279" s="62">
        <v>0</v>
      </c>
      <c r="AA279" s="33">
        <v>0</v>
      </c>
      <c r="AB279" s="33">
        <v>0</v>
      </c>
      <c r="AC279" s="33">
        <v>0</v>
      </c>
      <c r="AD279" s="33">
        <v>0</v>
      </c>
      <c r="AE279" s="42">
        <f t="shared" si="6"/>
        <v>35862.33739102153</v>
      </c>
      <c r="AF279" s="7"/>
    </row>
    <row r="280" spans="1:33" ht="15" customHeight="1">
      <c r="A280" s="17" t="s">
        <v>90</v>
      </c>
      <c r="B280" s="17" t="s">
        <v>91</v>
      </c>
      <c r="C280" s="1" t="s">
        <v>9</v>
      </c>
      <c r="D280" s="1" t="s">
        <v>749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1">
        <v>0</v>
      </c>
      <c r="U280" s="52">
        <v>10506.026456802536</v>
      </c>
      <c r="V280" s="53" t="s">
        <v>1175</v>
      </c>
      <c r="W280" s="33">
        <v>0</v>
      </c>
      <c r="X280" s="33">
        <v>0</v>
      </c>
      <c r="Y280" s="33">
        <v>0</v>
      </c>
      <c r="Z280" s="62">
        <v>0</v>
      </c>
      <c r="AA280" s="33">
        <v>0</v>
      </c>
      <c r="AB280" s="33">
        <v>0</v>
      </c>
      <c r="AC280" s="33">
        <v>0</v>
      </c>
      <c r="AD280" s="33">
        <v>0</v>
      </c>
      <c r="AE280" s="42">
        <f t="shared" si="6"/>
        <v>10506.026456802536</v>
      </c>
      <c r="AF280" s="7"/>
    </row>
    <row r="281" spans="1:33" ht="15" customHeight="1">
      <c r="A281" s="17" t="s">
        <v>96</v>
      </c>
      <c r="B281" s="17" t="s">
        <v>97</v>
      </c>
      <c r="C281" s="1" t="s">
        <v>9</v>
      </c>
      <c r="D281" s="1" t="s">
        <v>749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1">
        <v>0</v>
      </c>
      <c r="U281" s="52">
        <v>1097.9421795382978</v>
      </c>
      <c r="V281" s="53" t="s">
        <v>1175</v>
      </c>
      <c r="W281" s="33">
        <v>0</v>
      </c>
      <c r="X281" s="33">
        <v>0</v>
      </c>
      <c r="Y281" s="33">
        <v>0</v>
      </c>
      <c r="Z281" s="62">
        <v>0</v>
      </c>
      <c r="AA281" s="33">
        <v>0</v>
      </c>
      <c r="AB281" s="33">
        <v>0</v>
      </c>
      <c r="AC281" s="33">
        <v>0</v>
      </c>
      <c r="AD281" s="33">
        <v>0</v>
      </c>
      <c r="AE281" s="42">
        <f t="shared" si="6"/>
        <v>1097.9421795382978</v>
      </c>
      <c r="AF281" s="7"/>
    </row>
    <row r="282" spans="1:33" ht="15" customHeight="1">
      <c r="A282" s="17" t="s">
        <v>86</v>
      </c>
      <c r="B282" s="17" t="s">
        <v>87</v>
      </c>
      <c r="C282" s="1" t="s">
        <v>9</v>
      </c>
      <c r="D282" s="1" t="s">
        <v>749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1">
        <v>0</v>
      </c>
      <c r="U282" s="52">
        <v>26389.950837271936</v>
      </c>
      <c r="V282" s="53" t="s">
        <v>1175</v>
      </c>
      <c r="W282" s="33">
        <v>0</v>
      </c>
      <c r="X282" s="33">
        <v>0</v>
      </c>
      <c r="Y282" s="33">
        <v>0</v>
      </c>
      <c r="Z282" s="62">
        <v>0</v>
      </c>
      <c r="AA282" s="33">
        <v>0</v>
      </c>
      <c r="AB282" s="33">
        <v>0</v>
      </c>
      <c r="AC282" s="33">
        <v>0</v>
      </c>
      <c r="AD282" s="33">
        <v>0</v>
      </c>
      <c r="AE282" s="42">
        <f t="shared" si="6"/>
        <v>26389.950837271936</v>
      </c>
      <c r="AF282" s="7"/>
    </row>
    <row r="283" spans="1:33" ht="15" customHeight="1">
      <c r="A283" s="17" t="s">
        <v>251</v>
      </c>
      <c r="B283" s="17" t="s">
        <v>252</v>
      </c>
      <c r="C283" s="1" t="s">
        <v>9</v>
      </c>
      <c r="D283" s="1" t="s">
        <v>749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1">
        <v>0</v>
      </c>
      <c r="U283" s="52">
        <v>125763.31417583066</v>
      </c>
      <c r="V283" s="53" t="s">
        <v>1175</v>
      </c>
      <c r="W283" s="33">
        <v>0</v>
      </c>
      <c r="X283" s="33">
        <v>0</v>
      </c>
      <c r="Y283" s="33">
        <v>0</v>
      </c>
      <c r="Z283" s="62">
        <v>0</v>
      </c>
      <c r="AA283" s="33">
        <v>0</v>
      </c>
      <c r="AB283" s="33">
        <v>0</v>
      </c>
      <c r="AC283" s="33">
        <v>0</v>
      </c>
      <c r="AD283" s="33">
        <v>0</v>
      </c>
      <c r="AE283" s="42">
        <f t="shared" si="6"/>
        <v>125763.31417583066</v>
      </c>
      <c r="AF283" s="7"/>
    </row>
    <row r="284" spans="1:33" ht="15" customHeight="1">
      <c r="A284" s="17" t="s">
        <v>243</v>
      </c>
      <c r="B284" s="17" t="s">
        <v>244</v>
      </c>
      <c r="C284" s="17" t="s">
        <v>9</v>
      </c>
      <c r="D284" s="17" t="s">
        <v>749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1">
        <v>0</v>
      </c>
      <c r="U284" s="52">
        <v>1769.8011273448651</v>
      </c>
      <c r="V284" s="53" t="s">
        <v>1175</v>
      </c>
      <c r="W284" s="33">
        <v>0</v>
      </c>
      <c r="X284" s="33">
        <v>0</v>
      </c>
      <c r="Y284" s="33">
        <v>0</v>
      </c>
      <c r="Z284" s="62">
        <v>0</v>
      </c>
      <c r="AA284" s="33">
        <v>0</v>
      </c>
      <c r="AB284" s="33">
        <v>0</v>
      </c>
      <c r="AC284" s="33">
        <v>0</v>
      </c>
      <c r="AD284" s="33">
        <v>0</v>
      </c>
      <c r="AE284" s="42">
        <f t="shared" si="6"/>
        <v>1769.8011273448651</v>
      </c>
      <c r="AF284" s="7"/>
    </row>
    <row r="285" spans="1:33" ht="15" customHeight="1">
      <c r="A285" s="17" t="s">
        <v>100</v>
      </c>
      <c r="B285" s="17" t="s">
        <v>101</v>
      </c>
      <c r="C285" s="17" t="s">
        <v>9</v>
      </c>
      <c r="D285" s="1" t="s">
        <v>749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1">
        <v>0</v>
      </c>
      <c r="U285" s="52">
        <v>837.91373745367389</v>
      </c>
      <c r="V285" s="53" t="s">
        <v>1175</v>
      </c>
      <c r="W285" s="33">
        <v>0</v>
      </c>
      <c r="X285" s="33">
        <v>0</v>
      </c>
      <c r="Y285" s="33">
        <v>0</v>
      </c>
      <c r="Z285" s="62">
        <v>0</v>
      </c>
      <c r="AA285" s="33">
        <v>0</v>
      </c>
      <c r="AB285" s="33">
        <v>0</v>
      </c>
      <c r="AC285" s="33">
        <v>0</v>
      </c>
      <c r="AD285" s="33">
        <v>0</v>
      </c>
      <c r="AE285" s="42">
        <f t="shared" si="6"/>
        <v>837.91373745367389</v>
      </c>
      <c r="AF285" s="7"/>
    </row>
    <row r="286" spans="1:33" ht="15" customHeight="1">
      <c r="A286" s="17" t="s">
        <v>257</v>
      </c>
      <c r="B286" s="17" t="s">
        <v>258</v>
      </c>
      <c r="C286" s="1" t="s">
        <v>9</v>
      </c>
      <c r="D286" s="1" t="s">
        <v>749</v>
      </c>
      <c r="E286" s="33">
        <v>539317.46616371139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1">
        <v>0</v>
      </c>
      <c r="U286" s="52">
        <v>469184.6872766327</v>
      </c>
      <c r="V286" s="53" t="s">
        <v>1175</v>
      </c>
      <c r="W286" s="33">
        <v>0</v>
      </c>
      <c r="X286" s="33">
        <v>0</v>
      </c>
      <c r="Y286" s="33">
        <v>0</v>
      </c>
      <c r="Z286" s="62">
        <v>0</v>
      </c>
      <c r="AA286" s="33">
        <v>0</v>
      </c>
      <c r="AB286" s="33">
        <v>0</v>
      </c>
      <c r="AC286" s="33">
        <v>0</v>
      </c>
      <c r="AD286" s="33">
        <v>0</v>
      </c>
      <c r="AE286" s="42">
        <f t="shared" si="6"/>
        <v>1008502.1534403441</v>
      </c>
      <c r="AF286" s="7"/>
    </row>
    <row r="287" spans="1:33" ht="15" customHeight="1">
      <c r="A287" s="17" t="s">
        <v>88</v>
      </c>
      <c r="B287" s="17" t="s">
        <v>89</v>
      </c>
      <c r="C287" s="17" t="s">
        <v>9</v>
      </c>
      <c r="D287" s="1" t="s">
        <v>749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1">
        <v>0</v>
      </c>
      <c r="U287" s="52">
        <v>26937.87949959332</v>
      </c>
      <c r="V287" s="53" t="s">
        <v>1175</v>
      </c>
      <c r="W287" s="33">
        <v>0</v>
      </c>
      <c r="X287" s="33">
        <v>0</v>
      </c>
      <c r="Y287" s="33">
        <v>0</v>
      </c>
      <c r="Z287" s="62">
        <v>0</v>
      </c>
      <c r="AA287" s="33">
        <v>0</v>
      </c>
      <c r="AB287" s="33">
        <v>0</v>
      </c>
      <c r="AC287" s="33">
        <v>0</v>
      </c>
      <c r="AD287" s="33">
        <v>0</v>
      </c>
      <c r="AE287" s="42">
        <f t="shared" si="6"/>
        <v>26937.87949959332</v>
      </c>
      <c r="AF287" s="7"/>
    </row>
    <row r="288" spans="1:33" ht="15" customHeight="1">
      <c r="A288" s="17" t="s">
        <v>84</v>
      </c>
      <c r="B288" s="17" t="s">
        <v>85</v>
      </c>
      <c r="C288" s="1" t="s">
        <v>9</v>
      </c>
      <c r="D288" s="1" t="s">
        <v>749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1">
        <v>0</v>
      </c>
      <c r="U288" s="52">
        <v>166141.59241542144</v>
      </c>
      <c r="V288" s="53" t="s">
        <v>1175</v>
      </c>
      <c r="W288" s="33">
        <v>0</v>
      </c>
      <c r="X288" s="33">
        <v>0</v>
      </c>
      <c r="Y288" s="33">
        <v>0</v>
      </c>
      <c r="Z288" s="62">
        <v>0</v>
      </c>
      <c r="AA288" s="33">
        <v>0</v>
      </c>
      <c r="AB288" s="33">
        <v>0</v>
      </c>
      <c r="AC288" s="33">
        <v>0</v>
      </c>
      <c r="AD288" s="33">
        <v>0</v>
      </c>
      <c r="AE288" s="42">
        <f t="shared" si="6"/>
        <v>166141.59241542144</v>
      </c>
      <c r="AF288" s="7"/>
    </row>
    <row r="289" spans="1:33" ht="15" customHeight="1">
      <c r="A289" s="17" t="s">
        <v>249</v>
      </c>
      <c r="B289" s="17" t="s">
        <v>250</v>
      </c>
      <c r="C289" s="1" t="s">
        <v>9</v>
      </c>
      <c r="D289" s="1" t="s">
        <v>749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1">
        <v>0</v>
      </c>
      <c r="U289" s="33">
        <v>0</v>
      </c>
      <c r="V289" s="53" t="s">
        <v>1175</v>
      </c>
      <c r="W289" s="33">
        <v>0</v>
      </c>
      <c r="X289" s="33">
        <v>0</v>
      </c>
      <c r="Y289" s="33">
        <v>0</v>
      </c>
      <c r="Z289" s="62">
        <v>0</v>
      </c>
      <c r="AA289" s="33">
        <v>0</v>
      </c>
      <c r="AB289" s="33">
        <v>0</v>
      </c>
      <c r="AC289" s="33">
        <v>0</v>
      </c>
      <c r="AD289" s="33">
        <v>0</v>
      </c>
      <c r="AE289" s="42">
        <f t="shared" si="6"/>
        <v>0</v>
      </c>
      <c r="AF289" s="7"/>
    </row>
    <row r="290" spans="1:33" ht="15" customHeight="1">
      <c r="A290" s="17" t="s">
        <v>245</v>
      </c>
      <c r="B290" s="17" t="s">
        <v>246</v>
      </c>
      <c r="C290" s="17" t="s">
        <v>9</v>
      </c>
      <c r="D290" s="1" t="s">
        <v>749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1">
        <v>0</v>
      </c>
      <c r="U290" s="52">
        <v>32871.350076657771</v>
      </c>
      <c r="V290" s="53" t="s">
        <v>1175</v>
      </c>
      <c r="W290" s="33">
        <v>0</v>
      </c>
      <c r="X290" s="33">
        <v>0</v>
      </c>
      <c r="Y290" s="33">
        <v>0</v>
      </c>
      <c r="Z290" s="62">
        <v>0</v>
      </c>
      <c r="AA290" s="33">
        <v>0</v>
      </c>
      <c r="AB290" s="33">
        <v>0</v>
      </c>
      <c r="AC290" s="33">
        <v>0</v>
      </c>
      <c r="AD290" s="33">
        <v>0</v>
      </c>
      <c r="AE290" s="42">
        <f t="shared" si="6"/>
        <v>32871.350076657771</v>
      </c>
      <c r="AF290" s="7"/>
    </row>
    <row r="291" spans="1:33" ht="15" customHeight="1">
      <c r="A291" s="17" t="s">
        <v>102</v>
      </c>
      <c r="B291" s="17" t="s">
        <v>103</v>
      </c>
      <c r="C291" s="17" t="s">
        <v>25</v>
      </c>
      <c r="D291" s="1" t="s">
        <v>749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1">
        <v>0</v>
      </c>
      <c r="U291" s="55">
        <v>0</v>
      </c>
      <c r="V291" s="53" t="s">
        <v>1175</v>
      </c>
      <c r="W291" s="33">
        <v>0</v>
      </c>
      <c r="X291" s="33">
        <v>0</v>
      </c>
      <c r="Y291" s="33">
        <v>0</v>
      </c>
      <c r="Z291" s="62">
        <v>0</v>
      </c>
      <c r="AA291" s="33">
        <v>0</v>
      </c>
      <c r="AB291" s="33">
        <v>0</v>
      </c>
      <c r="AC291" s="33">
        <v>0</v>
      </c>
      <c r="AD291" s="33">
        <v>0</v>
      </c>
      <c r="AE291" s="42">
        <f t="shared" si="6"/>
        <v>0</v>
      </c>
      <c r="AF291" s="7"/>
    </row>
    <row r="292" spans="1:33" ht="15" customHeight="1">
      <c r="A292" s="17" t="s">
        <v>255</v>
      </c>
      <c r="B292" s="17" t="s">
        <v>256</v>
      </c>
      <c r="C292" s="1" t="s">
        <v>9</v>
      </c>
      <c r="D292" s="1" t="s">
        <v>749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1">
        <v>0</v>
      </c>
      <c r="U292" s="33">
        <v>0</v>
      </c>
      <c r="V292" s="53" t="s">
        <v>1175</v>
      </c>
      <c r="W292" s="33">
        <v>0</v>
      </c>
      <c r="X292" s="33">
        <v>0</v>
      </c>
      <c r="Y292" s="33">
        <v>0</v>
      </c>
      <c r="Z292" s="62">
        <v>0</v>
      </c>
      <c r="AA292" s="33">
        <v>0</v>
      </c>
      <c r="AB292" s="33">
        <v>0</v>
      </c>
      <c r="AC292" s="33">
        <v>0</v>
      </c>
      <c r="AD292" s="33">
        <v>0</v>
      </c>
      <c r="AE292" s="42">
        <f t="shared" si="6"/>
        <v>0</v>
      </c>
      <c r="AF292" s="7"/>
    </row>
    <row r="293" spans="1:33" ht="15" customHeight="1">
      <c r="A293" s="17" t="s">
        <v>80</v>
      </c>
      <c r="B293" s="17" t="s">
        <v>81</v>
      </c>
      <c r="C293" s="17" t="s">
        <v>1176</v>
      </c>
      <c r="D293" s="1" t="s">
        <v>749</v>
      </c>
      <c r="E293" s="33">
        <v>21610961.716012061</v>
      </c>
      <c r="F293" s="33">
        <v>686496.65176821256</v>
      </c>
      <c r="G293" s="33">
        <v>171624.16294205314</v>
      </c>
      <c r="H293" s="33">
        <v>480000</v>
      </c>
      <c r="I293" s="33">
        <v>0</v>
      </c>
      <c r="J293" s="46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1">
        <v>0</v>
      </c>
      <c r="U293" s="52">
        <v>2316275.4626149433</v>
      </c>
      <c r="V293" s="53" t="s">
        <v>1175</v>
      </c>
      <c r="W293" s="33">
        <v>0</v>
      </c>
      <c r="X293" s="33">
        <v>47266.576650000003</v>
      </c>
      <c r="Y293" s="33">
        <v>0</v>
      </c>
      <c r="Z293" s="61">
        <v>327597.85285646498</v>
      </c>
      <c r="AA293" s="33">
        <v>190997.76219360722</v>
      </c>
      <c r="AB293" s="33">
        <v>0</v>
      </c>
      <c r="AC293" s="33">
        <v>217371.45144405443</v>
      </c>
      <c r="AD293" s="33">
        <v>534016.55806451605</v>
      </c>
      <c r="AE293" s="42">
        <f t="shared" si="6"/>
        <v>26582608.194545913</v>
      </c>
      <c r="AF293" s="7"/>
    </row>
    <row r="294" spans="1:33" ht="15" customHeight="1">
      <c r="A294" s="17" t="s">
        <v>253</v>
      </c>
      <c r="B294" s="17" t="s">
        <v>254</v>
      </c>
      <c r="C294" s="1" t="s">
        <v>1176</v>
      </c>
      <c r="D294" s="1" t="s">
        <v>749</v>
      </c>
      <c r="E294" s="33">
        <v>26338882.661483452</v>
      </c>
      <c r="F294" s="33">
        <v>1030541.0485003174</v>
      </c>
      <c r="G294" s="33">
        <v>257635.26212507935</v>
      </c>
      <c r="H294" s="33">
        <v>480000</v>
      </c>
      <c r="I294" s="33">
        <v>0</v>
      </c>
      <c r="J294" s="33">
        <v>219973.47457796539</v>
      </c>
      <c r="K294" s="49">
        <v>0</v>
      </c>
      <c r="L294" s="49">
        <v>0</v>
      </c>
      <c r="M294" s="49">
        <v>202615</v>
      </c>
      <c r="N294" s="49">
        <v>50000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36">
        <v>0</v>
      </c>
      <c r="U294" s="52">
        <v>4998020.7150217332</v>
      </c>
      <c r="V294" s="53" t="s">
        <v>1175</v>
      </c>
      <c r="W294" s="33">
        <v>116058.89285714286</v>
      </c>
      <c r="X294" s="33">
        <v>461562.76279688277</v>
      </c>
      <c r="Y294" s="33">
        <v>0</v>
      </c>
      <c r="Z294" s="61">
        <v>507527.86760309932</v>
      </c>
      <c r="AA294" s="33">
        <v>257400.88041511</v>
      </c>
      <c r="AB294" s="33">
        <v>0</v>
      </c>
      <c r="AC294" s="33">
        <v>0</v>
      </c>
      <c r="AD294" s="33">
        <v>287547.3774193548</v>
      </c>
      <c r="AE294" s="42">
        <f t="shared" si="6"/>
        <v>35207765.942800142</v>
      </c>
      <c r="AF294" s="7"/>
    </row>
    <row r="295" spans="1:33" ht="15" customHeight="1">
      <c r="A295" s="17" t="s">
        <v>247</v>
      </c>
      <c r="B295" s="17" t="s">
        <v>248</v>
      </c>
      <c r="C295" s="1" t="s">
        <v>5</v>
      </c>
      <c r="D295" s="1" t="s">
        <v>749</v>
      </c>
      <c r="E295" s="33">
        <v>2723740.0233969544</v>
      </c>
      <c r="F295" s="33">
        <v>168000</v>
      </c>
      <c r="G295" s="33">
        <v>42000</v>
      </c>
      <c r="H295" s="33">
        <v>0</v>
      </c>
      <c r="I295" s="33">
        <v>0</v>
      </c>
      <c r="J295" s="33">
        <v>186096.82876597342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1">
        <v>0</v>
      </c>
      <c r="U295" s="52">
        <v>1053615.1889068144</v>
      </c>
      <c r="V295" s="53" t="s">
        <v>1175</v>
      </c>
      <c r="W295" s="33">
        <v>0</v>
      </c>
      <c r="X295" s="33">
        <v>0</v>
      </c>
      <c r="Y295" s="33">
        <v>0</v>
      </c>
      <c r="Z295" s="62">
        <v>0</v>
      </c>
      <c r="AA295" s="33">
        <v>0</v>
      </c>
      <c r="AB295" s="33">
        <v>0</v>
      </c>
      <c r="AC295" s="33">
        <v>0</v>
      </c>
      <c r="AD295" s="33">
        <v>0</v>
      </c>
      <c r="AE295" s="42">
        <f t="shared" si="6"/>
        <v>4173452.0410697423</v>
      </c>
      <c r="AF295" s="7"/>
    </row>
    <row r="296" spans="1:33" ht="15" customHeight="1">
      <c r="A296" s="17">
        <v>760780791</v>
      </c>
      <c r="B296" s="28" t="s">
        <v>783</v>
      </c>
      <c r="C296" s="1" t="s">
        <v>25</v>
      </c>
      <c r="D296" s="1" t="s">
        <v>749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1">
        <v>0</v>
      </c>
      <c r="U296" s="52">
        <v>0</v>
      </c>
      <c r="V296" s="53" t="s">
        <v>1175</v>
      </c>
      <c r="W296" s="33">
        <v>0</v>
      </c>
      <c r="X296" s="33">
        <v>0</v>
      </c>
      <c r="Y296" s="33">
        <v>0</v>
      </c>
      <c r="Z296" s="62">
        <v>0</v>
      </c>
      <c r="AA296" s="33">
        <v>0</v>
      </c>
      <c r="AB296" s="33">
        <v>0</v>
      </c>
      <c r="AC296" s="33">
        <v>0</v>
      </c>
      <c r="AD296" s="33">
        <v>0</v>
      </c>
      <c r="AE296" s="42">
        <f t="shared" si="6"/>
        <v>0</v>
      </c>
      <c r="AF296" s="7"/>
    </row>
    <row r="297" spans="1:33" ht="15" customHeight="1">
      <c r="A297" s="17" t="s">
        <v>261</v>
      </c>
      <c r="B297" s="17" t="s">
        <v>262</v>
      </c>
      <c r="C297" s="1" t="s">
        <v>25</v>
      </c>
      <c r="D297" s="1" t="s">
        <v>749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1">
        <v>0</v>
      </c>
      <c r="U297" s="33">
        <v>0</v>
      </c>
      <c r="V297" s="53" t="s">
        <v>1175</v>
      </c>
      <c r="W297" s="33">
        <v>0</v>
      </c>
      <c r="X297" s="33">
        <v>0</v>
      </c>
      <c r="Y297" s="33">
        <v>0</v>
      </c>
      <c r="Z297" s="62">
        <v>0</v>
      </c>
      <c r="AA297" s="33">
        <v>0</v>
      </c>
      <c r="AB297" s="33">
        <v>0</v>
      </c>
      <c r="AC297" s="33">
        <v>0</v>
      </c>
      <c r="AD297" s="33">
        <v>0</v>
      </c>
      <c r="AE297" s="42">
        <f t="shared" si="6"/>
        <v>0</v>
      </c>
      <c r="AF297" s="7"/>
    </row>
    <row r="298" spans="1:33" ht="15" customHeight="1">
      <c r="A298" s="17" t="s">
        <v>259</v>
      </c>
      <c r="B298" s="17" t="s">
        <v>260</v>
      </c>
      <c r="C298" s="1" t="s">
        <v>25</v>
      </c>
      <c r="D298" s="1" t="s">
        <v>749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1">
        <v>0</v>
      </c>
      <c r="U298" s="33">
        <v>0</v>
      </c>
      <c r="V298" s="53" t="s">
        <v>1175</v>
      </c>
      <c r="W298" s="33">
        <v>0</v>
      </c>
      <c r="X298" s="33">
        <v>0</v>
      </c>
      <c r="Y298" s="33">
        <v>0</v>
      </c>
      <c r="Z298" s="62">
        <v>0</v>
      </c>
      <c r="AA298" s="33">
        <v>0</v>
      </c>
      <c r="AB298" s="33">
        <v>0</v>
      </c>
      <c r="AC298" s="33">
        <v>0</v>
      </c>
      <c r="AD298" s="33">
        <v>0</v>
      </c>
      <c r="AE298" s="42">
        <f t="shared" si="6"/>
        <v>0</v>
      </c>
      <c r="AF298" s="7"/>
    </row>
    <row r="299" spans="1:33" ht="15" customHeight="1">
      <c r="A299" s="17" t="s">
        <v>542</v>
      </c>
      <c r="B299" s="17" t="s">
        <v>1204</v>
      </c>
      <c r="C299" s="17" t="s">
        <v>25</v>
      </c>
      <c r="D299" s="1" t="s">
        <v>730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1">
        <v>0</v>
      </c>
      <c r="U299" s="33">
        <v>0</v>
      </c>
      <c r="V299" s="53" t="s">
        <v>1175</v>
      </c>
      <c r="W299" s="33">
        <v>0</v>
      </c>
      <c r="X299" s="33">
        <v>0</v>
      </c>
      <c r="Y299" s="33">
        <v>0</v>
      </c>
      <c r="Z299" s="62">
        <v>0</v>
      </c>
      <c r="AA299" s="33">
        <v>0</v>
      </c>
      <c r="AB299" s="33">
        <v>0</v>
      </c>
      <c r="AC299" s="33">
        <v>0</v>
      </c>
      <c r="AD299" s="33">
        <v>0</v>
      </c>
      <c r="AE299" s="42">
        <f t="shared" si="6"/>
        <v>0</v>
      </c>
      <c r="AF299" s="7"/>
      <c r="AG299" s="13"/>
    </row>
    <row r="300" spans="1:33" ht="15" customHeight="1">
      <c r="A300" s="17" t="s">
        <v>525</v>
      </c>
      <c r="B300" s="17" t="s">
        <v>526</v>
      </c>
      <c r="C300" s="1" t="s">
        <v>9</v>
      </c>
      <c r="D300" s="1" t="s">
        <v>730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1">
        <v>0</v>
      </c>
      <c r="U300" s="52">
        <v>22.504949372937975</v>
      </c>
      <c r="V300" s="53" t="s">
        <v>1175</v>
      </c>
      <c r="W300" s="33">
        <v>0</v>
      </c>
      <c r="X300" s="33">
        <v>0</v>
      </c>
      <c r="Y300" s="33">
        <v>0</v>
      </c>
      <c r="Z300" s="62">
        <v>0</v>
      </c>
      <c r="AA300" s="33">
        <v>0</v>
      </c>
      <c r="AB300" s="33">
        <v>0</v>
      </c>
      <c r="AC300" s="33">
        <v>0</v>
      </c>
      <c r="AD300" s="33">
        <v>0</v>
      </c>
      <c r="AE300" s="42">
        <f t="shared" si="6"/>
        <v>22.504949372937975</v>
      </c>
      <c r="AF300" s="7"/>
      <c r="AG300" s="13"/>
    </row>
    <row r="301" spans="1:33" ht="15" customHeight="1">
      <c r="A301" s="17" t="s">
        <v>530</v>
      </c>
      <c r="B301" s="17" t="s">
        <v>531</v>
      </c>
      <c r="C301" s="17" t="s">
        <v>9</v>
      </c>
      <c r="D301" s="17" t="s">
        <v>730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1">
        <v>0</v>
      </c>
      <c r="U301" s="52">
        <v>4076.406939081683</v>
      </c>
      <c r="V301" s="53" t="s">
        <v>1175</v>
      </c>
      <c r="W301" s="33">
        <v>0</v>
      </c>
      <c r="X301" s="33">
        <v>0</v>
      </c>
      <c r="Y301" s="33">
        <v>0</v>
      </c>
      <c r="Z301" s="62">
        <v>0</v>
      </c>
      <c r="AA301" s="33">
        <v>0</v>
      </c>
      <c r="AB301" s="33">
        <v>0</v>
      </c>
      <c r="AC301" s="33">
        <v>0</v>
      </c>
      <c r="AD301" s="33">
        <v>0</v>
      </c>
      <c r="AE301" s="42">
        <f t="shared" si="6"/>
        <v>4076.406939081683</v>
      </c>
      <c r="AF301" s="7"/>
      <c r="AG301" s="15"/>
    </row>
    <row r="302" spans="1:33" ht="15" customHeight="1">
      <c r="A302" s="17" t="s">
        <v>536</v>
      </c>
      <c r="B302" s="17" t="s">
        <v>537</v>
      </c>
      <c r="C302" s="1" t="s">
        <v>9</v>
      </c>
      <c r="D302" s="1" t="s">
        <v>730</v>
      </c>
      <c r="E302" s="33">
        <v>1639915.6867007639</v>
      </c>
      <c r="F302" s="33">
        <v>0</v>
      </c>
      <c r="G302" s="33">
        <v>0</v>
      </c>
      <c r="H302" s="33">
        <v>480000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1">
        <v>0</v>
      </c>
      <c r="U302" s="52">
        <v>30978.544902952199</v>
      </c>
      <c r="V302" s="53" t="s">
        <v>1175</v>
      </c>
      <c r="W302" s="33">
        <v>0</v>
      </c>
      <c r="X302" s="33">
        <v>0</v>
      </c>
      <c r="Y302" s="33">
        <v>0</v>
      </c>
      <c r="Z302" s="62">
        <v>0</v>
      </c>
      <c r="AA302" s="33">
        <v>0</v>
      </c>
      <c r="AB302" s="33">
        <v>0</v>
      </c>
      <c r="AC302" s="33">
        <v>0</v>
      </c>
      <c r="AD302" s="33">
        <v>0</v>
      </c>
      <c r="AE302" s="42">
        <f t="shared" si="6"/>
        <v>2150894.2316037165</v>
      </c>
      <c r="AF302" s="7"/>
      <c r="AG302" s="15"/>
    </row>
    <row r="303" spans="1:33" ht="15" customHeight="1">
      <c r="A303" s="17" t="s">
        <v>532</v>
      </c>
      <c r="B303" s="17" t="s">
        <v>533</v>
      </c>
      <c r="C303" s="17" t="s">
        <v>9</v>
      </c>
      <c r="D303" s="1" t="s">
        <v>730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1">
        <v>0</v>
      </c>
      <c r="U303" s="52">
        <v>1266.6587053231542</v>
      </c>
      <c r="V303" s="53" t="s">
        <v>1175</v>
      </c>
      <c r="W303" s="33">
        <v>0</v>
      </c>
      <c r="X303" s="33">
        <v>0</v>
      </c>
      <c r="Y303" s="33">
        <v>0</v>
      </c>
      <c r="Z303" s="62">
        <v>0</v>
      </c>
      <c r="AA303" s="33">
        <v>0</v>
      </c>
      <c r="AB303" s="33">
        <v>0</v>
      </c>
      <c r="AC303" s="33">
        <v>0</v>
      </c>
      <c r="AD303" s="33">
        <v>0</v>
      </c>
      <c r="AE303" s="42">
        <f t="shared" si="6"/>
        <v>1266.6587053231542</v>
      </c>
      <c r="AF303" s="7"/>
      <c r="AG303" s="13"/>
    </row>
    <row r="304" spans="1:33" ht="15" customHeight="1">
      <c r="A304" s="17" t="s">
        <v>521</v>
      </c>
      <c r="B304" s="17" t="s">
        <v>522</v>
      </c>
      <c r="C304" s="17" t="s">
        <v>9</v>
      </c>
      <c r="D304" s="1" t="s">
        <v>730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1">
        <v>0</v>
      </c>
      <c r="U304" s="52">
        <v>1071</v>
      </c>
      <c r="V304" s="53" t="s">
        <v>1175</v>
      </c>
      <c r="W304" s="33">
        <v>0</v>
      </c>
      <c r="X304" s="33">
        <v>0</v>
      </c>
      <c r="Y304" s="33">
        <v>0</v>
      </c>
      <c r="Z304" s="62">
        <v>0</v>
      </c>
      <c r="AA304" s="33">
        <v>0</v>
      </c>
      <c r="AB304" s="33">
        <v>0</v>
      </c>
      <c r="AC304" s="33">
        <v>0</v>
      </c>
      <c r="AD304" s="33">
        <v>0</v>
      </c>
      <c r="AE304" s="42">
        <f t="shared" si="6"/>
        <v>1071</v>
      </c>
      <c r="AF304" s="7"/>
      <c r="AG304" s="13"/>
    </row>
    <row r="305" spans="1:33" ht="15" customHeight="1">
      <c r="A305" s="17" t="s">
        <v>534</v>
      </c>
      <c r="B305" s="17" t="s">
        <v>535</v>
      </c>
      <c r="C305" s="1" t="s">
        <v>9</v>
      </c>
      <c r="D305" s="1" t="s">
        <v>730</v>
      </c>
      <c r="E305" s="33">
        <v>1488682.7888040855</v>
      </c>
      <c r="F305" s="33">
        <v>0</v>
      </c>
      <c r="G305" s="33">
        <v>0</v>
      </c>
      <c r="H305" s="33">
        <v>480000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1">
        <v>0</v>
      </c>
      <c r="U305" s="52">
        <v>1044545.6633473772</v>
      </c>
      <c r="V305" s="53" t="s">
        <v>1175</v>
      </c>
      <c r="W305" s="33">
        <v>0</v>
      </c>
      <c r="X305" s="33">
        <v>0</v>
      </c>
      <c r="Y305" s="33">
        <v>0</v>
      </c>
      <c r="Z305" s="62">
        <v>0</v>
      </c>
      <c r="AA305" s="33">
        <v>0</v>
      </c>
      <c r="AB305" s="33">
        <v>0</v>
      </c>
      <c r="AC305" s="33">
        <v>0</v>
      </c>
      <c r="AD305" s="33">
        <v>0</v>
      </c>
      <c r="AE305" s="42">
        <f t="shared" si="6"/>
        <v>3013228.4521514624</v>
      </c>
      <c r="AF305" s="7"/>
    </row>
    <row r="306" spans="1:33" ht="15" customHeight="1">
      <c r="A306" s="17" t="s">
        <v>538</v>
      </c>
      <c r="B306" s="17" t="s">
        <v>539</v>
      </c>
      <c r="C306" s="17" t="s">
        <v>9</v>
      </c>
      <c r="D306" s="1" t="s">
        <v>730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1">
        <v>0</v>
      </c>
      <c r="U306" s="52">
        <v>1657.0097565279102</v>
      </c>
      <c r="V306" s="53" t="s">
        <v>1175</v>
      </c>
      <c r="W306" s="33">
        <v>0</v>
      </c>
      <c r="X306" s="33">
        <v>0</v>
      </c>
      <c r="Y306" s="33">
        <v>0</v>
      </c>
      <c r="Z306" s="62">
        <v>0</v>
      </c>
      <c r="AA306" s="33">
        <v>0</v>
      </c>
      <c r="AB306" s="33">
        <v>0</v>
      </c>
      <c r="AC306" s="33">
        <v>0</v>
      </c>
      <c r="AD306" s="33">
        <v>0</v>
      </c>
      <c r="AE306" s="42">
        <f t="shared" si="6"/>
        <v>1657.0097565279102</v>
      </c>
      <c r="AF306" s="7"/>
    </row>
    <row r="307" spans="1:33" ht="15" customHeight="1">
      <c r="A307" s="17" t="s">
        <v>527</v>
      </c>
      <c r="B307" s="17" t="s">
        <v>528</v>
      </c>
      <c r="C307" s="17" t="s">
        <v>1176</v>
      </c>
      <c r="D307" s="1" t="s">
        <v>730</v>
      </c>
      <c r="E307" s="33">
        <v>23896046.516209371</v>
      </c>
      <c r="F307" s="33">
        <v>892835.01528463198</v>
      </c>
      <c r="G307" s="33">
        <v>223208.753821158</v>
      </c>
      <c r="H307" s="33">
        <v>480000</v>
      </c>
      <c r="I307" s="33">
        <v>0</v>
      </c>
      <c r="J307" s="33">
        <v>233905.60478235548</v>
      </c>
      <c r="K307" s="43">
        <v>0</v>
      </c>
      <c r="L307" s="43">
        <v>0</v>
      </c>
      <c r="M307" s="43">
        <v>0</v>
      </c>
      <c r="N307" s="43">
        <v>0</v>
      </c>
      <c r="O307" s="43">
        <v>103881</v>
      </c>
      <c r="P307" s="43">
        <v>0</v>
      </c>
      <c r="Q307" s="43">
        <v>0</v>
      </c>
      <c r="R307" s="43">
        <v>0</v>
      </c>
      <c r="S307" s="43">
        <v>0</v>
      </c>
      <c r="T307" s="32">
        <v>0</v>
      </c>
      <c r="U307" s="52">
        <v>3266167.5850874414</v>
      </c>
      <c r="V307" s="53" t="s">
        <v>1175</v>
      </c>
      <c r="W307" s="33">
        <v>0</v>
      </c>
      <c r="X307" s="33">
        <v>979433.973</v>
      </c>
      <c r="Y307" s="33">
        <v>269565.21739130432</v>
      </c>
      <c r="Z307" s="61">
        <v>353549.29729107529</v>
      </c>
      <c r="AA307" s="33">
        <v>0</v>
      </c>
      <c r="AB307" s="33">
        <v>0</v>
      </c>
      <c r="AC307" s="33">
        <v>355134.2447195024</v>
      </c>
      <c r="AD307" s="33">
        <v>0</v>
      </c>
      <c r="AE307" s="42">
        <f t="shared" si="6"/>
        <v>31053727.207586836</v>
      </c>
      <c r="AF307" s="7"/>
    </row>
    <row r="308" spans="1:33" ht="15" customHeight="1">
      <c r="A308" s="17" t="s">
        <v>523</v>
      </c>
      <c r="B308" s="17" t="s">
        <v>524</v>
      </c>
      <c r="C308" s="1" t="s">
        <v>1176</v>
      </c>
      <c r="D308" s="1" t="s">
        <v>730</v>
      </c>
      <c r="E308" s="33">
        <v>43887956.918963045</v>
      </c>
      <c r="F308" s="33">
        <v>2181814.6196230631</v>
      </c>
      <c r="G308" s="33">
        <v>545453.65490576578</v>
      </c>
      <c r="H308" s="33">
        <v>1090000</v>
      </c>
      <c r="I308" s="33">
        <v>0</v>
      </c>
      <c r="J308" s="33">
        <v>895364.9335393653</v>
      </c>
      <c r="K308" s="43">
        <v>0</v>
      </c>
      <c r="L308" s="43">
        <v>0</v>
      </c>
      <c r="M308" s="43">
        <v>0</v>
      </c>
      <c r="N308" s="43">
        <v>50000</v>
      </c>
      <c r="O308" s="43">
        <v>64188</v>
      </c>
      <c r="P308" s="43">
        <v>812180</v>
      </c>
      <c r="Q308" s="43">
        <v>0</v>
      </c>
      <c r="R308" s="43">
        <v>61959</v>
      </c>
      <c r="S308" s="43">
        <v>0</v>
      </c>
      <c r="T308" s="32">
        <v>0</v>
      </c>
      <c r="U308" s="52">
        <v>5241528.8640752807</v>
      </c>
      <c r="V308" s="53" t="s">
        <v>1175</v>
      </c>
      <c r="W308" s="33">
        <v>232117.78571428571</v>
      </c>
      <c r="X308" s="33">
        <v>1395311.2461000001</v>
      </c>
      <c r="Y308" s="33">
        <v>0</v>
      </c>
      <c r="Z308" s="61">
        <v>778032.54270341992</v>
      </c>
      <c r="AA308" s="33">
        <v>197885.19283949773</v>
      </c>
      <c r="AB308" s="33">
        <v>150000</v>
      </c>
      <c r="AC308" s="33">
        <v>0</v>
      </c>
      <c r="AD308" s="33">
        <v>0</v>
      </c>
      <c r="AE308" s="42">
        <f t="shared" si="6"/>
        <v>57583792.758463725</v>
      </c>
      <c r="AF308" s="7"/>
    </row>
    <row r="309" spans="1:33" ht="15" customHeight="1">
      <c r="A309" s="17" t="s">
        <v>545</v>
      </c>
      <c r="B309" s="17" t="s">
        <v>546</v>
      </c>
      <c r="C309" s="1" t="s">
        <v>25</v>
      </c>
      <c r="D309" s="1" t="s">
        <v>730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1">
        <v>0</v>
      </c>
      <c r="U309" s="55">
        <v>0</v>
      </c>
      <c r="V309" s="53" t="s">
        <v>1175</v>
      </c>
      <c r="W309" s="33">
        <v>0</v>
      </c>
      <c r="X309" s="33">
        <v>0</v>
      </c>
      <c r="Y309" s="33">
        <v>0</v>
      </c>
      <c r="Z309" s="62">
        <v>0</v>
      </c>
      <c r="AA309" s="33">
        <v>0</v>
      </c>
      <c r="AB309" s="33">
        <v>0</v>
      </c>
      <c r="AC309" s="33">
        <v>0</v>
      </c>
      <c r="AD309" s="33">
        <v>0</v>
      </c>
      <c r="AE309" s="42">
        <f t="shared" si="6"/>
        <v>0</v>
      </c>
      <c r="AF309" s="7"/>
    </row>
    <row r="310" spans="1:33" ht="15" customHeight="1">
      <c r="A310" s="17" t="s">
        <v>551</v>
      </c>
      <c r="B310" s="17" t="s">
        <v>552</v>
      </c>
      <c r="C310" s="17" t="s">
        <v>25</v>
      </c>
      <c r="D310" s="1" t="s">
        <v>730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1">
        <v>0</v>
      </c>
      <c r="U310" s="33">
        <v>0</v>
      </c>
      <c r="V310" s="53" t="s">
        <v>1175</v>
      </c>
      <c r="W310" s="33">
        <v>0</v>
      </c>
      <c r="X310" s="33">
        <v>0</v>
      </c>
      <c r="Y310" s="33">
        <v>0</v>
      </c>
      <c r="Z310" s="62">
        <v>0</v>
      </c>
      <c r="AA310" s="33">
        <v>0</v>
      </c>
      <c r="AB310" s="33">
        <v>0</v>
      </c>
      <c r="AC310" s="33">
        <v>0</v>
      </c>
      <c r="AD310" s="33">
        <v>0</v>
      </c>
      <c r="AE310" s="42">
        <f t="shared" si="6"/>
        <v>0</v>
      </c>
      <c r="AF310" s="7"/>
    </row>
    <row r="311" spans="1:33" ht="15" customHeight="1">
      <c r="A311" s="17">
        <v>490018934</v>
      </c>
      <c r="B311" s="17" t="s">
        <v>732</v>
      </c>
      <c r="C311" s="1" t="s">
        <v>733</v>
      </c>
      <c r="D311" s="1" t="s">
        <v>730</v>
      </c>
      <c r="E311" s="33">
        <v>0</v>
      </c>
      <c r="F311" s="33">
        <v>0</v>
      </c>
      <c r="G311" s="33">
        <v>0</v>
      </c>
      <c r="H311" s="33">
        <v>0</v>
      </c>
      <c r="I311" s="33">
        <v>1891526.086956522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1">
        <v>0</v>
      </c>
      <c r="U311" s="33">
        <v>0</v>
      </c>
      <c r="V311" s="53" t="s">
        <v>1175</v>
      </c>
      <c r="W311" s="33">
        <v>0</v>
      </c>
      <c r="X311" s="33">
        <v>0</v>
      </c>
      <c r="Y311" s="33">
        <v>0</v>
      </c>
      <c r="Z311" s="63">
        <v>0</v>
      </c>
      <c r="AA311" s="33">
        <v>0</v>
      </c>
      <c r="AB311" s="33">
        <v>0</v>
      </c>
      <c r="AC311" s="33">
        <v>0</v>
      </c>
      <c r="AD311" s="33">
        <v>0</v>
      </c>
      <c r="AE311" s="42">
        <f t="shared" si="6"/>
        <v>1891526.086956522</v>
      </c>
      <c r="AF311" s="7"/>
    </row>
    <row r="312" spans="1:33" ht="15" customHeight="1">
      <c r="A312" s="17" t="s">
        <v>529</v>
      </c>
      <c r="B312" s="17" t="s">
        <v>789</v>
      </c>
      <c r="C312" s="1" t="s">
        <v>5</v>
      </c>
      <c r="D312" s="1" t="s">
        <v>730</v>
      </c>
      <c r="E312" s="33">
        <v>6939105.3410308193</v>
      </c>
      <c r="F312" s="33">
        <v>448869.19071700901</v>
      </c>
      <c r="G312" s="33">
        <v>112217.29767925225</v>
      </c>
      <c r="H312" s="33">
        <v>480000</v>
      </c>
      <c r="I312" s="33">
        <v>0</v>
      </c>
      <c r="J312" s="33">
        <v>332655.29756952188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1">
        <v>0</v>
      </c>
      <c r="U312" s="52">
        <v>611554.74955437018</v>
      </c>
      <c r="V312" s="53" t="s">
        <v>1175</v>
      </c>
      <c r="W312" s="33">
        <v>0</v>
      </c>
      <c r="X312" s="33">
        <v>0</v>
      </c>
      <c r="Y312" s="33">
        <v>0</v>
      </c>
      <c r="Z312" s="62">
        <v>0</v>
      </c>
      <c r="AA312" s="33">
        <v>0</v>
      </c>
      <c r="AB312" s="33">
        <v>0</v>
      </c>
      <c r="AC312" s="33">
        <v>0</v>
      </c>
      <c r="AD312" s="33">
        <v>0</v>
      </c>
      <c r="AE312" s="42">
        <f t="shared" si="6"/>
        <v>8924401.8765509725</v>
      </c>
      <c r="AF312" s="7"/>
    </row>
    <row r="313" spans="1:33" ht="15" customHeight="1">
      <c r="A313" s="17" t="s">
        <v>543</v>
      </c>
      <c r="B313" s="17" t="s">
        <v>544</v>
      </c>
      <c r="C313" s="17" t="s">
        <v>25</v>
      </c>
      <c r="D313" s="1" t="s">
        <v>730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1">
        <v>0</v>
      </c>
      <c r="U313" s="33">
        <v>0</v>
      </c>
      <c r="V313" s="53" t="s">
        <v>1175</v>
      </c>
      <c r="W313" s="33">
        <v>0</v>
      </c>
      <c r="X313" s="33">
        <v>0</v>
      </c>
      <c r="Y313" s="33">
        <v>0</v>
      </c>
      <c r="Z313" s="62">
        <v>0</v>
      </c>
      <c r="AA313" s="33">
        <v>0</v>
      </c>
      <c r="AB313" s="33">
        <v>0</v>
      </c>
      <c r="AC313" s="33">
        <v>0</v>
      </c>
      <c r="AD313" s="33">
        <v>0</v>
      </c>
      <c r="AE313" s="42">
        <f t="shared" si="6"/>
        <v>0</v>
      </c>
      <c r="AF313" s="7"/>
    </row>
    <row r="314" spans="1:33" ht="15" customHeight="1">
      <c r="A314" s="17" t="s">
        <v>549</v>
      </c>
      <c r="B314" s="17" t="s">
        <v>550</v>
      </c>
      <c r="C314" s="17" t="s">
        <v>25</v>
      </c>
      <c r="D314" s="17" t="s">
        <v>730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1">
        <v>0</v>
      </c>
      <c r="U314" s="33">
        <v>0</v>
      </c>
      <c r="V314" s="53" t="s">
        <v>1175</v>
      </c>
      <c r="W314" s="33">
        <v>0</v>
      </c>
      <c r="X314" s="33">
        <v>0</v>
      </c>
      <c r="Y314" s="33">
        <v>0</v>
      </c>
      <c r="Z314" s="62">
        <v>0</v>
      </c>
      <c r="AA314" s="33">
        <v>0</v>
      </c>
      <c r="AB314" s="33">
        <v>0</v>
      </c>
      <c r="AC314" s="33">
        <v>0</v>
      </c>
      <c r="AD314" s="33">
        <v>0</v>
      </c>
      <c r="AE314" s="42">
        <f t="shared" si="6"/>
        <v>0</v>
      </c>
      <c r="AF314" s="7"/>
    </row>
    <row r="315" spans="1:33" ht="15" customHeight="1">
      <c r="A315" s="17" t="s">
        <v>540</v>
      </c>
      <c r="B315" s="17" t="s">
        <v>541</v>
      </c>
      <c r="C315" s="1" t="s">
        <v>25</v>
      </c>
      <c r="D315" s="1" t="s">
        <v>730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1">
        <v>0</v>
      </c>
      <c r="U315" s="33">
        <v>0</v>
      </c>
      <c r="V315" s="53" t="s">
        <v>1175</v>
      </c>
      <c r="W315" s="33">
        <v>0</v>
      </c>
      <c r="X315" s="33">
        <v>0</v>
      </c>
      <c r="Y315" s="33">
        <v>0</v>
      </c>
      <c r="Z315" s="62">
        <v>0</v>
      </c>
      <c r="AA315" s="33">
        <v>0</v>
      </c>
      <c r="AB315" s="33">
        <v>0</v>
      </c>
      <c r="AC315" s="33">
        <v>0</v>
      </c>
      <c r="AD315" s="33">
        <v>0</v>
      </c>
      <c r="AE315" s="42">
        <f t="shared" si="6"/>
        <v>0</v>
      </c>
      <c r="AF315" s="7"/>
    </row>
    <row r="316" spans="1:33" ht="15" customHeight="1">
      <c r="A316" s="17" t="s">
        <v>547</v>
      </c>
      <c r="B316" s="17" t="s">
        <v>548</v>
      </c>
      <c r="C316" s="1" t="s">
        <v>25</v>
      </c>
      <c r="D316" s="1" t="s">
        <v>730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1">
        <v>0</v>
      </c>
      <c r="U316" s="33">
        <v>0</v>
      </c>
      <c r="V316" s="53" t="s">
        <v>1175</v>
      </c>
      <c r="W316" s="33">
        <v>0</v>
      </c>
      <c r="X316" s="33">
        <v>0</v>
      </c>
      <c r="Y316" s="33">
        <v>0</v>
      </c>
      <c r="Z316" s="62">
        <v>0</v>
      </c>
      <c r="AA316" s="33">
        <v>0</v>
      </c>
      <c r="AB316" s="33">
        <v>0</v>
      </c>
      <c r="AC316" s="33">
        <v>0</v>
      </c>
      <c r="AD316" s="33">
        <v>0</v>
      </c>
      <c r="AE316" s="42">
        <f t="shared" si="6"/>
        <v>0</v>
      </c>
      <c r="AF316" s="7"/>
    </row>
    <row r="317" spans="1:33" ht="15" customHeight="1">
      <c r="A317" s="17" t="s">
        <v>612</v>
      </c>
      <c r="B317" s="17" t="s">
        <v>832</v>
      </c>
      <c r="C317" s="1" t="s">
        <v>1176</v>
      </c>
      <c r="D317" s="1" t="s">
        <v>731</v>
      </c>
      <c r="E317" s="33">
        <v>68217351.584676266</v>
      </c>
      <c r="F317" s="33">
        <v>2166078.552492023</v>
      </c>
      <c r="G317" s="33">
        <v>541519.63812300575</v>
      </c>
      <c r="H317" s="33">
        <v>865000</v>
      </c>
      <c r="I317" s="33">
        <v>1099983.043478261</v>
      </c>
      <c r="J317" s="33">
        <v>472772.20221381378</v>
      </c>
      <c r="K317" s="43">
        <v>0</v>
      </c>
      <c r="L317" s="43">
        <v>0</v>
      </c>
      <c r="M317" s="43">
        <v>0</v>
      </c>
      <c r="N317" s="43">
        <v>31441.35</v>
      </c>
      <c r="O317" s="43">
        <v>259641</v>
      </c>
      <c r="P317" s="43">
        <v>0</v>
      </c>
      <c r="Q317" s="43">
        <v>50000</v>
      </c>
      <c r="R317" s="43">
        <v>0</v>
      </c>
      <c r="S317" s="43">
        <v>0</v>
      </c>
      <c r="T317" s="32">
        <v>100000</v>
      </c>
      <c r="U317" s="52">
        <v>9862114.5453014113</v>
      </c>
      <c r="V317" s="53" t="s">
        <v>1175</v>
      </c>
      <c r="W317" s="33">
        <v>232117.78571428571</v>
      </c>
      <c r="X317" s="33">
        <v>3458225.6506397808</v>
      </c>
      <c r="Y317" s="33">
        <v>539130.43478260865</v>
      </c>
      <c r="Z317" s="61">
        <v>878378.12785058166</v>
      </c>
      <c r="AA317" s="33">
        <v>109842.2824821081</v>
      </c>
      <c r="AB317" s="59">
        <v>278000</v>
      </c>
      <c r="AC317" s="33">
        <v>433979.6169714884</v>
      </c>
      <c r="AD317" s="33">
        <v>0</v>
      </c>
      <c r="AE317" s="42">
        <f t="shared" si="6"/>
        <v>89595575.814725623</v>
      </c>
      <c r="AF317" s="7"/>
      <c r="AG317" s="13"/>
    </row>
    <row r="318" spans="1:33" ht="15" customHeight="1">
      <c r="A318" s="17" t="s">
        <v>591</v>
      </c>
      <c r="B318" s="17" t="s">
        <v>592</v>
      </c>
      <c r="C318" s="17" t="s">
        <v>5</v>
      </c>
      <c r="D318" s="1" t="s">
        <v>731</v>
      </c>
      <c r="E318" s="33">
        <v>5459913.1175803803</v>
      </c>
      <c r="F318" s="33">
        <v>276926.20565969119</v>
      </c>
      <c r="G318" s="33">
        <v>69231.551414922797</v>
      </c>
      <c r="H318" s="33">
        <v>0</v>
      </c>
      <c r="I318" s="33">
        <v>0</v>
      </c>
      <c r="J318" s="33">
        <v>135070.3778371712</v>
      </c>
      <c r="K318" s="43">
        <v>0</v>
      </c>
      <c r="L318" s="43">
        <v>0</v>
      </c>
      <c r="M318" s="43">
        <v>0</v>
      </c>
      <c r="N318" s="44">
        <v>50000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32">
        <v>0</v>
      </c>
      <c r="U318" s="52">
        <v>558227.66993686825</v>
      </c>
      <c r="V318" s="53" t="s">
        <v>1175</v>
      </c>
      <c r="W318" s="33">
        <v>0</v>
      </c>
      <c r="X318" s="33">
        <v>0</v>
      </c>
      <c r="Y318" s="33">
        <v>0</v>
      </c>
      <c r="Z318" s="62">
        <v>0</v>
      </c>
      <c r="AA318" s="33">
        <v>0</v>
      </c>
      <c r="AB318" s="33">
        <v>0</v>
      </c>
      <c r="AC318" s="33">
        <v>0</v>
      </c>
      <c r="AD318" s="33">
        <v>0</v>
      </c>
      <c r="AE318" s="42">
        <f t="shared" si="6"/>
        <v>6549368.9224290336</v>
      </c>
      <c r="AF318" s="7"/>
      <c r="AG318" s="13"/>
    </row>
    <row r="319" spans="1:33" ht="15" customHeight="1">
      <c r="A319" s="17" t="s">
        <v>595</v>
      </c>
      <c r="B319" s="17" t="s">
        <v>596</v>
      </c>
      <c r="C319" s="1" t="s">
        <v>9</v>
      </c>
      <c r="D319" s="1" t="s">
        <v>731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1">
        <v>0</v>
      </c>
      <c r="U319" s="52">
        <v>13265.907576657999</v>
      </c>
      <c r="V319" s="53" t="s">
        <v>1175</v>
      </c>
      <c r="W319" s="33">
        <v>0</v>
      </c>
      <c r="X319" s="33">
        <v>0</v>
      </c>
      <c r="Y319" s="33">
        <v>0</v>
      </c>
      <c r="Z319" s="62">
        <v>0</v>
      </c>
      <c r="AA319" s="33">
        <v>0</v>
      </c>
      <c r="AB319" s="33">
        <v>0</v>
      </c>
      <c r="AC319" s="33">
        <v>0</v>
      </c>
      <c r="AD319" s="33">
        <v>0</v>
      </c>
      <c r="AE319" s="42">
        <f t="shared" si="6"/>
        <v>13265.907576657999</v>
      </c>
      <c r="AF319" s="7"/>
    </row>
    <row r="320" spans="1:33" ht="15" customHeight="1">
      <c r="A320" s="17" t="s">
        <v>608</v>
      </c>
      <c r="B320" s="17" t="s">
        <v>609</v>
      </c>
      <c r="C320" s="1" t="s">
        <v>9</v>
      </c>
      <c r="D320" s="1" t="s">
        <v>731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1">
        <v>0</v>
      </c>
      <c r="U320" s="52">
        <v>4286.3604807048632</v>
      </c>
      <c r="V320" s="53" t="s">
        <v>1175</v>
      </c>
      <c r="W320" s="33">
        <v>0</v>
      </c>
      <c r="X320" s="33">
        <v>0</v>
      </c>
      <c r="Y320" s="33">
        <v>0</v>
      </c>
      <c r="Z320" s="62">
        <v>0</v>
      </c>
      <c r="AA320" s="33">
        <v>0</v>
      </c>
      <c r="AB320" s="33">
        <v>0</v>
      </c>
      <c r="AC320" s="33">
        <v>0</v>
      </c>
      <c r="AD320" s="33">
        <v>0</v>
      </c>
      <c r="AE320" s="42">
        <f t="shared" si="6"/>
        <v>4286.3604807048632</v>
      </c>
      <c r="AF320" s="7"/>
    </row>
    <row r="321" spans="1:32" ht="15" customHeight="1">
      <c r="A321" s="17" t="s">
        <v>587</v>
      </c>
      <c r="B321" s="17" t="s">
        <v>588</v>
      </c>
      <c r="C321" s="17" t="s">
        <v>9</v>
      </c>
      <c r="D321" s="1" t="s">
        <v>731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1">
        <v>0</v>
      </c>
      <c r="U321" s="52">
        <v>3079.1922983202721</v>
      </c>
      <c r="V321" s="53" t="s">
        <v>1175</v>
      </c>
      <c r="W321" s="33">
        <v>0</v>
      </c>
      <c r="X321" s="33">
        <v>0</v>
      </c>
      <c r="Y321" s="33">
        <v>0</v>
      </c>
      <c r="Z321" s="62">
        <v>0</v>
      </c>
      <c r="AA321" s="33">
        <v>0</v>
      </c>
      <c r="AB321" s="33">
        <v>0</v>
      </c>
      <c r="AC321" s="33">
        <v>0</v>
      </c>
      <c r="AD321" s="33">
        <v>0</v>
      </c>
      <c r="AE321" s="42">
        <f t="shared" si="6"/>
        <v>3079.1922983202721</v>
      </c>
      <c r="AF321" s="7"/>
    </row>
    <row r="322" spans="1:32" ht="15" customHeight="1">
      <c r="A322" s="17" t="s">
        <v>623</v>
      </c>
      <c r="B322" s="17" t="s">
        <v>624</v>
      </c>
      <c r="C322" s="1" t="s">
        <v>9</v>
      </c>
      <c r="D322" s="1" t="s">
        <v>731</v>
      </c>
      <c r="E322" s="33">
        <v>250000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1">
        <v>0</v>
      </c>
      <c r="U322" s="52">
        <v>282942.84545755485</v>
      </c>
      <c r="V322" s="53" t="s">
        <v>1175</v>
      </c>
      <c r="W322" s="33">
        <v>0</v>
      </c>
      <c r="X322" s="33">
        <v>0</v>
      </c>
      <c r="Y322" s="33">
        <v>0</v>
      </c>
      <c r="Z322" s="62">
        <v>0</v>
      </c>
      <c r="AA322" s="33">
        <v>0</v>
      </c>
      <c r="AB322" s="33">
        <v>0</v>
      </c>
      <c r="AC322" s="33">
        <v>0</v>
      </c>
      <c r="AD322" s="33">
        <v>0</v>
      </c>
      <c r="AE322" s="42">
        <f t="shared" si="6"/>
        <v>532942.84545755479</v>
      </c>
      <c r="AF322" s="7"/>
    </row>
    <row r="323" spans="1:32" ht="15" customHeight="1">
      <c r="A323" s="17" t="s">
        <v>613</v>
      </c>
      <c r="B323" s="17" t="s">
        <v>614</v>
      </c>
      <c r="C323" s="1" t="s">
        <v>9</v>
      </c>
      <c r="D323" s="1" t="s">
        <v>731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1">
        <v>0</v>
      </c>
      <c r="U323" s="52">
        <v>414.60031287709302</v>
      </c>
      <c r="V323" s="53" t="s">
        <v>1175</v>
      </c>
      <c r="W323" s="33">
        <v>0</v>
      </c>
      <c r="X323" s="33">
        <v>0</v>
      </c>
      <c r="Y323" s="33">
        <v>0</v>
      </c>
      <c r="Z323" s="62">
        <v>0</v>
      </c>
      <c r="AA323" s="33">
        <v>0</v>
      </c>
      <c r="AB323" s="33">
        <v>0</v>
      </c>
      <c r="AC323" s="33">
        <v>0</v>
      </c>
      <c r="AD323" s="33">
        <v>0</v>
      </c>
      <c r="AE323" s="42">
        <f t="shared" si="6"/>
        <v>414.60031287709302</v>
      </c>
      <c r="AF323" s="7"/>
    </row>
    <row r="324" spans="1:32" ht="15" customHeight="1">
      <c r="A324" s="17" t="s">
        <v>615</v>
      </c>
      <c r="B324" s="17" t="s">
        <v>616</v>
      </c>
      <c r="C324" s="1" t="s">
        <v>9</v>
      </c>
      <c r="D324" s="1" t="s">
        <v>731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1">
        <v>0</v>
      </c>
      <c r="U324" s="52">
        <v>3801.578658861255</v>
      </c>
      <c r="V324" s="53" t="s">
        <v>1175</v>
      </c>
      <c r="W324" s="33">
        <v>0</v>
      </c>
      <c r="X324" s="33">
        <v>0</v>
      </c>
      <c r="Y324" s="33">
        <v>0</v>
      </c>
      <c r="Z324" s="62">
        <v>0</v>
      </c>
      <c r="AA324" s="33">
        <v>0</v>
      </c>
      <c r="AB324" s="33">
        <v>0</v>
      </c>
      <c r="AC324" s="33">
        <v>0</v>
      </c>
      <c r="AD324" s="33">
        <v>0</v>
      </c>
      <c r="AE324" s="42">
        <f t="shared" si="6"/>
        <v>3801.578658861255</v>
      </c>
      <c r="AF324" s="7"/>
    </row>
    <row r="325" spans="1:32" ht="15" customHeight="1">
      <c r="A325" s="17">
        <v>840006597</v>
      </c>
      <c r="B325" s="28" t="s">
        <v>784</v>
      </c>
      <c r="C325" s="17" t="s">
        <v>9</v>
      </c>
      <c r="D325" s="1" t="s">
        <v>731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1">
        <v>0</v>
      </c>
      <c r="U325" s="52">
        <v>0</v>
      </c>
      <c r="V325" s="53" t="s">
        <v>1175</v>
      </c>
      <c r="W325" s="33">
        <v>0</v>
      </c>
      <c r="X325" s="33">
        <v>0</v>
      </c>
      <c r="Y325" s="33">
        <v>0</v>
      </c>
      <c r="Z325" s="62">
        <v>0</v>
      </c>
      <c r="AA325" s="33">
        <v>0</v>
      </c>
      <c r="AB325" s="33">
        <v>0</v>
      </c>
      <c r="AC325" s="33">
        <v>0</v>
      </c>
      <c r="AD325" s="33">
        <v>0</v>
      </c>
      <c r="AE325" s="42">
        <f t="shared" si="6"/>
        <v>0</v>
      </c>
      <c r="AF325" s="7"/>
    </row>
    <row r="326" spans="1:32" ht="15" customHeight="1">
      <c r="A326" s="17" t="s">
        <v>602</v>
      </c>
      <c r="B326" s="17" t="s">
        <v>603</v>
      </c>
      <c r="C326" s="17" t="s">
        <v>9</v>
      </c>
      <c r="D326" s="17" t="s">
        <v>731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1">
        <v>0</v>
      </c>
      <c r="U326" s="52">
        <v>215838.93353303993</v>
      </c>
      <c r="V326" s="53" t="s">
        <v>1175</v>
      </c>
      <c r="W326" s="33">
        <v>0</v>
      </c>
      <c r="X326" s="33">
        <v>0</v>
      </c>
      <c r="Y326" s="33">
        <v>0</v>
      </c>
      <c r="Z326" s="62">
        <v>0</v>
      </c>
      <c r="AA326" s="33">
        <v>0</v>
      </c>
      <c r="AB326" s="33">
        <v>0</v>
      </c>
      <c r="AC326" s="33">
        <v>0</v>
      </c>
      <c r="AD326" s="33">
        <v>0</v>
      </c>
      <c r="AE326" s="42">
        <f t="shared" si="6"/>
        <v>215838.93353303993</v>
      </c>
      <c r="AF326" s="7"/>
    </row>
    <row r="327" spans="1:32" ht="15" customHeight="1">
      <c r="A327" s="17" t="s">
        <v>617</v>
      </c>
      <c r="B327" s="17" t="s">
        <v>618</v>
      </c>
      <c r="C327" s="1" t="s">
        <v>9</v>
      </c>
      <c r="D327" s="1" t="s">
        <v>731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1">
        <v>0</v>
      </c>
      <c r="U327" s="33">
        <v>0</v>
      </c>
      <c r="V327" s="53" t="s">
        <v>1175</v>
      </c>
      <c r="W327" s="33">
        <v>0</v>
      </c>
      <c r="X327" s="33">
        <v>0</v>
      </c>
      <c r="Y327" s="33">
        <v>0</v>
      </c>
      <c r="Z327" s="62">
        <v>0</v>
      </c>
      <c r="AA327" s="33">
        <v>0</v>
      </c>
      <c r="AB327" s="33">
        <v>0</v>
      </c>
      <c r="AC327" s="33">
        <v>0</v>
      </c>
      <c r="AD327" s="33">
        <v>0</v>
      </c>
      <c r="AE327" s="42">
        <f t="shared" si="6"/>
        <v>0</v>
      </c>
      <c r="AF327" s="7"/>
    </row>
    <row r="328" spans="1:32" ht="15" customHeight="1">
      <c r="A328" s="17" t="s">
        <v>619</v>
      </c>
      <c r="B328" s="17" t="s">
        <v>620</v>
      </c>
      <c r="C328" s="17" t="s">
        <v>9</v>
      </c>
      <c r="D328" s="1" t="s">
        <v>731</v>
      </c>
      <c r="E328" s="33">
        <v>844703.70007918042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1">
        <v>0</v>
      </c>
      <c r="U328" s="52">
        <v>701044.36840901128</v>
      </c>
      <c r="V328" s="53" t="s">
        <v>1175</v>
      </c>
      <c r="W328" s="33">
        <v>0</v>
      </c>
      <c r="X328" s="33">
        <v>0</v>
      </c>
      <c r="Y328" s="33">
        <v>0</v>
      </c>
      <c r="Z328" s="63">
        <v>0</v>
      </c>
      <c r="AA328" s="33">
        <v>0</v>
      </c>
      <c r="AB328" s="33">
        <v>0</v>
      </c>
      <c r="AC328" s="33">
        <v>0</v>
      </c>
      <c r="AD328" s="33">
        <v>0</v>
      </c>
      <c r="AE328" s="42">
        <f t="shared" si="6"/>
        <v>1545748.0684881918</v>
      </c>
      <c r="AF328" s="7"/>
    </row>
    <row r="329" spans="1:32" ht="15" customHeight="1">
      <c r="A329" s="17" t="s">
        <v>589</v>
      </c>
      <c r="B329" s="17" t="s">
        <v>590</v>
      </c>
      <c r="C329" s="17" t="s">
        <v>9</v>
      </c>
      <c r="D329" s="17" t="s">
        <v>731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1">
        <v>0</v>
      </c>
      <c r="U329" s="52">
        <v>12401.413011522069</v>
      </c>
      <c r="V329" s="53" t="s">
        <v>1175</v>
      </c>
      <c r="W329" s="33">
        <v>0</v>
      </c>
      <c r="X329" s="33">
        <v>0</v>
      </c>
      <c r="Y329" s="33">
        <v>0</v>
      </c>
      <c r="Z329" s="62">
        <v>0</v>
      </c>
      <c r="AA329" s="33">
        <v>0</v>
      </c>
      <c r="AB329" s="33">
        <v>0</v>
      </c>
      <c r="AC329" s="33">
        <v>0</v>
      </c>
      <c r="AD329" s="33">
        <v>0</v>
      </c>
      <c r="AE329" s="42">
        <f t="shared" si="6"/>
        <v>12401.413011522069</v>
      </c>
      <c r="AF329" s="7"/>
    </row>
    <row r="330" spans="1:32" ht="15" customHeight="1">
      <c r="A330" s="17" t="s">
        <v>597</v>
      </c>
      <c r="B330" s="17" t="s">
        <v>598</v>
      </c>
      <c r="C330" s="1" t="s">
        <v>1176</v>
      </c>
      <c r="D330" s="1" t="s">
        <v>731</v>
      </c>
      <c r="E330" s="33">
        <v>25714171.174757995</v>
      </c>
      <c r="F330" s="33">
        <v>789872.07410345844</v>
      </c>
      <c r="G330" s="33">
        <v>197468.01852586461</v>
      </c>
      <c r="H330" s="33">
        <v>480000</v>
      </c>
      <c r="I330" s="33">
        <v>0</v>
      </c>
      <c r="J330" s="33">
        <v>270259.64296473679</v>
      </c>
      <c r="K330" s="43">
        <v>0</v>
      </c>
      <c r="L330" s="43">
        <v>0</v>
      </c>
      <c r="M330" s="43">
        <v>0</v>
      </c>
      <c r="N330" s="43">
        <v>0</v>
      </c>
      <c r="O330" s="43">
        <v>104839</v>
      </c>
      <c r="P330" s="43">
        <v>0</v>
      </c>
      <c r="Q330" s="43">
        <v>0</v>
      </c>
      <c r="R330" s="43">
        <v>0</v>
      </c>
      <c r="S330" s="43">
        <v>0</v>
      </c>
      <c r="T330" s="32">
        <v>0</v>
      </c>
      <c r="U330" s="52">
        <v>6356013.3286934569</v>
      </c>
      <c r="V330" s="53" t="s">
        <v>1175</v>
      </c>
      <c r="W330" s="33">
        <v>116058.89285714286</v>
      </c>
      <c r="X330" s="33">
        <v>705859.04429999995</v>
      </c>
      <c r="Y330" s="33">
        <v>269565.21739130432</v>
      </c>
      <c r="Z330" s="61">
        <v>308566.7936044166</v>
      </c>
      <c r="AA330" s="33">
        <v>0</v>
      </c>
      <c r="AB330" s="33">
        <v>0</v>
      </c>
      <c r="AC330" s="33">
        <v>306614.01564135723</v>
      </c>
      <c r="AD330" s="33">
        <v>0</v>
      </c>
      <c r="AE330" s="42">
        <f t="shared" si="6"/>
        <v>35619287.202839732</v>
      </c>
      <c r="AF330" s="7"/>
    </row>
    <row r="331" spans="1:32" ht="15" customHeight="1">
      <c r="A331" s="17" t="s">
        <v>635</v>
      </c>
      <c r="B331" s="17" t="s">
        <v>636</v>
      </c>
      <c r="C331" s="1" t="s">
        <v>25</v>
      </c>
      <c r="D331" s="1" t="s">
        <v>731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1">
        <v>0</v>
      </c>
      <c r="U331" s="33">
        <v>0</v>
      </c>
      <c r="V331" s="53" t="s">
        <v>1175</v>
      </c>
      <c r="W331" s="33">
        <v>0</v>
      </c>
      <c r="X331" s="33">
        <v>0</v>
      </c>
      <c r="Y331" s="33">
        <v>0</v>
      </c>
      <c r="Z331" s="63">
        <v>0</v>
      </c>
      <c r="AA331" s="33">
        <v>0</v>
      </c>
      <c r="AB331" s="33">
        <v>0</v>
      </c>
      <c r="AC331" s="33">
        <v>0</v>
      </c>
      <c r="AD331" s="33">
        <v>0</v>
      </c>
      <c r="AE331" s="42">
        <f t="shared" si="6"/>
        <v>0</v>
      </c>
      <c r="AF331" s="7"/>
    </row>
    <row r="332" spans="1:32" ht="15" customHeight="1">
      <c r="A332" s="17" t="s">
        <v>627</v>
      </c>
      <c r="B332" s="17" t="s">
        <v>628</v>
      </c>
      <c r="C332" s="1" t="s">
        <v>25</v>
      </c>
      <c r="D332" s="1" t="s">
        <v>731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1">
        <v>0</v>
      </c>
      <c r="U332" s="33">
        <v>0</v>
      </c>
      <c r="V332" s="53" t="s">
        <v>1175</v>
      </c>
      <c r="W332" s="33">
        <v>0</v>
      </c>
      <c r="X332" s="33">
        <v>0</v>
      </c>
      <c r="Y332" s="33">
        <v>0</v>
      </c>
      <c r="Z332" s="62">
        <v>0</v>
      </c>
      <c r="AA332" s="33">
        <v>0</v>
      </c>
      <c r="AB332" s="33">
        <v>0</v>
      </c>
      <c r="AC332" s="33">
        <v>0</v>
      </c>
      <c r="AD332" s="33">
        <v>0</v>
      </c>
      <c r="AE332" s="42">
        <f t="shared" si="6"/>
        <v>0</v>
      </c>
      <c r="AF332" s="7"/>
    </row>
    <row r="333" spans="1:32" ht="15" customHeight="1">
      <c r="A333" s="17" t="s">
        <v>637</v>
      </c>
      <c r="B333" s="17" t="s">
        <v>638</v>
      </c>
      <c r="C333" s="1" t="s">
        <v>25</v>
      </c>
      <c r="D333" s="1" t="s">
        <v>731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1">
        <v>0</v>
      </c>
      <c r="U333" s="33">
        <v>0</v>
      </c>
      <c r="V333" s="53" t="s">
        <v>1175</v>
      </c>
      <c r="W333" s="33">
        <v>0</v>
      </c>
      <c r="X333" s="33">
        <v>0</v>
      </c>
      <c r="Y333" s="33">
        <v>0</v>
      </c>
      <c r="Z333" s="62">
        <v>0</v>
      </c>
      <c r="AA333" s="33">
        <v>0</v>
      </c>
      <c r="AB333" s="33">
        <v>0</v>
      </c>
      <c r="AC333" s="33">
        <v>0</v>
      </c>
      <c r="AD333" s="33">
        <v>0</v>
      </c>
      <c r="AE333" s="42">
        <f t="shared" si="6"/>
        <v>0</v>
      </c>
      <c r="AF333" s="7"/>
    </row>
    <row r="334" spans="1:32" ht="15" customHeight="1">
      <c r="A334" s="17" t="s">
        <v>621</v>
      </c>
      <c r="B334" s="17" t="s">
        <v>622</v>
      </c>
      <c r="C334" s="1" t="s">
        <v>8</v>
      </c>
      <c r="D334" s="1" t="s">
        <v>731</v>
      </c>
      <c r="E334" s="33">
        <v>727574.1531064366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1">
        <v>0</v>
      </c>
      <c r="U334" s="52">
        <v>4133.2772118757784</v>
      </c>
      <c r="V334" s="53" t="s">
        <v>1175</v>
      </c>
      <c r="W334" s="33">
        <v>0</v>
      </c>
      <c r="X334" s="33">
        <v>0</v>
      </c>
      <c r="Y334" s="33">
        <v>0</v>
      </c>
      <c r="Z334" s="62">
        <v>0</v>
      </c>
      <c r="AA334" s="33">
        <v>0</v>
      </c>
      <c r="AB334" s="33">
        <v>0</v>
      </c>
      <c r="AC334" s="33">
        <v>0</v>
      </c>
      <c r="AD334" s="33">
        <v>0</v>
      </c>
      <c r="AE334" s="42">
        <f t="shared" si="6"/>
        <v>731707.43031831237</v>
      </c>
      <c r="AF334" s="7"/>
    </row>
    <row r="335" spans="1:32" ht="15" customHeight="1">
      <c r="A335" s="17" t="s">
        <v>633</v>
      </c>
      <c r="B335" s="17" t="s">
        <v>634</v>
      </c>
      <c r="C335" s="1" t="s">
        <v>25</v>
      </c>
      <c r="D335" s="1" t="s">
        <v>731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1">
        <v>0</v>
      </c>
      <c r="U335" s="33">
        <v>0</v>
      </c>
      <c r="V335" s="53" t="s">
        <v>1175</v>
      </c>
      <c r="W335" s="33">
        <v>0</v>
      </c>
      <c r="X335" s="33">
        <v>0</v>
      </c>
      <c r="Y335" s="33">
        <v>0</v>
      </c>
      <c r="Z335" s="62">
        <v>0</v>
      </c>
      <c r="AA335" s="33">
        <v>0</v>
      </c>
      <c r="AB335" s="33">
        <v>0</v>
      </c>
      <c r="AC335" s="33">
        <v>0</v>
      </c>
      <c r="AD335" s="33">
        <v>0</v>
      </c>
      <c r="AE335" s="42">
        <f t="shared" si="6"/>
        <v>0</v>
      </c>
      <c r="AF335" s="7"/>
    </row>
    <row r="336" spans="1:32" ht="15" customHeight="1">
      <c r="A336" s="17" t="s">
        <v>629</v>
      </c>
      <c r="B336" s="17" t="s">
        <v>630</v>
      </c>
      <c r="C336" s="17" t="s">
        <v>25</v>
      </c>
      <c r="D336" s="1" t="s">
        <v>731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1">
        <v>0</v>
      </c>
      <c r="U336" s="33">
        <v>0</v>
      </c>
      <c r="V336" s="53" t="s">
        <v>1175</v>
      </c>
      <c r="W336" s="33">
        <v>0</v>
      </c>
      <c r="X336" s="33">
        <v>0</v>
      </c>
      <c r="Y336" s="33">
        <v>0</v>
      </c>
      <c r="Z336" s="62">
        <v>0</v>
      </c>
      <c r="AA336" s="33">
        <v>0</v>
      </c>
      <c r="AB336" s="33">
        <v>0</v>
      </c>
      <c r="AC336" s="33">
        <v>0</v>
      </c>
      <c r="AD336" s="33">
        <v>0</v>
      </c>
      <c r="AE336" s="42">
        <f t="shared" si="6"/>
        <v>0</v>
      </c>
      <c r="AF336" s="7"/>
    </row>
    <row r="337" spans="1:33" ht="15" customHeight="1">
      <c r="A337" s="17" t="s">
        <v>610</v>
      </c>
      <c r="B337" s="17" t="s">
        <v>611</v>
      </c>
      <c r="C337" s="1" t="s">
        <v>8</v>
      </c>
      <c r="D337" s="1" t="s">
        <v>731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1">
        <v>0</v>
      </c>
      <c r="U337" s="52">
        <v>56707.569040892107</v>
      </c>
      <c r="V337" s="53" t="s">
        <v>1175</v>
      </c>
      <c r="W337" s="33">
        <v>0</v>
      </c>
      <c r="X337" s="33">
        <v>0</v>
      </c>
      <c r="Y337" s="33">
        <v>0</v>
      </c>
      <c r="Z337" s="62">
        <v>0</v>
      </c>
      <c r="AA337" s="33">
        <v>0</v>
      </c>
      <c r="AB337" s="33">
        <v>0</v>
      </c>
      <c r="AC337" s="33">
        <v>0</v>
      </c>
      <c r="AD337" s="33">
        <v>0</v>
      </c>
      <c r="AE337" s="42">
        <f t="shared" si="6"/>
        <v>56707.569040892107</v>
      </c>
      <c r="AF337" s="7"/>
    </row>
    <row r="338" spans="1:33" ht="15" customHeight="1">
      <c r="A338" s="17" t="s">
        <v>604</v>
      </c>
      <c r="B338" s="17" t="s">
        <v>605</v>
      </c>
      <c r="C338" s="17" t="s">
        <v>9</v>
      </c>
      <c r="D338" s="1" t="s">
        <v>731</v>
      </c>
      <c r="E338" s="33">
        <v>0</v>
      </c>
      <c r="F338" s="33">
        <v>0</v>
      </c>
      <c r="G338" s="33">
        <v>0</v>
      </c>
      <c r="H338" s="33">
        <v>600000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1">
        <v>0</v>
      </c>
      <c r="U338" s="33">
        <v>0</v>
      </c>
      <c r="V338" s="53" t="s">
        <v>1175</v>
      </c>
      <c r="W338" s="33">
        <v>0</v>
      </c>
      <c r="X338" s="33">
        <v>0</v>
      </c>
      <c r="Y338" s="33">
        <v>0</v>
      </c>
      <c r="Z338" s="62">
        <v>0</v>
      </c>
      <c r="AA338" s="33">
        <v>0</v>
      </c>
      <c r="AB338" s="33">
        <v>0</v>
      </c>
      <c r="AC338" s="33">
        <v>0</v>
      </c>
      <c r="AD338" s="33">
        <v>0</v>
      </c>
      <c r="AE338" s="42">
        <f t="shared" si="6"/>
        <v>600000</v>
      </c>
      <c r="AF338" s="7"/>
    </row>
    <row r="339" spans="1:33" ht="15" customHeight="1">
      <c r="A339" s="17" t="s">
        <v>606</v>
      </c>
      <c r="B339" s="17" t="s">
        <v>607</v>
      </c>
      <c r="C339" s="17" t="s">
        <v>8</v>
      </c>
      <c r="D339" s="1" t="s">
        <v>731</v>
      </c>
      <c r="E339" s="33">
        <v>1116594.5666973807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1">
        <v>0</v>
      </c>
      <c r="U339" s="52">
        <v>0</v>
      </c>
      <c r="V339" s="53" t="s">
        <v>1175</v>
      </c>
      <c r="W339" s="33">
        <v>0</v>
      </c>
      <c r="X339" s="33">
        <v>0</v>
      </c>
      <c r="Y339" s="33">
        <v>0</v>
      </c>
      <c r="Z339" s="62">
        <v>0</v>
      </c>
      <c r="AA339" s="33">
        <v>0</v>
      </c>
      <c r="AB339" s="33">
        <v>0</v>
      </c>
      <c r="AC339" s="33">
        <v>0</v>
      </c>
      <c r="AD339" s="33">
        <v>0</v>
      </c>
      <c r="AE339" s="42">
        <f t="shared" si="6"/>
        <v>1116594.5666973807</v>
      </c>
      <c r="AF339" s="7"/>
    </row>
    <row r="340" spans="1:33" ht="15" customHeight="1">
      <c r="A340" s="17" t="s">
        <v>599</v>
      </c>
      <c r="B340" s="17" t="s">
        <v>718</v>
      </c>
      <c r="C340" s="17" t="s">
        <v>8</v>
      </c>
      <c r="D340" s="1" t="s">
        <v>731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1">
        <v>0</v>
      </c>
      <c r="U340" s="52">
        <v>1031.255049255737</v>
      </c>
      <c r="V340" s="53" t="s">
        <v>1175</v>
      </c>
      <c r="W340" s="33">
        <v>0</v>
      </c>
      <c r="X340" s="33">
        <v>0</v>
      </c>
      <c r="Y340" s="33">
        <v>0</v>
      </c>
      <c r="Z340" s="62">
        <v>0</v>
      </c>
      <c r="AA340" s="33">
        <v>0</v>
      </c>
      <c r="AB340" s="33">
        <v>0</v>
      </c>
      <c r="AC340" s="33">
        <v>0</v>
      </c>
      <c r="AD340" s="33">
        <v>0</v>
      </c>
      <c r="AE340" s="42">
        <f t="shared" si="6"/>
        <v>1031.255049255737</v>
      </c>
      <c r="AF340" s="7"/>
    </row>
    <row r="341" spans="1:33" ht="15" customHeight="1">
      <c r="A341" s="17" t="s">
        <v>593</v>
      </c>
      <c r="B341" s="17" t="s">
        <v>594</v>
      </c>
      <c r="C341" s="17" t="s">
        <v>8</v>
      </c>
      <c r="D341" s="1" t="s">
        <v>731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1">
        <v>0</v>
      </c>
      <c r="U341" s="52">
        <v>48219.23755608232</v>
      </c>
      <c r="V341" s="53" t="s">
        <v>1175</v>
      </c>
      <c r="W341" s="33">
        <v>0</v>
      </c>
      <c r="X341" s="33">
        <v>0</v>
      </c>
      <c r="Y341" s="33">
        <v>0</v>
      </c>
      <c r="Z341" s="62">
        <v>0</v>
      </c>
      <c r="AA341" s="33">
        <v>0</v>
      </c>
      <c r="AB341" s="33">
        <v>0</v>
      </c>
      <c r="AC341" s="33">
        <v>0</v>
      </c>
      <c r="AD341" s="33">
        <v>0</v>
      </c>
      <c r="AE341" s="42">
        <f t="shared" ref="AE341:AE404" si="7">SUM(E341:AD341)</f>
        <v>48219.23755608232</v>
      </c>
      <c r="AF341" s="7"/>
    </row>
    <row r="342" spans="1:33" ht="15" customHeight="1">
      <c r="A342" s="17" t="s">
        <v>631</v>
      </c>
      <c r="B342" s="17" t="s">
        <v>632</v>
      </c>
      <c r="C342" s="17" t="s">
        <v>25</v>
      </c>
      <c r="D342" s="1" t="s">
        <v>731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1">
        <v>0</v>
      </c>
      <c r="U342" s="33">
        <v>0</v>
      </c>
      <c r="V342" s="53" t="s">
        <v>1175</v>
      </c>
      <c r="W342" s="33">
        <v>0</v>
      </c>
      <c r="X342" s="33">
        <v>0</v>
      </c>
      <c r="Y342" s="33">
        <v>0</v>
      </c>
      <c r="Z342" s="62">
        <v>0</v>
      </c>
      <c r="AA342" s="33">
        <v>0</v>
      </c>
      <c r="AB342" s="33">
        <v>0</v>
      </c>
      <c r="AC342" s="33">
        <v>0</v>
      </c>
      <c r="AD342" s="33">
        <v>0</v>
      </c>
      <c r="AE342" s="42">
        <f t="shared" si="7"/>
        <v>0</v>
      </c>
      <c r="AF342" s="7"/>
    </row>
    <row r="343" spans="1:33" ht="15" customHeight="1">
      <c r="A343" s="17" t="s">
        <v>625</v>
      </c>
      <c r="B343" s="17" t="s">
        <v>626</v>
      </c>
      <c r="C343" s="1" t="s">
        <v>25</v>
      </c>
      <c r="D343" s="1" t="s">
        <v>731</v>
      </c>
      <c r="E343" s="33">
        <v>1409700.4533241678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1">
        <v>0</v>
      </c>
      <c r="U343" s="52">
        <v>476.76581103080241</v>
      </c>
      <c r="V343" s="53" t="s">
        <v>1175</v>
      </c>
      <c r="W343" s="33">
        <v>0</v>
      </c>
      <c r="X343" s="33">
        <v>0</v>
      </c>
      <c r="Y343" s="33">
        <v>0</v>
      </c>
      <c r="Z343" s="62">
        <v>0</v>
      </c>
      <c r="AA343" s="33">
        <v>0</v>
      </c>
      <c r="AB343" s="33">
        <v>0</v>
      </c>
      <c r="AC343" s="33">
        <v>0</v>
      </c>
      <c r="AD343" s="33">
        <v>0</v>
      </c>
      <c r="AE343" s="42">
        <f t="shared" si="7"/>
        <v>1410177.2191351985</v>
      </c>
      <c r="AF343" s="7"/>
    </row>
    <row r="344" spans="1:33" ht="15" customHeight="1">
      <c r="A344" s="17" t="s">
        <v>600</v>
      </c>
      <c r="B344" s="17" t="s">
        <v>601</v>
      </c>
      <c r="C344" s="17" t="s">
        <v>5</v>
      </c>
      <c r="D344" s="1" t="s">
        <v>731</v>
      </c>
      <c r="E344" s="33">
        <v>8918028.4674339574</v>
      </c>
      <c r="F344" s="33">
        <v>348654.1107013842</v>
      </c>
      <c r="G344" s="33">
        <v>87163.527675346049</v>
      </c>
      <c r="H344" s="33">
        <v>960000</v>
      </c>
      <c r="I344" s="33">
        <v>0</v>
      </c>
      <c r="J344" s="33">
        <v>736531.87167308014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1">
        <v>0</v>
      </c>
      <c r="U344" s="52">
        <v>2386340.5293561695</v>
      </c>
      <c r="V344" s="53" t="s">
        <v>1175</v>
      </c>
      <c r="W344" s="33">
        <v>116058.89285714286</v>
      </c>
      <c r="X344" s="33">
        <v>0</v>
      </c>
      <c r="Y344" s="33">
        <v>0</v>
      </c>
      <c r="Z344" s="62">
        <v>0</v>
      </c>
      <c r="AA344" s="33">
        <v>0</v>
      </c>
      <c r="AB344" s="33">
        <v>0</v>
      </c>
      <c r="AC344" s="33">
        <v>0</v>
      </c>
      <c r="AD344" s="33">
        <v>0</v>
      </c>
      <c r="AE344" s="42">
        <f t="shared" si="7"/>
        <v>13552777.399697082</v>
      </c>
      <c r="AF344" s="7"/>
    </row>
    <row r="345" spans="1:33" ht="15" customHeight="1">
      <c r="A345" s="17" t="s">
        <v>66</v>
      </c>
      <c r="B345" s="17" t="s">
        <v>67</v>
      </c>
      <c r="C345" s="17" t="s">
        <v>9</v>
      </c>
      <c r="D345" s="1" t="s">
        <v>745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1">
        <v>0</v>
      </c>
      <c r="U345" s="52">
        <v>712.24370190511922</v>
      </c>
      <c r="V345" s="53" t="s">
        <v>1175</v>
      </c>
      <c r="W345" s="33">
        <v>0</v>
      </c>
      <c r="X345" s="33">
        <v>0</v>
      </c>
      <c r="Y345" s="33">
        <v>0</v>
      </c>
      <c r="Z345" s="62">
        <v>0</v>
      </c>
      <c r="AA345" s="33">
        <v>0</v>
      </c>
      <c r="AB345" s="33">
        <v>0</v>
      </c>
      <c r="AC345" s="33">
        <v>0</v>
      </c>
      <c r="AD345" s="33">
        <v>0</v>
      </c>
      <c r="AE345" s="42">
        <f t="shared" si="7"/>
        <v>712.24370190511922</v>
      </c>
      <c r="AF345" s="7"/>
      <c r="AG345" s="13"/>
    </row>
    <row r="346" spans="1:33" ht="15" customHeight="1">
      <c r="A346" s="17" t="s">
        <v>68</v>
      </c>
      <c r="B346" s="17" t="s">
        <v>69</v>
      </c>
      <c r="C346" s="1" t="s">
        <v>9</v>
      </c>
      <c r="D346" s="1" t="s">
        <v>745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1">
        <v>0</v>
      </c>
      <c r="U346" s="52">
        <v>12446.875016239286</v>
      </c>
      <c r="V346" s="53" t="s">
        <v>1175</v>
      </c>
      <c r="W346" s="33">
        <v>0</v>
      </c>
      <c r="X346" s="33">
        <v>0</v>
      </c>
      <c r="Y346" s="33">
        <v>0</v>
      </c>
      <c r="Z346" s="62">
        <v>0</v>
      </c>
      <c r="AA346" s="33">
        <v>0</v>
      </c>
      <c r="AB346" s="33">
        <v>0</v>
      </c>
      <c r="AC346" s="33">
        <v>0</v>
      </c>
      <c r="AD346" s="33">
        <v>0</v>
      </c>
      <c r="AE346" s="42">
        <f t="shared" si="7"/>
        <v>12446.875016239286</v>
      </c>
      <c r="AF346" s="7"/>
      <c r="AG346" s="13"/>
    </row>
    <row r="347" spans="1:33" ht="15" customHeight="1">
      <c r="A347" s="17" t="s">
        <v>64</v>
      </c>
      <c r="B347" s="17" t="s">
        <v>65</v>
      </c>
      <c r="C347" s="1" t="s">
        <v>9</v>
      </c>
      <c r="D347" s="1" t="s">
        <v>745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1">
        <v>0</v>
      </c>
      <c r="U347" s="52">
        <v>4811.6328138456629</v>
      </c>
      <c r="V347" s="53" t="s">
        <v>1175</v>
      </c>
      <c r="W347" s="33">
        <v>0</v>
      </c>
      <c r="X347" s="33">
        <v>0</v>
      </c>
      <c r="Y347" s="33">
        <v>0</v>
      </c>
      <c r="Z347" s="62">
        <v>0</v>
      </c>
      <c r="AA347" s="33">
        <v>0</v>
      </c>
      <c r="AB347" s="33">
        <v>0</v>
      </c>
      <c r="AC347" s="33">
        <v>0</v>
      </c>
      <c r="AD347" s="33">
        <v>0</v>
      </c>
      <c r="AE347" s="42">
        <f t="shared" si="7"/>
        <v>4811.6328138456629</v>
      </c>
      <c r="AF347" s="7"/>
    </row>
    <row r="348" spans="1:33" ht="14.25" customHeight="1">
      <c r="A348" s="17" t="s">
        <v>668</v>
      </c>
      <c r="B348" s="17" t="s">
        <v>669</v>
      </c>
      <c r="C348" s="17" t="s">
        <v>5</v>
      </c>
      <c r="D348" s="17" t="s">
        <v>745</v>
      </c>
      <c r="E348" s="33">
        <v>10942030.241252398</v>
      </c>
      <c r="F348" s="33">
        <v>743877.42297289032</v>
      </c>
      <c r="G348" s="33">
        <v>185969.35574322258</v>
      </c>
      <c r="H348" s="33">
        <v>0</v>
      </c>
      <c r="I348" s="33">
        <v>0</v>
      </c>
      <c r="J348" s="33">
        <v>820792.07880107278</v>
      </c>
      <c r="K348" s="43">
        <v>0</v>
      </c>
      <c r="L348" s="43">
        <v>0</v>
      </c>
      <c r="M348" s="43">
        <v>0</v>
      </c>
      <c r="N348" s="43">
        <v>58000</v>
      </c>
      <c r="O348" s="43">
        <v>27288</v>
      </c>
      <c r="P348" s="43">
        <v>0</v>
      </c>
      <c r="Q348" s="43">
        <v>0</v>
      </c>
      <c r="R348" s="43">
        <v>0</v>
      </c>
      <c r="S348" s="43">
        <v>0</v>
      </c>
      <c r="T348" s="32">
        <v>0</v>
      </c>
      <c r="U348" s="52">
        <v>1793269.6699617407</v>
      </c>
      <c r="V348" s="53" t="s">
        <v>1175</v>
      </c>
      <c r="W348" s="33">
        <v>116058.89285714286</v>
      </c>
      <c r="X348" s="33">
        <v>0</v>
      </c>
      <c r="Y348" s="33">
        <v>0</v>
      </c>
      <c r="Z348" s="62">
        <v>0</v>
      </c>
      <c r="AA348" s="33">
        <v>0</v>
      </c>
      <c r="AB348" s="33">
        <f>689676+350000</f>
        <v>1039676</v>
      </c>
      <c r="AC348" s="33">
        <v>0</v>
      </c>
      <c r="AD348" s="33">
        <v>0</v>
      </c>
      <c r="AE348" s="42">
        <f t="shared" si="7"/>
        <v>15726961.661588468</v>
      </c>
      <c r="AF348" s="7"/>
    </row>
    <row r="349" spans="1:33" ht="15" customHeight="1">
      <c r="A349" s="17" t="s">
        <v>70</v>
      </c>
      <c r="B349" s="17" t="s">
        <v>71</v>
      </c>
      <c r="C349" s="1" t="s">
        <v>5</v>
      </c>
      <c r="D349" s="1" t="s">
        <v>745</v>
      </c>
      <c r="E349" s="33">
        <v>2914780.1579690333</v>
      </c>
      <c r="F349" s="33">
        <v>0</v>
      </c>
      <c r="G349" s="33">
        <v>0</v>
      </c>
      <c r="H349" s="33">
        <v>0</v>
      </c>
      <c r="I349" s="33">
        <v>0</v>
      </c>
      <c r="J349" s="33">
        <v>53128.827642816053</v>
      </c>
      <c r="K349" s="43">
        <v>0</v>
      </c>
      <c r="L349" s="43">
        <v>0</v>
      </c>
      <c r="M349" s="43">
        <v>0</v>
      </c>
      <c r="N349" s="43">
        <v>0</v>
      </c>
      <c r="O349" s="48">
        <v>23291</v>
      </c>
      <c r="P349" s="43">
        <v>0</v>
      </c>
      <c r="Q349" s="43">
        <v>0</v>
      </c>
      <c r="R349" s="43">
        <v>0</v>
      </c>
      <c r="S349" s="43">
        <v>0</v>
      </c>
      <c r="T349" s="32">
        <v>0</v>
      </c>
      <c r="U349" s="52">
        <v>1556926.3648956716</v>
      </c>
      <c r="V349" s="53" t="s">
        <v>1175</v>
      </c>
      <c r="W349" s="33">
        <v>0</v>
      </c>
      <c r="X349" s="33">
        <v>0</v>
      </c>
      <c r="Y349" s="33">
        <v>0</v>
      </c>
      <c r="Z349" s="63">
        <v>0</v>
      </c>
      <c r="AA349" s="33">
        <v>0</v>
      </c>
      <c r="AB349" s="33">
        <v>0</v>
      </c>
      <c r="AC349" s="33">
        <v>0</v>
      </c>
      <c r="AD349" s="33">
        <v>0</v>
      </c>
      <c r="AE349" s="42">
        <f t="shared" si="7"/>
        <v>4548126.3505075211</v>
      </c>
      <c r="AF349" s="7"/>
    </row>
    <row r="350" spans="1:33" ht="15" customHeight="1">
      <c r="A350" s="17" t="s">
        <v>685</v>
      </c>
      <c r="B350" s="17" t="s">
        <v>686</v>
      </c>
      <c r="C350" s="17" t="s">
        <v>9</v>
      </c>
      <c r="D350" s="17" t="s">
        <v>745</v>
      </c>
      <c r="E350" s="55">
        <v>0</v>
      </c>
      <c r="F350" s="33">
        <v>0</v>
      </c>
      <c r="G350" s="33">
        <v>0</v>
      </c>
      <c r="H350" s="33">
        <v>0</v>
      </c>
      <c r="I350" s="33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6">
        <v>0</v>
      </c>
      <c r="U350" s="52">
        <v>2774.2038605108446</v>
      </c>
      <c r="V350" s="53" t="s">
        <v>1175</v>
      </c>
      <c r="W350" s="55">
        <v>0</v>
      </c>
      <c r="X350" s="55">
        <v>0</v>
      </c>
      <c r="Y350" s="55">
        <v>0</v>
      </c>
      <c r="Z350" s="65">
        <v>0</v>
      </c>
      <c r="AA350" s="55">
        <v>0</v>
      </c>
      <c r="AB350" s="33">
        <v>0</v>
      </c>
      <c r="AC350" s="55">
        <v>0</v>
      </c>
      <c r="AD350" s="55">
        <v>0</v>
      </c>
      <c r="AE350" s="42">
        <f t="shared" si="7"/>
        <v>2774.2038605108446</v>
      </c>
      <c r="AF350" s="7"/>
    </row>
    <row r="351" spans="1:33" ht="15" customHeight="1">
      <c r="A351" s="17" t="s">
        <v>690</v>
      </c>
      <c r="B351" s="17" t="s">
        <v>722</v>
      </c>
      <c r="C351" s="1" t="s">
        <v>9</v>
      </c>
      <c r="D351" s="1" t="s">
        <v>745</v>
      </c>
      <c r="E351" s="55">
        <v>0</v>
      </c>
      <c r="F351" s="33">
        <v>0</v>
      </c>
      <c r="G351" s="33">
        <v>0</v>
      </c>
      <c r="H351" s="33">
        <v>0</v>
      </c>
      <c r="I351" s="33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6">
        <v>0</v>
      </c>
      <c r="U351" s="52">
        <v>8394.8702039679738</v>
      </c>
      <c r="V351" s="53" t="s">
        <v>1175</v>
      </c>
      <c r="W351" s="55">
        <v>0</v>
      </c>
      <c r="X351" s="55">
        <v>0</v>
      </c>
      <c r="Y351" s="55">
        <v>0</v>
      </c>
      <c r="Z351" s="65">
        <v>0</v>
      </c>
      <c r="AA351" s="55">
        <v>0</v>
      </c>
      <c r="AB351" s="33">
        <v>0</v>
      </c>
      <c r="AC351" s="55">
        <v>0</v>
      </c>
      <c r="AD351" s="55">
        <v>0</v>
      </c>
      <c r="AE351" s="42">
        <f t="shared" si="7"/>
        <v>8394.8702039679738</v>
      </c>
      <c r="AF351" s="7"/>
    </row>
    <row r="352" spans="1:33" ht="15" customHeight="1">
      <c r="A352" s="17" t="s">
        <v>689</v>
      </c>
      <c r="B352" s="17" t="s">
        <v>721</v>
      </c>
      <c r="C352" s="17" t="s">
        <v>9</v>
      </c>
      <c r="D352" s="17" t="s">
        <v>745</v>
      </c>
      <c r="E352" s="55">
        <v>1481915.9667520793</v>
      </c>
      <c r="F352" s="33">
        <v>0</v>
      </c>
      <c r="G352" s="33">
        <v>0</v>
      </c>
      <c r="H352" s="33">
        <v>480000</v>
      </c>
      <c r="I352" s="33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6">
        <v>0</v>
      </c>
      <c r="U352" s="52">
        <v>146314.62327731017</v>
      </c>
      <c r="V352" s="53" t="s">
        <v>1175</v>
      </c>
      <c r="W352" s="55">
        <v>0</v>
      </c>
      <c r="X352" s="55">
        <v>0</v>
      </c>
      <c r="Y352" s="55">
        <v>0</v>
      </c>
      <c r="Z352" s="65">
        <v>0</v>
      </c>
      <c r="AA352" s="55">
        <v>0</v>
      </c>
      <c r="AB352" s="33">
        <v>0</v>
      </c>
      <c r="AC352" s="55">
        <v>0</v>
      </c>
      <c r="AD352" s="55">
        <v>0</v>
      </c>
      <c r="AE352" s="42">
        <f t="shared" si="7"/>
        <v>2108230.5900293896</v>
      </c>
      <c r="AF352" s="7"/>
    </row>
    <row r="353" spans="1:32" ht="15" customHeight="1">
      <c r="A353" s="17" t="s">
        <v>645</v>
      </c>
      <c r="B353" s="17" t="s">
        <v>646</v>
      </c>
      <c r="C353" s="1" t="s">
        <v>9</v>
      </c>
      <c r="D353" s="1" t="s">
        <v>745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1">
        <v>0</v>
      </c>
      <c r="U353" s="52">
        <v>2568.8370722140926</v>
      </c>
      <c r="V353" s="53" t="s">
        <v>1175</v>
      </c>
      <c r="W353" s="33">
        <v>0</v>
      </c>
      <c r="X353" s="33">
        <v>0</v>
      </c>
      <c r="Y353" s="33">
        <v>0</v>
      </c>
      <c r="Z353" s="62">
        <v>0</v>
      </c>
      <c r="AA353" s="33">
        <v>0</v>
      </c>
      <c r="AB353" s="33">
        <v>0</v>
      </c>
      <c r="AC353" s="33">
        <v>0</v>
      </c>
      <c r="AD353" s="33">
        <v>0</v>
      </c>
      <c r="AE353" s="42">
        <f t="shared" si="7"/>
        <v>2568.8370722140926</v>
      </c>
      <c r="AF353" s="7"/>
    </row>
    <row r="354" spans="1:32" ht="15" customHeight="1">
      <c r="A354" s="17" t="s">
        <v>647</v>
      </c>
      <c r="B354" s="17" t="s">
        <v>719</v>
      </c>
      <c r="C354" s="1" t="s">
        <v>9</v>
      </c>
      <c r="D354" s="1" t="s">
        <v>745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1">
        <v>0</v>
      </c>
      <c r="U354" s="52">
        <v>128276.66863017579</v>
      </c>
      <c r="V354" s="53" t="s">
        <v>1175</v>
      </c>
      <c r="W354" s="33">
        <v>0</v>
      </c>
      <c r="X354" s="33">
        <v>0</v>
      </c>
      <c r="Y354" s="33">
        <v>0</v>
      </c>
      <c r="Z354" s="62">
        <v>0</v>
      </c>
      <c r="AA354" s="33">
        <v>0</v>
      </c>
      <c r="AB354" s="33">
        <v>0</v>
      </c>
      <c r="AC354" s="33">
        <v>0</v>
      </c>
      <c r="AD354" s="33">
        <v>0</v>
      </c>
      <c r="AE354" s="42">
        <f t="shared" si="7"/>
        <v>128276.66863017579</v>
      </c>
      <c r="AF354" s="7"/>
    </row>
    <row r="355" spans="1:32" ht="15" customHeight="1">
      <c r="A355" s="17" t="s">
        <v>641</v>
      </c>
      <c r="B355" s="17" t="s">
        <v>642</v>
      </c>
      <c r="C355" s="1" t="s">
        <v>9</v>
      </c>
      <c r="D355" s="1" t="s">
        <v>745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1">
        <v>0</v>
      </c>
      <c r="U355" s="52">
        <v>2177.0788311077049</v>
      </c>
      <c r="V355" s="53" t="s">
        <v>1175</v>
      </c>
      <c r="W355" s="33">
        <v>0</v>
      </c>
      <c r="X355" s="33">
        <v>0</v>
      </c>
      <c r="Y355" s="33">
        <v>0</v>
      </c>
      <c r="Z355" s="62">
        <v>0</v>
      </c>
      <c r="AA355" s="33">
        <v>0</v>
      </c>
      <c r="AB355" s="33">
        <v>0</v>
      </c>
      <c r="AC355" s="33">
        <v>0</v>
      </c>
      <c r="AD355" s="33">
        <v>0</v>
      </c>
      <c r="AE355" s="42">
        <f t="shared" si="7"/>
        <v>2177.0788311077049</v>
      </c>
      <c r="AF355" s="7"/>
    </row>
    <row r="356" spans="1:32" ht="15" customHeight="1">
      <c r="A356" s="17" t="s">
        <v>639</v>
      </c>
      <c r="B356" s="17" t="s">
        <v>640</v>
      </c>
      <c r="C356" s="17" t="s">
        <v>9</v>
      </c>
      <c r="D356" s="1" t="s">
        <v>745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1">
        <v>0</v>
      </c>
      <c r="U356" s="52">
        <v>15224.24224444854</v>
      </c>
      <c r="V356" s="53" t="s">
        <v>1175</v>
      </c>
      <c r="W356" s="33">
        <v>0</v>
      </c>
      <c r="X356" s="33">
        <v>0</v>
      </c>
      <c r="Y356" s="33">
        <v>0</v>
      </c>
      <c r="Z356" s="62">
        <v>0</v>
      </c>
      <c r="AA356" s="33">
        <v>0</v>
      </c>
      <c r="AB356" s="33">
        <v>0</v>
      </c>
      <c r="AC356" s="33">
        <v>0</v>
      </c>
      <c r="AD356" s="33">
        <v>0</v>
      </c>
      <c r="AE356" s="42">
        <f t="shared" si="7"/>
        <v>15224.24224444854</v>
      </c>
      <c r="AF356" s="7"/>
    </row>
    <row r="357" spans="1:32" ht="15" customHeight="1">
      <c r="A357" s="17" t="s">
        <v>654</v>
      </c>
      <c r="B357" s="17" t="s">
        <v>655</v>
      </c>
      <c r="C357" s="1" t="s">
        <v>9</v>
      </c>
      <c r="D357" s="1" t="s">
        <v>745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1">
        <v>0</v>
      </c>
      <c r="U357" s="52">
        <v>8102.9281085223247</v>
      </c>
      <c r="V357" s="53" t="s">
        <v>1175</v>
      </c>
      <c r="W357" s="33">
        <v>0</v>
      </c>
      <c r="X357" s="33">
        <v>0</v>
      </c>
      <c r="Y357" s="33">
        <v>0</v>
      </c>
      <c r="Z357" s="62">
        <v>0</v>
      </c>
      <c r="AA357" s="33">
        <v>0</v>
      </c>
      <c r="AB357" s="33">
        <v>0</v>
      </c>
      <c r="AC357" s="33">
        <v>0</v>
      </c>
      <c r="AD357" s="33">
        <v>0</v>
      </c>
      <c r="AE357" s="42">
        <f t="shared" si="7"/>
        <v>8102.9281085223247</v>
      </c>
      <c r="AF357" s="7"/>
    </row>
    <row r="358" spans="1:32" ht="15" customHeight="1">
      <c r="A358" s="17" t="s">
        <v>683</v>
      </c>
      <c r="B358" s="17" t="s">
        <v>684</v>
      </c>
      <c r="C358" s="1" t="s">
        <v>9</v>
      </c>
      <c r="D358" s="1" t="s">
        <v>745</v>
      </c>
      <c r="E358" s="55">
        <v>250000</v>
      </c>
      <c r="F358" s="33">
        <v>0</v>
      </c>
      <c r="G358" s="33">
        <v>0</v>
      </c>
      <c r="H358" s="33">
        <v>0</v>
      </c>
      <c r="I358" s="33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6">
        <v>0</v>
      </c>
      <c r="U358" s="52">
        <v>28727.245442858271</v>
      </c>
      <c r="V358" s="53" t="s">
        <v>1175</v>
      </c>
      <c r="W358" s="55">
        <v>0</v>
      </c>
      <c r="X358" s="55">
        <v>0</v>
      </c>
      <c r="Y358" s="55">
        <v>0</v>
      </c>
      <c r="Z358" s="65">
        <v>0</v>
      </c>
      <c r="AA358" s="55">
        <v>0</v>
      </c>
      <c r="AB358" s="33">
        <v>0</v>
      </c>
      <c r="AC358" s="55">
        <v>0</v>
      </c>
      <c r="AD358" s="55">
        <v>0</v>
      </c>
      <c r="AE358" s="42">
        <f t="shared" si="7"/>
        <v>278727.24544285826</v>
      </c>
      <c r="AF358" s="7"/>
    </row>
    <row r="359" spans="1:32" ht="15" customHeight="1">
      <c r="A359" s="17" t="s">
        <v>650</v>
      </c>
      <c r="B359" s="17" t="s">
        <v>651</v>
      </c>
      <c r="C359" s="1" t="s">
        <v>9</v>
      </c>
      <c r="D359" s="1" t="s">
        <v>745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1">
        <v>0</v>
      </c>
      <c r="U359" s="52">
        <v>10521.562053144204</v>
      </c>
      <c r="V359" s="53" t="s">
        <v>1175</v>
      </c>
      <c r="W359" s="33">
        <v>0</v>
      </c>
      <c r="X359" s="33">
        <v>0</v>
      </c>
      <c r="Y359" s="33">
        <v>0</v>
      </c>
      <c r="Z359" s="62">
        <v>0</v>
      </c>
      <c r="AA359" s="33">
        <v>0</v>
      </c>
      <c r="AB359" s="33">
        <v>0</v>
      </c>
      <c r="AC359" s="33">
        <v>0</v>
      </c>
      <c r="AD359" s="33">
        <v>0</v>
      </c>
      <c r="AE359" s="42">
        <f t="shared" si="7"/>
        <v>10521.562053144204</v>
      </c>
      <c r="AF359" s="7"/>
    </row>
    <row r="360" spans="1:32" ht="15" customHeight="1">
      <c r="A360" s="17" t="s">
        <v>664</v>
      </c>
      <c r="B360" s="17" t="s">
        <v>665</v>
      </c>
      <c r="C360" s="1" t="s">
        <v>9</v>
      </c>
      <c r="D360" s="1" t="s">
        <v>745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1">
        <v>0</v>
      </c>
      <c r="U360" s="52">
        <v>78777.180113780443</v>
      </c>
      <c r="V360" s="53" t="s">
        <v>1175</v>
      </c>
      <c r="W360" s="33">
        <v>0</v>
      </c>
      <c r="X360" s="33">
        <v>0</v>
      </c>
      <c r="Y360" s="33">
        <v>0</v>
      </c>
      <c r="Z360" s="62">
        <v>0</v>
      </c>
      <c r="AA360" s="33">
        <v>0</v>
      </c>
      <c r="AB360" s="33">
        <v>0</v>
      </c>
      <c r="AC360" s="33">
        <v>0</v>
      </c>
      <c r="AD360" s="33">
        <v>0</v>
      </c>
      <c r="AE360" s="42">
        <f t="shared" si="7"/>
        <v>78777.180113780443</v>
      </c>
      <c r="AF360" s="7"/>
    </row>
    <row r="361" spans="1:32" ht="15" customHeight="1">
      <c r="A361" s="17" t="s">
        <v>672</v>
      </c>
      <c r="B361" s="17" t="s">
        <v>673</v>
      </c>
      <c r="C361" s="17" t="s">
        <v>9</v>
      </c>
      <c r="D361" s="1" t="s">
        <v>745</v>
      </c>
      <c r="E361" s="55">
        <v>0</v>
      </c>
      <c r="F361" s="33">
        <v>0</v>
      </c>
      <c r="G361" s="33">
        <v>0</v>
      </c>
      <c r="H361" s="33">
        <v>0</v>
      </c>
      <c r="I361" s="33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6">
        <v>0</v>
      </c>
      <c r="U361" s="52">
        <v>793.1710124886838</v>
      </c>
      <c r="V361" s="53" t="s">
        <v>1175</v>
      </c>
      <c r="W361" s="55">
        <v>0</v>
      </c>
      <c r="X361" s="55">
        <v>0</v>
      </c>
      <c r="Y361" s="55">
        <v>0</v>
      </c>
      <c r="Z361" s="65">
        <v>0</v>
      </c>
      <c r="AA361" s="55">
        <v>0</v>
      </c>
      <c r="AB361" s="33">
        <v>0</v>
      </c>
      <c r="AC361" s="55">
        <v>0</v>
      </c>
      <c r="AD361" s="55">
        <v>0</v>
      </c>
      <c r="AE361" s="42">
        <f t="shared" si="7"/>
        <v>793.1710124886838</v>
      </c>
      <c r="AF361" s="7"/>
    </row>
    <row r="362" spans="1:32" ht="15" customHeight="1">
      <c r="A362" s="17" t="s">
        <v>681</v>
      </c>
      <c r="B362" s="17" t="s">
        <v>682</v>
      </c>
      <c r="C362" s="1" t="s">
        <v>8</v>
      </c>
      <c r="D362" s="1" t="s">
        <v>745</v>
      </c>
      <c r="E362" s="55">
        <v>1935396.0844218601</v>
      </c>
      <c r="F362" s="33">
        <v>0</v>
      </c>
      <c r="G362" s="33">
        <v>0</v>
      </c>
      <c r="H362" s="33">
        <v>0</v>
      </c>
      <c r="I362" s="33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6">
        <v>0</v>
      </c>
      <c r="U362" s="55">
        <v>0</v>
      </c>
      <c r="V362" s="53" t="s">
        <v>1175</v>
      </c>
      <c r="W362" s="55">
        <v>0</v>
      </c>
      <c r="X362" s="55">
        <v>0</v>
      </c>
      <c r="Y362" s="55">
        <v>0</v>
      </c>
      <c r="Z362" s="65">
        <v>0</v>
      </c>
      <c r="AA362" s="55">
        <v>0</v>
      </c>
      <c r="AB362" s="33">
        <v>0</v>
      </c>
      <c r="AC362" s="55">
        <v>0</v>
      </c>
      <c r="AD362" s="55">
        <v>0</v>
      </c>
      <c r="AE362" s="42">
        <f t="shared" si="7"/>
        <v>1935396.0844218601</v>
      </c>
      <c r="AF362" s="7"/>
    </row>
    <row r="363" spans="1:32" ht="15" customHeight="1">
      <c r="A363" s="17" t="s">
        <v>648</v>
      </c>
      <c r="B363" s="17" t="s">
        <v>649</v>
      </c>
      <c r="C363" s="1" t="s">
        <v>9</v>
      </c>
      <c r="D363" s="1" t="s">
        <v>745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1">
        <v>0</v>
      </c>
      <c r="U363" s="52">
        <v>26624.502779784711</v>
      </c>
      <c r="V363" s="53" t="s">
        <v>1175</v>
      </c>
      <c r="W363" s="33">
        <v>0</v>
      </c>
      <c r="X363" s="33">
        <v>0</v>
      </c>
      <c r="Y363" s="33">
        <v>0</v>
      </c>
      <c r="Z363" s="62">
        <v>0</v>
      </c>
      <c r="AA363" s="33">
        <v>0</v>
      </c>
      <c r="AB363" s="33">
        <v>0</v>
      </c>
      <c r="AC363" s="33">
        <v>0</v>
      </c>
      <c r="AD363" s="33">
        <v>0</v>
      </c>
      <c r="AE363" s="42">
        <f t="shared" si="7"/>
        <v>26624.502779784711</v>
      </c>
      <c r="AF363" s="7"/>
    </row>
    <row r="364" spans="1:32" ht="15" customHeight="1">
      <c r="A364" s="17" t="s">
        <v>643</v>
      </c>
      <c r="B364" s="17" t="s">
        <v>644</v>
      </c>
      <c r="C364" s="17" t="s">
        <v>9</v>
      </c>
      <c r="D364" s="1" t="s">
        <v>745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1">
        <v>0</v>
      </c>
      <c r="U364" s="52">
        <v>470.60007147657291</v>
      </c>
      <c r="V364" s="53" t="s">
        <v>1175</v>
      </c>
      <c r="W364" s="33">
        <v>0</v>
      </c>
      <c r="X364" s="33">
        <v>0</v>
      </c>
      <c r="Y364" s="33">
        <v>0</v>
      </c>
      <c r="Z364" s="62">
        <v>0</v>
      </c>
      <c r="AA364" s="33">
        <v>0</v>
      </c>
      <c r="AB364" s="33">
        <v>0</v>
      </c>
      <c r="AC364" s="33">
        <v>0</v>
      </c>
      <c r="AD364" s="33">
        <v>0</v>
      </c>
      <c r="AE364" s="42">
        <f t="shared" si="7"/>
        <v>470.60007147657291</v>
      </c>
      <c r="AF364" s="7"/>
    </row>
    <row r="365" spans="1:32" ht="15" customHeight="1">
      <c r="A365" s="17" t="s">
        <v>658</v>
      </c>
      <c r="B365" s="17" t="s">
        <v>659</v>
      </c>
      <c r="C365" s="1" t="s">
        <v>9</v>
      </c>
      <c r="D365" s="1" t="s">
        <v>745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1">
        <v>0</v>
      </c>
      <c r="U365" s="52">
        <v>12063.85419131114</v>
      </c>
      <c r="V365" s="53" t="s">
        <v>1175</v>
      </c>
      <c r="W365" s="33">
        <v>0</v>
      </c>
      <c r="X365" s="33">
        <v>0</v>
      </c>
      <c r="Y365" s="33">
        <v>0</v>
      </c>
      <c r="Z365" s="63">
        <v>0</v>
      </c>
      <c r="AA365" s="33">
        <v>0</v>
      </c>
      <c r="AB365" s="33">
        <v>0</v>
      </c>
      <c r="AC365" s="33">
        <v>0</v>
      </c>
      <c r="AD365" s="33">
        <v>0</v>
      </c>
      <c r="AE365" s="42">
        <f t="shared" si="7"/>
        <v>12063.85419131114</v>
      </c>
      <c r="AF365" s="7"/>
    </row>
    <row r="366" spans="1:32" ht="15" customHeight="1">
      <c r="A366" s="17" t="s">
        <v>72</v>
      </c>
      <c r="B366" s="17" t="s">
        <v>73</v>
      </c>
      <c r="C366" s="17" t="s">
        <v>1176</v>
      </c>
      <c r="D366" s="17" t="s">
        <v>745</v>
      </c>
      <c r="E366" s="33">
        <v>29880471.569410253</v>
      </c>
      <c r="F366" s="33">
        <v>1552574.1746024443</v>
      </c>
      <c r="G366" s="33">
        <v>388143.54365061107</v>
      </c>
      <c r="H366" s="33">
        <v>480000</v>
      </c>
      <c r="I366" s="33">
        <v>0</v>
      </c>
      <c r="J366" s="46">
        <v>205867.66847042111</v>
      </c>
      <c r="K366" s="43">
        <v>0</v>
      </c>
      <c r="L366" s="43">
        <v>0</v>
      </c>
      <c r="M366" s="43">
        <v>0</v>
      </c>
      <c r="N366" s="43">
        <v>0</v>
      </c>
      <c r="O366" s="43">
        <v>162550</v>
      </c>
      <c r="P366" s="43">
        <v>0</v>
      </c>
      <c r="Q366" s="43">
        <v>0</v>
      </c>
      <c r="R366" s="43">
        <v>0</v>
      </c>
      <c r="S366" s="43">
        <v>0</v>
      </c>
      <c r="T366" s="32">
        <v>0</v>
      </c>
      <c r="U366" s="52">
        <v>3573168.9947151728</v>
      </c>
      <c r="V366" s="53" t="s">
        <v>1175</v>
      </c>
      <c r="W366" s="33">
        <v>116058.89285714286</v>
      </c>
      <c r="X366" s="33">
        <v>854695.67249128106</v>
      </c>
      <c r="Y366" s="33">
        <v>0</v>
      </c>
      <c r="Z366" s="61">
        <v>324137.66026518302</v>
      </c>
      <c r="AA366" s="33">
        <v>119487.25589610127</v>
      </c>
      <c r="AB366" s="33">
        <v>0</v>
      </c>
      <c r="AC366" s="33">
        <v>227768.64338937128</v>
      </c>
      <c r="AD366" s="33">
        <v>534016.55806451605</v>
      </c>
      <c r="AE366" s="42">
        <f t="shared" si="7"/>
        <v>38418940.633812502</v>
      </c>
      <c r="AF366" s="7"/>
    </row>
    <row r="367" spans="1:32" ht="15" customHeight="1">
      <c r="A367" s="17" t="s">
        <v>656</v>
      </c>
      <c r="B367" s="17" t="s">
        <v>657</v>
      </c>
      <c r="C367" s="17" t="s">
        <v>1176</v>
      </c>
      <c r="D367" s="17" t="s">
        <v>745</v>
      </c>
      <c r="E367" s="33">
        <v>33142753.088963579</v>
      </c>
      <c r="F367" s="33">
        <v>1669829.4988754075</v>
      </c>
      <c r="G367" s="33">
        <v>417457.37471885188</v>
      </c>
      <c r="H367" s="33">
        <v>1160000</v>
      </c>
      <c r="I367" s="33">
        <v>0</v>
      </c>
      <c r="J367" s="33">
        <v>448199.68470229884</v>
      </c>
      <c r="K367" s="43">
        <v>0</v>
      </c>
      <c r="L367" s="43">
        <v>0</v>
      </c>
      <c r="M367" s="43">
        <v>0</v>
      </c>
      <c r="N367" s="43">
        <v>0</v>
      </c>
      <c r="O367" s="43">
        <v>62339</v>
      </c>
      <c r="P367" s="43">
        <v>1798309</v>
      </c>
      <c r="Q367" s="43">
        <v>0</v>
      </c>
      <c r="R367" s="43">
        <v>0</v>
      </c>
      <c r="S367" s="43">
        <v>0</v>
      </c>
      <c r="T367" s="32">
        <v>100000</v>
      </c>
      <c r="U367" s="52">
        <v>5109295.209161263</v>
      </c>
      <c r="V367" s="53" t="s">
        <v>1175</v>
      </c>
      <c r="W367" s="33">
        <v>0</v>
      </c>
      <c r="X367" s="33">
        <v>612989.3763</v>
      </c>
      <c r="Y367" s="33">
        <v>0</v>
      </c>
      <c r="Z367" s="61">
        <v>591182.14277422242</v>
      </c>
      <c r="AA367" s="33">
        <v>0</v>
      </c>
      <c r="AB367" s="33">
        <v>0</v>
      </c>
      <c r="AC367" s="33">
        <v>0</v>
      </c>
      <c r="AD367" s="33">
        <v>205390.98387096776</v>
      </c>
      <c r="AE367" s="42">
        <f t="shared" si="7"/>
        <v>45317745.359366588</v>
      </c>
      <c r="AF367" s="7"/>
    </row>
    <row r="368" spans="1:32" ht="15" customHeight="1">
      <c r="A368" s="17" t="s">
        <v>666</v>
      </c>
      <c r="B368" s="17" t="s">
        <v>667</v>
      </c>
      <c r="C368" s="17" t="s">
        <v>1176</v>
      </c>
      <c r="D368" s="1" t="s">
        <v>745</v>
      </c>
      <c r="E368" s="33">
        <v>19700954.950491861</v>
      </c>
      <c r="F368" s="33">
        <v>945347.68876039877</v>
      </c>
      <c r="G368" s="33">
        <v>236336.92219009969</v>
      </c>
      <c r="H368" s="33">
        <v>480000</v>
      </c>
      <c r="I368" s="33">
        <v>0</v>
      </c>
      <c r="J368" s="33">
        <v>195659.78029623165</v>
      </c>
      <c r="K368" s="43">
        <v>0</v>
      </c>
      <c r="L368" s="43">
        <v>0</v>
      </c>
      <c r="M368" s="43">
        <v>0</v>
      </c>
      <c r="N368" s="43">
        <v>0</v>
      </c>
      <c r="O368" s="43">
        <v>61725</v>
      </c>
      <c r="P368" s="43">
        <v>0</v>
      </c>
      <c r="Q368" s="43">
        <v>0</v>
      </c>
      <c r="R368" s="43">
        <v>0</v>
      </c>
      <c r="S368" s="43">
        <v>0</v>
      </c>
      <c r="T368" s="32">
        <v>0</v>
      </c>
      <c r="U368" s="52">
        <v>2325050.7618100597</v>
      </c>
      <c r="V368" s="53" t="s">
        <v>1175</v>
      </c>
      <c r="W368" s="33">
        <v>0</v>
      </c>
      <c r="X368" s="33">
        <v>701277.07115785568</v>
      </c>
      <c r="Y368" s="33">
        <v>0</v>
      </c>
      <c r="Z368" s="62">
        <v>0</v>
      </c>
      <c r="AA368" s="33">
        <v>0</v>
      </c>
      <c r="AB368" s="33">
        <v>0</v>
      </c>
      <c r="AC368" s="33">
        <v>216505.0187819447</v>
      </c>
      <c r="AD368" s="33">
        <v>0</v>
      </c>
      <c r="AE368" s="42">
        <f t="shared" si="7"/>
        <v>24862857.193488453</v>
      </c>
      <c r="AF368" s="7"/>
    </row>
    <row r="369" spans="1:32" ht="15" customHeight="1">
      <c r="A369" s="17" t="s">
        <v>693</v>
      </c>
      <c r="B369" s="17" t="s">
        <v>694</v>
      </c>
      <c r="C369" s="1" t="s">
        <v>25</v>
      </c>
      <c r="D369" s="1" t="s">
        <v>745</v>
      </c>
      <c r="E369" s="55">
        <v>0</v>
      </c>
      <c r="F369" s="33">
        <v>0</v>
      </c>
      <c r="G369" s="33">
        <v>0</v>
      </c>
      <c r="H369" s="33">
        <v>0</v>
      </c>
      <c r="I369" s="33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6">
        <v>0</v>
      </c>
      <c r="U369" s="55">
        <v>0</v>
      </c>
      <c r="V369" s="53" t="s">
        <v>1175</v>
      </c>
      <c r="W369" s="55">
        <v>0</v>
      </c>
      <c r="X369" s="55">
        <v>0</v>
      </c>
      <c r="Y369" s="55">
        <v>0</v>
      </c>
      <c r="Z369" s="65">
        <v>0</v>
      </c>
      <c r="AA369" s="55">
        <v>0</v>
      </c>
      <c r="AB369" s="33">
        <v>0</v>
      </c>
      <c r="AC369" s="55">
        <v>0</v>
      </c>
      <c r="AD369" s="55">
        <v>0</v>
      </c>
      <c r="AE369" s="42">
        <f t="shared" si="7"/>
        <v>0</v>
      </c>
      <c r="AF369" s="7"/>
    </row>
    <row r="370" spans="1:32" ht="15" customHeight="1">
      <c r="A370" s="17" t="s">
        <v>703</v>
      </c>
      <c r="B370" s="17" t="s">
        <v>704</v>
      </c>
      <c r="C370" s="17" t="s">
        <v>25</v>
      </c>
      <c r="D370" s="17" t="s">
        <v>745</v>
      </c>
      <c r="E370" s="55">
        <v>0</v>
      </c>
      <c r="F370" s="33">
        <v>0</v>
      </c>
      <c r="G370" s="33">
        <v>0</v>
      </c>
      <c r="H370" s="33">
        <v>0</v>
      </c>
      <c r="I370" s="33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6">
        <v>0</v>
      </c>
      <c r="U370" s="55">
        <v>0</v>
      </c>
      <c r="V370" s="53" t="s">
        <v>1175</v>
      </c>
      <c r="W370" s="55">
        <v>0</v>
      </c>
      <c r="X370" s="55">
        <v>0</v>
      </c>
      <c r="Y370" s="55">
        <v>0</v>
      </c>
      <c r="Z370" s="65">
        <v>0</v>
      </c>
      <c r="AA370" s="55">
        <v>0</v>
      </c>
      <c r="AB370" s="33">
        <v>0</v>
      </c>
      <c r="AC370" s="55">
        <v>0</v>
      </c>
      <c r="AD370" s="55">
        <v>0</v>
      </c>
      <c r="AE370" s="42">
        <f t="shared" si="7"/>
        <v>0</v>
      </c>
      <c r="AF370" s="7"/>
    </row>
    <row r="371" spans="1:32" ht="15" customHeight="1">
      <c r="A371" s="17" t="s">
        <v>697</v>
      </c>
      <c r="B371" s="17" t="s">
        <v>698</v>
      </c>
      <c r="C371" s="17" t="s">
        <v>25</v>
      </c>
      <c r="D371" s="1" t="s">
        <v>745</v>
      </c>
      <c r="E371" s="55">
        <v>0</v>
      </c>
      <c r="F371" s="33">
        <v>0</v>
      </c>
      <c r="G371" s="33">
        <v>0</v>
      </c>
      <c r="H371" s="33">
        <v>0</v>
      </c>
      <c r="I371" s="33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6">
        <v>0</v>
      </c>
      <c r="U371" s="55">
        <v>0</v>
      </c>
      <c r="V371" s="53" t="s">
        <v>1175</v>
      </c>
      <c r="W371" s="55">
        <v>0</v>
      </c>
      <c r="X371" s="55">
        <v>0</v>
      </c>
      <c r="Y371" s="55">
        <v>0</v>
      </c>
      <c r="Z371" s="65">
        <v>0</v>
      </c>
      <c r="AA371" s="55">
        <v>0</v>
      </c>
      <c r="AB371" s="33">
        <v>0</v>
      </c>
      <c r="AC371" s="55">
        <v>0</v>
      </c>
      <c r="AD371" s="55">
        <v>0</v>
      </c>
      <c r="AE371" s="42">
        <f t="shared" si="7"/>
        <v>0</v>
      </c>
      <c r="AF371" s="7"/>
    </row>
    <row r="372" spans="1:32" ht="15" customHeight="1">
      <c r="A372" s="17" t="s">
        <v>660</v>
      </c>
      <c r="B372" s="17" t="s">
        <v>661</v>
      </c>
      <c r="C372" s="17" t="s">
        <v>8</v>
      </c>
      <c r="D372" s="17" t="s">
        <v>745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1">
        <v>0</v>
      </c>
      <c r="U372" s="33">
        <v>0</v>
      </c>
      <c r="V372" s="53" t="s">
        <v>1175</v>
      </c>
      <c r="W372" s="33">
        <v>0</v>
      </c>
      <c r="X372" s="33">
        <v>0</v>
      </c>
      <c r="Y372" s="33">
        <v>0</v>
      </c>
      <c r="Z372" s="62">
        <v>0</v>
      </c>
      <c r="AA372" s="33">
        <v>0</v>
      </c>
      <c r="AB372" s="33">
        <v>0</v>
      </c>
      <c r="AC372" s="33">
        <v>0</v>
      </c>
      <c r="AD372" s="33">
        <v>0</v>
      </c>
      <c r="AE372" s="42">
        <f t="shared" si="7"/>
        <v>0</v>
      </c>
      <c r="AF372" s="7"/>
    </row>
    <row r="373" spans="1:32" ht="15" customHeight="1">
      <c r="A373" s="17" t="s">
        <v>670</v>
      </c>
      <c r="B373" s="17" t="s">
        <v>671</v>
      </c>
      <c r="C373" s="1" t="s">
        <v>8</v>
      </c>
      <c r="D373" s="1" t="s">
        <v>745</v>
      </c>
      <c r="E373" s="55">
        <v>0</v>
      </c>
      <c r="F373" s="33">
        <v>0</v>
      </c>
      <c r="G373" s="33">
        <v>0</v>
      </c>
      <c r="H373" s="33">
        <v>1154679</v>
      </c>
      <c r="I373" s="33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6">
        <v>0</v>
      </c>
      <c r="U373" s="55">
        <v>0</v>
      </c>
      <c r="V373" s="53" t="s">
        <v>1175</v>
      </c>
      <c r="W373" s="55">
        <v>0</v>
      </c>
      <c r="X373" s="55">
        <v>0</v>
      </c>
      <c r="Y373" s="55">
        <v>0</v>
      </c>
      <c r="Z373" s="65">
        <v>0</v>
      </c>
      <c r="AA373" s="55">
        <v>0</v>
      </c>
      <c r="AB373" s="33">
        <v>0</v>
      </c>
      <c r="AC373" s="55">
        <v>0</v>
      </c>
      <c r="AD373" s="55">
        <v>0</v>
      </c>
      <c r="AE373" s="42">
        <f t="shared" si="7"/>
        <v>1154679</v>
      </c>
      <c r="AF373" s="7"/>
    </row>
    <row r="374" spans="1:32" ht="15" customHeight="1">
      <c r="A374" s="17" t="s">
        <v>662</v>
      </c>
      <c r="B374" s="17" t="s">
        <v>663</v>
      </c>
      <c r="C374" s="1" t="s">
        <v>9</v>
      </c>
      <c r="D374" s="1" t="s">
        <v>745</v>
      </c>
      <c r="E374" s="33">
        <v>1689916.2911767543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1">
        <v>0</v>
      </c>
      <c r="U374" s="33">
        <v>0</v>
      </c>
      <c r="V374" s="53" t="s">
        <v>1175</v>
      </c>
      <c r="W374" s="33">
        <v>0</v>
      </c>
      <c r="X374" s="33">
        <v>0</v>
      </c>
      <c r="Y374" s="33">
        <v>0</v>
      </c>
      <c r="Z374" s="62">
        <v>0</v>
      </c>
      <c r="AA374" s="33">
        <v>0</v>
      </c>
      <c r="AB374" s="33">
        <v>0</v>
      </c>
      <c r="AC374" s="33">
        <v>0</v>
      </c>
      <c r="AD374" s="33">
        <v>0</v>
      </c>
      <c r="AE374" s="42">
        <f t="shared" si="7"/>
        <v>1689916.2911767543</v>
      </c>
      <c r="AF374" s="7"/>
    </row>
    <row r="375" spans="1:32" ht="15" customHeight="1">
      <c r="A375" s="17" t="s">
        <v>652</v>
      </c>
      <c r="B375" s="17" t="s">
        <v>653</v>
      </c>
      <c r="C375" s="1" t="s">
        <v>8</v>
      </c>
      <c r="D375" s="1" t="s">
        <v>745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1">
        <v>0</v>
      </c>
      <c r="U375" s="33">
        <v>0</v>
      </c>
      <c r="V375" s="53" t="s">
        <v>1175</v>
      </c>
      <c r="W375" s="33">
        <v>0</v>
      </c>
      <c r="X375" s="33">
        <v>0</v>
      </c>
      <c r="Y375" s="33">
        <v>0</v>
      </c>
      <c r="Z375" s="62">
        <v>0</v>
      </c>
      <c r="AA375" s="33">
        <v>0</v>
      </c>
      <c r="AB375" s="33">
        <v>0</v>
      </c>
      <c r="AC375" s="33">
        <v>0</v>
      </c>
      <c r="AD375" s="33">
        <v>0</v>
      </c>
      <c r="AE375" s="42">
        <f t="shared" si="7"/>
        <v>0</v>
      </c>
      <c r="AF375" s="7"/>
    </row>
    <row r="376" spans="1:32" ht="15" customHeight="1">
      <c r="A376" s="17" t="s">
        <v>678</v>
      </c>
      <c r="B376" s="17" t="s">
        <v>720</v>
      </c>
      <c r="C376" s="1" t="s">
        <v>9</v>
      </c>
      <c r="D376" s="1" t="s">
        <v>745</v>
      </c>
      <c r="E376" s="55">
        <v>0</v>
      </c>
      <c r="F376" s="33">
        <v>0</v>
      </c>
      <c r="G376" s="33">
        <v>0</v>
      </c>
      <c r="H376" s="33">
        <v>0</v>
      </c>
      <c r="I376" s="33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6">
        <v>0</v>
      </c>
      <c r="U376" s="52">
        <v>37229.608297484687</v>
      </c>
      <c r="V376" s="53" t="s">
        <v>1175</v>
      </c>
      <c r="W376" s="55">
        <v>0</v>
      </c>
      <c r="X376" s="55">
        <v>0</v>
      </c>
      <c r="Y376" s="55">
        <v>0</v>
      </c>
      <c r="Z376" s="65">
        <v>0</v>
      </c>
      <c r="AA376" s="55">
        <v>0</v>
      </c>
      <c r="AB376" s="33">
        <v>0</v>
      </c>
      <c r="AC376" s="55">
        <v>0</v>
      </c>
      <c r="AD376" s="55">
        <v>0</v>
      </c>
      <c r="AE376" s="42">
        <f t="shared" si="7"/>
        <v>37229.608297484687</v>
      </c>
      <c r="AF376" s="7"/>
    </row>
    <row r="377" spans="1:32" ht="15" customHeight="1">
      <c r="A377" s="17" t="s">
        <v>695</v>
      </c>
      <c r="B377" s="17" t="s">
        <v>696</v>
      </c>
      <c r="C377" s="1" t="s">
        <v>25</v>
      </c>
      <c r="D377" s="1" t="s">
        <v>745</v>
      </c>
      <c r="E377" s="55">
        <v>0</v>
      </c>
      <c r="F377" s="33">
        <v>0</v>
      </c>
      <c r="G377" s="33">
        <v>0</v>
      </c>
      <c r="H377" s="33">
        <v>0</v>
      </c>
      <c r="I377" s="33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6">
        <v>0</v>
      </c>
      <c r="U377" s="55">
        <v>0</v>
      </c>
      <c r="V377" s="53" t="s">
        <v>1175</v>
      </c>
      <c r="W377" s="55">
        <v>0</v>
      </c>
      <c r="X377" s="55">
        <v>0</v>
      </c>
      <c r="Y377" s="55">
        <v>0</v>
      </c>
      <c r="Z377" s="65">
        <v>0</v>
      </c>
      <c r="AA377" s="55">
        <v>0</v>
      </c>
      <c r="AB377" s="33">
        <v>0</v>
      </c>
      <c r="AC377" s="55">
        <v>0</v>
      </c>
      <c r="AD377" s="55">
        <v>0</v>
      </c>
      <c r="AE377" s="42">
        <f t="shared" si="7"/>
        <v>0</v>
      </c>
      <c r="AF377" s="7"/>
    </row>
    <row r="378" spans="1:32" ht="15" customHeight="1">
      <c r="A378" s="17" t="s">
        <v>699</v>
      </c>
      <c r="B378" s="17" t="s">
        <v>700</v>
      </c>
      <c r="C378" s="1" t="s">
        <v>25</v>
      </c>
      <c r="D378" s="1" t="s">
        <v>745</v>
      </c>
      <c r="E378" s="55">
        <v>0</v>
      </c>
      <c r="F378" s="33">
        <v>0</v>
      </c>
      <c r="G378" s="33">
        <v>0</v>
      </c>
      <c r="H378" s="33">
        <v>0</v>
      </c>
      <c r="I378" s="33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6">
        <v>0</v>
      </c>
      <c r="U378" s="55">
        <v>0</v>
      </c>
      <c r="V378" s="53" t="s">
        <v>1175</v>
      </c>
      <c r="W378" s="55">
        <v>0</v>
      </c>
      <c r="X378" s="55">
        <v>0</v>
      </c>
      <c r="Y378" s="55">
        <v>0</v>
      </c>
      <c r="Z378" s="65">
        <v>0</v>
      </c>
      <c r="AA378" s="55">
        <v>0</v>
      </c>
      <c r="AB378" s="33">
        <v>0</v>
      </c>
      <c r="AC378" s="55">
        <v>0</v>
      </c>
      <c r="AD378" s="55">
        <v>0</v>
      </c>
      <c r="AE378" s="42">
        <f t="shared" si="7"/>
        <v>0</v>
      </c>
      <c r="AF378" s="7"/>
    </row>
    <row r="379" spans="1:32" ht="15" customHeight="1">
      <c r="A379" s="17" t="s">
        <v>687</v>
      </c>
      <c r="B379" s="17" t="s">
        <v>688</v>
      </c>
      <c r="C379" s="1" t="s">
        <v>9</v>
      </c>
      <c r="D379" s="1" t="s">
        <v>745</v>
      </c>
      <c r="E379" s="55">
        <v>0</v>
      </c>
      <c r="F379" s="33">
        <v>0</v>
      </c>
      <c r="G379" s="33">
        <v>0</v>
      </c>
      <c r="H379" s="33">
        <v>0</v>
      </c>
      <c r="I379" s="33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6">
        <v>0</v>
      </c>
      <c r="U379" s="52">
        <v>909.90901471543043</v>
      </c>
      <c r="V379" s="53" t="s">
        <v>1175</v>
      </c>
      <c r="W379" s="55">
        <v>0</v>
      </c>
      <c r="X379" s="55">
        <v>0</v>
      </c>
      <c r="Y379" s="55">
        <v>0</v>
      </c>
      <c r="Z379" s="65">
        <v>0</v>
      </c>
      <c r="AA379" s="55">
        <v>0</v>
      </c>
      <c r="AB379" s="33">
        <v>0</v>
      </c>
      <c r="AC379" s="55">
        <v>0</v>
      </c>
      <c r="AD379" s="55">
        <v>0</v>
      </c>
      <c r="AE379" s="42">
        <f t="shared" si="7"/>
        <v>909.90901471543043</v>
      </c>
      <c r="AF379" s="7"/>
    </row>
    <row r="380" spans="1:32" ht="15" customHeight="1">
      <c r="A380" s="17" t="s">
        <v>691</v>
      </c>
      <c r="B380" s="17" t="s">
        <v>692</v>
      </c>
      <c r="C380" s="1" t="s">
        <v>9</v>
      </c>
      <c r="D380" s="1" t="s">
        <v>745</v>
      </c>
      <c r="E380" s="55">
        <v>0</v>
      </c>
      <c r="F380" s="33">
        <v>0</v>
      </c>
      <c r="G380" s="33">
        <v>0</v>
      </c>
      <c r="H380" s="33">
        <v>0</v>
      </c>
      <c r="I380" s="33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6">
        <v>0</v>
      </c>
      <c r="U380" s="52">
        <v>47997.908720136576</v>
      </c>
      <c r="V380" s="53" t="s">
        <v>1175</v>
      </c>
      <c r="W380" s="55">
        <v>0</v>
      </c>
      <c r="X380" s="55">
        <v>0</v>
      </c>
      <c r="Y380" s="55">
        <v>0</v>
      </c>
      <c r="Z380" s="67">
        <v>0</v>
      </c>
      <c r="AA380" s="55">
        <v>0</v>
      </c>
      <c r="AB380" s="33">
        <v>0</v>
      </c>
      <c r="AC380" s="55">
        <v>0</v>
      </c>
      <c r="AD380" s="55">
        <v>0</v>
      </c>
      <c r="AE380" s="42">
        <f t="shared" si="7"/>
        <v>47997.908720136576</v>
      </c>
      <c r="AF380" s="7"/>
    </row>
    <row r="381" spans="1:32" ht="15" customHeight="1">
      <c r="A381" s="17" t="s">
        <v>676</v>
      </c>
      <c r="B381" s="17" t="s">
        <v>677</v>
      </c>
      <c r="C381" s="17" t="s">
        <v>1176</v>
      </c>
      <c r="D381" s="17" t="s">
        <v>745</v>
      </c>
      <c r="E381" s="55">
        <v>85594866.535044283</v>
      </c>
      <c r="F381" s="33">
        <v>3190077.6854474805</v>
      </c>
      <c r="G381" s="33">
        <v>797519.42136187013</v>
      </c>
      <c r="H381" s="33">
        <v>1250000</v>
      </c>
      <c r="I381" s="33">
        <v>1782588.0869565217</v>
      </c>
      <c r="J381" s="55">
        <v>608798.95530833805</v>
      </c>
      <c r="K381" s="43">
        <v>0</v>
      </c>
      <c r="L381" s="43">
        <v>0</v>
      </c>
      <c r="M381" s="43">
        <v>30800</v>
      </c>
      <c r="N381" s="43">
        <v>150000</v>
      </c>
      <c r="O381" s="43">
        <v>180096</v>
      </c>
      <c r="P381" s="43">
        <v>0</v>
      </c>
      <c r="Q381" s="43">
        <v>0</v>
      </c>
      <c r="R381" s="43">
        <v>0</v>
      </c>
      <c r="S381" s="43">
        <v>0</v>
      </c>
      <c r="T381" s="32">
        <v>50000</v>
      </c>
      <c r="U381" s="52">
        <v>12120262.370107908</v>
      </c>
      <c r="V381" s="53" t="s">
        <v>1175</v>
      </c>
      <c r="W381" s="55">
        <v>232117.78571428571</v>
      </c>
      <c r="X381" s="55">
        <v>4155800.6636999999</v>
      </c>
      <c r="Y381" s="55">
        <v>808695.65217391297</v>
      </c>
      <c r="Z381" s="61">
        <v>1806319.3952943757</v>
      </c>
      <c r="AA381" s="55">
        <v>340378.44786777004</v>
      </c>
      <c r="AB381" s="33">
        <v>313246</v>
      </c>
      <c r="AC381" s="55">
        <v>431380.31898515916</v>
      </c>
      <c r="AD381" s="33">
        <v>1068033.1161290323</v>
      </c>
      <c r="AE381" s="42">
        <f t="shared" si="7"/>
        <v>114910980.43409091</v>
      </c>
      <c r="AF381" s="7"/>
    </row>
    <row r="382" spans="1:32" ht="14.25" customHeight="1">
      <c r="A382" s="17" t="s">
        <v>701</v>
      </c>
      <c r="B382" s="17" t="s">
        <v>702</v>
      </c>
      <c r="C382" s="1" t="s">
        <v>25</v>
      </c>
      <c r="D382" s="1" t="s">
        <v>745</v>
      </c>
      <c r="E382" s="55">
        <v>0</v>
      </c>
      <c r="F382" s="33">
        <v>0</v>
      </c>
      <c r="G382" s="33">
        <v>0</v>
      </c>
      <c r="H382" s="33">
        <v>0</v>
      </c>
      <c r="I382" s="33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6">
        <v>0</v>
      </c>
      <c r="U382" s="55">
        <v>0</v>
      </c>
      <c r="V382" s="53" t="s">
        <v>1175</v>
      </c>
      <c r="W382" s="55">
        <v>0</v>
      </c>
      <c r="X382" s="55">
        <v>0</v>
      </c>
      <c r="Y382" s="55">
        <v>0</v>
      </c>
      <c r="Z382" s="65">
        <v>0</v>
      </c>
      <c r="AA382" s="55">
        <v>0</v>
      </c>
      <c r="AB382" s="33">
        <v>0</v>
      </c>
      <c r="AC382" s="55">
        <v>0</v>
      </c>
      <c r="AD382" s="55">
        <v>0</v>
      </c>
      <c r="AE382" s="42">
        <f t="shared" si="7"/>
        <v>0</v>
      </c>
      <c r="AF382" s="7"/>
    </row>
    <row r="383" spans="1:32" ht="15" customHeight="1">
      <c r="A383" s="17" t="s">
        <v>76</v>
      </c>
      <c r="B383" s="17" t="s">
        <v>77</v>
      </c>
      <c r="C383" s="1" t="s">
        <v>25</v>
      </c>
      <c r="D383" s="1" t="s">
        <v>745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1">
        <v>0</v>
      </c>
      <c r="U383" s="33">
        <v>0</v>
      </c>
      <c r="V383" s="53" t="s">
        <v>1175</v>
      </c>
      <c r="W383" s="33">
        <v>0</v>
      </c>
      <c r="X383" s="33">
        <v>0</v>
      </c>
      <c r="Y383" s="33">
        <v>0</v>
      </c>
      <c r="Z383" s="62">
        <v>0</v>
      </c>
      <c r="AA383" s="33">
        <v>0</v>
      </c>
      <c r="AB383" s="33">
        <v>0</v>
      </c>
      <c r="AC383" s="33">
        <v>0</v>
      </c>
      <c r="AD383" s="33">
        <v>0</v>
      </c>
      <c r="AE383" s="42">
        <f t="shared" si="7"/>
        <v>0</v>
      </c>
      <c r="AF383" s="7"/>
    </row>
    <row r="384" spans="1:32" ht="15" customHeight="1">
      <c r="A384" s="17" t="s">
        <v>74</v>
      </c>
      <c r="B384" s="17" t="s">
        <v>75</v>
      </c>
      <c r="C384" s="1" t="s">
        <v>25</v>
      </c>
      <c r="D384" s="1" t="s">
        <v>745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1">
        <v>0</v>
      </c>
      <c r="U384" s="33">
        <v>0</v>
      </c>
      <c r="V384" s="53" t="s">
        <v>1175</v>
      </c>
      <c r="W384" s="33">
        <v>0</v>
      </c>
      <c r="X384" s="33">
        <v>0</v>
      </c>
      <c r="Y384" s="33">
        <v>0</v>
      </c>
      <c r="Z384" s="62">
        <v>0</v>
      </c>
      <c r="AA384" s="33">
        <v>0</v>
      </c>
      <c r="AB384" s="33">
        <v>0</v>
      </c>
      <c r="AC384" s="33">
        <v>0</v>
      </c>
      <c r="AD384" s="33">
        <v>0</v>
      </c>
      <c r="AE384" s="42">
        <f t="shared" si="7"/>
        <v>0</v>
      </c>
      <c r="AF384" s="7"/>
    </row>
    <row r="385" spans="1:33" ht="15" customHeight="1">
      <c r="A385" s="17" t="s">
        <v>679</v>
      </c>
      <c r="B385" s="17" t="s">
        <v>680</v>
      </c>
      <c r="C385" s="17" t="s">
        <v>8</v>
      </c>
      <c r="D385" s="17" t="s">
        <v>745</v>
      </c>
      <c r="E385" s="55">
        <v>0</v>
      </c>
      <c r="F385" s="33">
        <v>0</v>
      </c>
      <c r="G385" s="33">
        <v>0</v>
      </c>
      <c r="H385" s="33">
        <v>0</v>
      </c>
      <c r="I385" s="33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6">
        <v>0</v>
      </c>
      <c r="U385" s="55">
        <v>0</v>
      </c>
      <c r="V385" s="53" t="s">
        <v>1175</v>
      </c>
      <c r="W385" s="55">
        <v>0</v>
      </c>
      <c r="X385" s="55">
        <v>0</v>
      </c>
      <c r="Y385" s="55">
        <v>0</v>
      </c>
      <c r="Z385" s="65">
        <v>0</v>
      </c>
      <c r="AA385" s="55">
        <v>0</v>
      </c>
      <c r="AB385" s="33">
        <v>0</v>
      </c>
      <c r="AC385" s="55">
        <v>0</v>
      </c>
      <c r="AD385" s="55">
        <v>0</v>
      </c>
      <c r="AE385" s="42">
        <f t="shared" si="7"/>
        <v>0</v>
      </c>
      <c r="AF385" s="7"/>
    </row>
    <row r="386" spans="1:33" ht="15" customHeight="1">
      <c r="A386" s="98" t="s">
        <v>674</v>
      </c>
      <c r="B386" s="99" t="s">
        <v>675</v>
      </c>
      <c r="C386" s="98" t="s">
        <v>1183</v>
      </c>
      <c r="D386" s="98" t="s">
        <v>745</v>
      </c>
      <c r="E386" s="38">
        <v>1119520.8382274373</v>
      </c>
      <c r="F386" s="39">
        <v>0</v>
      </c>
      <c r="G386" s="39">
        <v>0</v>
      </c>
      <c r="H386" s="38">
        <v>0</v>
      </c>
      <c r="I386" s="39">
        <v>0</v>
      </c>
      <c r="J386" s="39">
        <v>0</v>
      </c>
      <c r="K386" s="39">
        <v>0</v>
      </c>
      <c r="L386" s="39">
        <v>0</v>
      </c>
      <c r="M386" s="38">
        <v>93937</v>
      </c>
      <c r="N386" s="39">
        <v>0</v>
      </c>
      <c r="O386" s="39">
        <v>31102</v>
      </c>
      <c r="P386" s="39">
        <v>0</v>
      </c>
      <c r="Q386" s="39">
        <v>0</v>
      </c>
      <c r="R386" s="39">
        <v>0</v>
      </c>
      <c r="S386" s="39">
        <v>0</v>
      </c>
      <c r="T386" s="51">
        <v>0</v>
      </c>
      <c r="U386" s="38">
        <v>0</v>
      </c>
      <c r="V386" s="38" t="s">
        <v>1175</v>
      </c>
      <c r="W386" s="39">
        <v>0</v>
      </c>
      <c r="X386" s="39">
        <v>0</v>
      </c>
      <c r="Y386" s="39">
        <v>0</v>
      </c>
      <c r="Z386" s="69">
        <v>0</v>
      </c>
      <c r="AA386" s="39">
        <v>0</v>
      </c>
      <c r="AB386" s="33">
        <v>0</v>
      </c>
      <c r="AC386" s="39">
        <v>0</v>
      </c>
      <c r="AD386" s="39">
        <v>0</v>
      </c>
      <c r="AE386" s="42">
        <v>1611232.2344242714</v>
      </c>
      <c r="AF386" s="7"/>
      <c r="AG386" s="98"/>
    </row>
    <row r="387" spans="1:33" ht="15" customHeight="1">
      <c r="A387" s="17" t="s">
        <v>235</v>
      </c>
      <c r="B387" s="17" t="s">
        <v>236</v>
      </c>
      <c r="C387" s="1" t="s">
        <v>1176</v>
      </c>
      <c r="D387" s="1" t="s">
        <v>741</v>
      </c>
      <c r="E387" s="33">
        <v>2004653.4421367855</v>
      </c>
      <c r="F387" s="33">
        <v>297174.73311137239</v>
      </c>
      <c r="G387" s="33">
        <v>74293.683277843098</v>
      </c>
      <c r="H387" s="33">
        <v>201600</v>
      </c>
      <c r="I387" s="33">
        <v>0</v>
      </c>
      <c r="J387" s="33">
        <v>82472.505255467855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35">
        <v>244485</v>
      </c>
      <c r="U387" s="52">
        <v>39366.001185640474</v>
      </c>
      <c r="V387" s="53" t="s">
        <v>1175</v>
      </c>
      <c r="W387" s="33">
        <v>0</v>
      </c>
      <c r="X387" s="33">
        <v>1168717.7131874666</v>
      </c>
      <c r="Y387" s="33">
        <v>0</v>
      </c>
      <c r="Z387" s="62">
        <v>0</v>
      </c>
      <c r="AA387" s="33">
        <v>0</v>
      </c>
      <c r="AB387" s="33">
        <v>0</v>
      </c>
      <c r="AC387" s="33">
        <v>0</v>
      </c>
      <c r="AD387" s="33">
        <v>0</v>
      </c>
      <c r="AE387" s="42">
        <f t="shared" ref="AE387:AE396" si="8">SUM(E387:AD387)</f>
        <v>4112763.078154576</v>
      </c>
      <c r="AF387" s="7"/>
    </row>
    <row r="388" spans="1:33" ht="15" customHeight="1">
      <c r="A388" s="17" t="s">
        <v>237</v>
      </c>
      <c r="B388" s="17" t="s">
        <v>238</v>
      </c>
      <c r="C388" s="17" t="s">
        <v>9</v>
      </c>
      <c r="D388" s="17" t="s">
        <v>742</v>
      </c>
      <c r="E388" s="33">
        <v>823170.73566291656</v>
      </c>
      <c r="F388" s="33">
        <v>0</v>
      </c>
      <c r="G388" s="33">
        <v>0</v>
      </c>
      <c r="H388" s="33">
        <v>201600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1">
        <v>0</v>
      </c>
      <c r="U388" s="52">
        <v>400452.03864074353</v>
      </c>
      <c r="V388" s="53" t="s">
        <v>1175</v>
      </c>
      <c r="W388" s="33">
        <v>0</v>
      </c>
      <c r="X388" s="33">
        <v>0</v>
      </c>
      <c r="Y388" s="33">
        <v>0</v>
      </c>
      <c r="Z388" s="62">
        <v>0</v>
      </c>
      <c r="AA388" s="33">
        <v>0</v>
      </c>
      <c r="AB388" s="33">
        <v>0</v>
      </c>
      <c r="AC388" s="33">
        <v>0</v>
      </c>
      <c r="AD388" s="33">
        <v>482669.76970193553</v>
      </c>
      <c r="AE388" s="42">
        <f t="shared" si="8"/>
        <v>1907892.5440055956</v>
      </c>
      <c r="AF388" s="7"/>
      <c r="AG388" s="13"/>
    </row>
    <row r="389" spans="1:33" ht="15" customHeight="1">
      <c r="A389" s="17" t="s">
        <v>239</v>
      </c>
      <c r="B389" s="17" t="s">
        <v>240</v>
      </c>
      <c r="C389" s="17" t="s">
        <v>9</v>
      </c>
      <c r="D389" s="17" t="s">
        <v>742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1">
        <v>0</v>
      </c>
      <c r="U389" s="52">
        <v>23849.234412056012</v>
      </c>
      <c r="V389" s="53" t="s">
        <v>1175</v>
      </c>
      <c r="W389" s="33">
        <v>0</v>
      </c>
      <c r="X389" s="33">
        <v>0</v>
      </c>
      <c r="Y389" s="33">
        <v>0</v>
      </c>
      <c r="Z389" s="62">
        <v>0</v>
      </c>
      <c r="AA389" s="33">
        <v>0</v>
      </c>
      <c r="AB389" s="33">
        <v>0</v>
      </c>
      <c r="AC389" s="33">
        <v>0</v>
      </c>
      <c r="AD389" s="33">
        <v>0</v>
      </c>
      <c r="AE389" s="42">
        <f t="shared" si="8"/>
        <v>23849.234412056012</v>
      </c>
      <c r="AF389" s="7"/>
      <c r="AG389" s="13"/>
    </row>
    <row r="390" spans="1:33" ht="15" customHeight="1">
      <c r="A390" s="17" t="s">
        <v>241</v>
      </c>
      <c r="B390" s="17" t="s">
        <v>242</v>
      </c>
      <c r="C390" s="1" t="s">
        <v>8</v>
      </c>
      <c r="D390" s="1" t="s">
        <v>742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1">
        <v>0</v>
      </c>
      <c r="U390" s="52">
        <v>27917.164027490318</v>
      </c>
      <c r="V390" s="53" t="s">
        <v>1175</v>
      </c>
      <c r="W390" s="33">
        <v>0</v>
      </c>
      <c r="X390" s="33">
        <v>0</v>
      </c>
      <c r="Y390" s="33">
        <v>0</v>
      </c>
      <c r="Z390" s="62">
        <v>0</v>
      </c>
      <c r="AA390" s="33">
        <v>0</v>
      </c>
      <c r="AB390" s="33">
        <v>0</v>
      </c>
      <c r="AC390" s="33">
        <v>0</v>
      </c>
      <c r="AD390" s="33">
        <v>0</v>
      </c>
      <c r="AE390" s="42">
        <f t="shared" si="8"/>
        <v>27917.164027490318</v>
      </c>
      <c r="AF390" s="7"/>
    </row>
    <row r="391" spans="1:33" ht="15" customHeight="1">
      <c r="A391" s="17" t="s">
        <v>785</v>
      </c>
      <c r="B391" s="28" t="s">
        <v>1186</v>
      </c>
      <c r="C391" s="1" t="s">
        <v>9</v>
      </c>
      <c r="D391" s="1" t="s">
        <v>742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1">
        <v>0</v>
      </c>
      <c r="U391" s="52">
        <v>0</v>
      </c>
      <c r="V391" s="53" t="s">
        <v>1175</v>
      </c>
      <c r="W391" s="33">
        <v>0</v>
      </c>
      <c r="X391" s="33">
        <v>0</v>
      </c>
      <c r="Y391" s="33">
        <v>0</v>
      </c>
      <c r="Z391" s="62">
        <v>0</v>
      </c>
      <c r="AA391" s="33">
        <v>0</v>
      </c>
      <c r="AB391" s="33">
        <v>0</v>
      </c>
      <c r="AC391" s="33">
        <v>0</v>
      </c>
      <c r="AD391" s="33">
        <v>0</v>
      </c>
      <c r="AE391" s="42">
        <f t="shared" si="8"/>
        <v>0</v>
      </c>
      <c r="AF391" s="7"/>
    </row>
    <row r="392" spans="1:33" ht="15" customHeight="1">
      <c r="A392" s="17" t="s">
        <v>519</v>
      </c>
      <c r="B392" s="17" t="s">
        <v>1180</v>
      </c>
      <c r="C392" s="17" t="s">
        <v>1176</v>
      </c>
      <c r="D392" s="17" t="s">
        <v>1201</v>
      </c>
      <c r="E392" s="33">
        <v>4631908.697567164</v>
      </c>
      <c r="F392" s="33">
        <v>308967.38125071261</v>
      </c>
      <c r="G392" s="33">
        <v>77241.845312678153</v>
      </c>
      <c r="H392" s="33">
        <v>628800</v>
      </c>
      <c r="I392" s="33">
        <v>0</v>
      </c>
      <c r="J392" s="33">
        <v>129766.14004077169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1">
        <v>0</v>
      </c>
      <c r="U392" s="60">
        <f>2197492.73648985-10860</f>
        <v>2186632.7364898501</v>
      </c>
      <c r="V392" s="53" t="s">
        <v>1175</v>
      </c>
      <c r="W392" s="33">
        <v>116058.89285714286</v>
      </c>
      <c r="X392" s="33">
        <v>850220.77171999996</v>
      </c>
      <c r="Y392" s="33">
        <v>0</v>
      </c>
      <c r="Z392" s="61">
        <v>537077.24342308892</v>
      </c>
      <c r="AA392" s="33">
        <v>15985.483815596719</v>
      </c>
      <c r="AB392" s="33">
        <v>0</v>
      </c>
      <c r="AC392" s="33">
        <v>0</v>
      </c>
      <c r="AD392" s="33">
        <v>315419.38038935477</v>
      </c>
      <c r="AE392" s="42">
        <f t="shared" si="8"/>
        <v>9798078.5728663616</v>
      </c>
      <c r="AF392" s="7"/>
    </row>
    <row r="393" spans="1:33" s="9" customFormat="1" ht="15" customHeight="1">
      <c r="A393" s="17" t="s">
        <v>786</v>
      </c>
      <c r="B393" s="28" t="s">
        <v>787</v>
      </c>
      <c r="C393" s="17" t="s">
        <v>25</v>
      </c>
      <c r="D393" s="17" t="s">
        <v>1201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1">
        <v>0</v>
      </c>
      <c r="U393" s="52">
        <v>0</v>
      </c>
      <c r="V393" s="53" t="s">
        <v>1175</v>
      </c>
      <c r="W393" s="33">
        <v>0</v>
      </c>
      <c r="X393" s="33">
        <v>0</v>
      </c>
      <c r="Y393" s="33">
        <v>0</v>
      </c>
      <c r="Z393" s="62">
        <v>0</v>
      </c>
      <c r="AA393" s="33">
        <v>0</v>
      </c>
      <c r="AB393" s="33">
        <v>0</v>
      </c>
      <c r="AC393" s="33">
        <v>0</v>
      </c>
      <c r="AD393" s="33">
        <v>0</v>
      </c>
      <c r="AE393" s="42">
        <f t="shared" si="8"/>
        <v>0</v>
      </c>
      <c r="AF393" s="7"/>
      <c r="AG393" s="6"/>
    </row>
    <row r="394" spans="1:33" s="9" customFormat="1" ht="15" customHeight="1">
      <c r="A394" s="17" t="s">
        <v>517</v>
      </c>
      <c r="B394" s="17" t="s">
        <v>518</v>
      </c>
      <c r="C394" s="17" t="s">
        <v>9</v>
      </c>
      <c r="D394" s="92" t="s">
        <v>1201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1">
        <v>0</v>
      </c>
      <c r="U394" s="52">
        <v>397.5421051135794</v>
      </c>
      <c r="V394" s="53" t="s">
        <v>1175</v>
      </c>
      <c r="W394" s="33">
        <v>0</v>
      </c>
      <c r="X394" s="33">
        <v>0</v>
      </c>
      <c r="Y394" s="33">
        <v>0</v>
      </c>
      <c r="Z394" s="93">
        <v>0</v>
      </c>
      <c r="AA394" s="33">
        <v>0</v>
      </c>
      <c r="AB394" s="33">
        <v>0</v>
      </c>
      <c r="AC394" s="33">
        <v>0</v>
      </c>
      <c r="AD394" s="33">
        <v>0</v>
      </c>
      <c r="AE394" s="42">
        <f t="shared" si="8"/>
        <v>397.5421051135794</v>
      </c>
      <c r="AF394" s="7"/>
      <c r="AG394" s="6"/>
    </row>
    <row r="395" spans="1:33" s="89" customFormat="1" ht="15" customHeight="1">
      <c r="A395" s="17" t="s">
        <v>427</v>
      </c>
      <c r="B395" s="17" t="s">
        <v>428</v>
      </c>
      <c r="C395" s="17" t="s">
        <v>1176</v>
      </c>
      <c r="D395" s="17" t="s">
        <v>740</v>
      </c>
      <c r="E395" s="33">
        <v>2314713.2800509697</v>
      </c>
      <c r="F395" s="33">
        <v>297174.73311137239</v>
      </c>
      <c r="G395" s="33">
        <v>74293.683277843098</v>
      </c>
      <c r="H395" s="33">
        <v>201600</v>
      </c>
      <c r="I395" s="33">
        <v>0</v>
      </c>
      <c r="J395" s="33">
        <v>185058.25365035326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35">
        <v>50000</v>
      </c>
      <c r="U395" s="60">
        <f>87258.7832944039-2959</f>
        <v>84299.783294403896</v>
      </c>
      <c r="V395" s="53" t="s">
        <v>1175</v>
      </c>
      <c r="W395" s="33">
        <v>0</v>
      </c>
      <c r="X395" s="33">
        <v>1063530.1935000001</v>
      </c>
      <c r="Y395" s="33">
        <v>0</v>
      </c>
      <c r="Z395" s="93">
        <v>0</v>
      </c>
      <c r="AA395" s="33">
        <v>24705.405407086269</v>
      </c>
      <c r="AB395" s="33">
        <v>0</v>
      </c>
      <c r="AC395" s="33">
        <v>0</v>
      </c>
      <c r="AD395" s="33">
        <v>0</v>
      </c>
      <c r="AE395" s="42">
        <f t="shared" si="8"/>
        <v>4295375.3322920278</v>
      </c>
      <c r="AF395" s="7"/>
      <c r="AG395" s="6"/>
    </row>
    <row r="396" spans="1:33" s="80" customFormat="1" ht="15" customHeight="1">
      <c r="A396" s="10"/>
      <c r="B396" s="26"/>
      <c r="C396" s="10"/>
      <c r="D396" s="10"/>
      <c r="E396" s="40">
        <f>SUM($E$2:$E$395)</f>
        <v>1561349960.0639024</v>
      </c>
      <c r="F396" s="40">
        <f>SUM($F$2:$F$395)</f>
        <v>56710247.17471534</v>
      </c>
      <c r="G396" s="40">
        <f>SUM($G2:$G$395)</f>
        <v>14177561.793678835</v>
      </c>
      <c r="H396" s="40">
        <f>SUM($H$2:$H$395)</f>
        <v>40792708</v>
      </c>
      <c r="I396" s="40">
        <f>SUM($I$2:$I$395)</f>
        <v>13822163.086956521</v>
      </c>
      <c r="J396" s="40">
        <f>SUM($J$2:$J$395)</f>
        <v>24374383.879460365</v>
      </c>
      <c r="K396" s="40">
        <f>SUM($K$2:$K$395)</f>
        <v>207434</v>
      </c>
      <c r="L396" s="40">
        <f>SUM($L$2:$L$395)</f>
        <v>165895</v>
      </c>
      <c r="M396" s="40">
        <f>SUM($M$2:$M$395)</f>
        <v>2312476</v>
      </c>
      <c r="N396" s="40">
        <f>SUM($N$2:$N$395)</f>
        <v>2369563.2000000002</v>
      </c>
      <c r="O396" s="40">
        <f>SUM($O$2:$O$395)</f>
        <v>2803282</v>
      </c>
      <c r="P396" s="40">
        <f>SUM($P$2:$P$395)</f>
        <v>3580888</v>
      </c>
      <c r="Q396" s="40">
        <f>SUM($Q$2:$Q$395)</f>
        <v>121095.1</v>
      </c>
      <c r="R396" s="40">
        <f>SUM($R$2:$R$395)</f>
        <v>606360</v>
      </c>
      <c r="S396" s="40">
        <f>SUM($S$2:$S$395)</f>
        <v>23290</v>
      </c>
      <c r="T396" s="37">
        <f>SUM($T$2:$T$395)</f>
        <v>2086085</v>
      </c>
      <c r="U396" s="40">
        <f>SUM($U$2:$U$395)</f>
        <v>282982646.143556</v>
      </c>
      <c r="V396" s="53" t="s">
        <v>1175</v>
      </c>
      <c r="W396" s="40">
        <f>SUM($W$2:$W$395)</f>
        <v>3249649</v>
      </c>
      <c r="X396" s="40">
        <f>SUM($X$2:$X$395)</f>
        <v>97287841.816337124</v>
      </c>
      <c r="Y396" s="40">
        <f>SUM($Y$2:$Y$395)</f>
        <v>6200000</v>
      </c>
      <c r="Z396" s="40">
        <f>SUM($Z$2:$Z$395)</f>
        <v>18486790.999999993</v>
      </c>
      <c r="AA396" s="40">
        <f>SUM($AA$2:$AA$395)</f>
        <v>5033350</v>
      </c>
      <c r="AB396" s="40">
        <f>SUM($AB$2:$AB$395)</f>
        <v>6522885</v>
      </c>
      <c r="AC396" s="40">
        <f>SUM($AC$2:$AC$395)</f>
        <v>6700000</v>
      </c>
      <c r="AD396" s="40">
        <f>SUM($AD$2:$AD$395)</f>
        <v>12180857.476220321</v>
      </c>
      <c r="AE396" s="42">
        <f t="shared" si="8"/>
        <v>2164147412.7348266</v>
      </c>
      <c r="AF396" s="7"/>
      <c r="AG396" s="9"/>
    </row>
    <row r="397" spans="1:33"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51"/>
      <c r="U397" s="38"/>
      <c r="V397" s="53"/>
      <c r="W397" s="39"/>
      <c r="X397" s="39"/>
      <c r="Y397" s="39"/>
      <c r="AA397" s="39"/>
      <c r="AB397" s="33"/>
      <c r="AC397" s="39"/>
      <c r="AD397" s="39"/>
      <c r="AE397" s="39"/>
    </row>
    <row r="398" spans="1:33" s="81" customFormat="1">
      <c r="A398" s="81" t="s">
        <v>706</v>
      </c>
      <c r="B398" s="82" t="s">
        <v>707</v>
      </c>
      <c r="C398" s="81" t="s">
        <v>705</v>
      </c>
      <c r="D398" s="81" t="s">
        <v>263</v>
      </c>
      <c r="E398" s="83">
        <v>14295993.687202804</v>
      </c>
      <c r="F398" s="83">
        <v>0</v>
      </c>
      <c r="G398" s="83">
        <v>0</v>
      </c>
      <c r="H398" s="83">
        <v>0</v>
      </c>
      <c r="I398" s="83">
        <v>0</v>
      </c>
      <c r="J398" s="83">
        <v>75496.120539634285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  <c r="Q398" s="83">
        <v>0</v>
      </c>
      <c r="R398" s="83">
        <v>0</v>
      </c>
      <c r="S398" s="83">
        <v>0</v>
      </c>
      <c r="T398" s="84">
        <v>0</v>
      </c>
      <c r="U398" s="85">
        <v>2164170.9554881612</v>
      </c>
      <c r="V398" s="85" t="s">
        <v>1175</v>
      </c>
      <c r="W398" s="83">
        <v>0</v>
      </c>
      <c r="X398" s="83">
        <v>0</v>
      </c>
      <c r="Y398" s="83">
        <v>0</v>
      </c>
      <c r="Z398" s="86">
        <v>0</v>
      </c>
      <c r="AA398" s="83">
        <v>0</v>
      </c>
      <c r="AB398" s="87">
        <v>0</v>
      </c>
      <c r="AC398" s="83">
        <v>0</v>
      </c>
      <c r="AD398" s="83">
        <v>985876.72258064512</v>
      </c>
      <c r="AE398" s="83">
        <v>16062195.358405847</v>
      </c>
      <c r="AF398" s="88"/>
    </row>
    <row r="399" spans="1:33"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40"/>
      <c r="AA399" s="11"/>
      <c r="AB399" s="11"/>
      <c r="AC399" s="11"/>
      <c r="AD399" s="11"/>
      <c r="AE399" s="11"/>
      <c r="AF399" s="11"/>
    </row>
    <row r="400" spans="1:33">
      <c r="AB400" s="3"/>
    </row>
    <row r="401" spans="2:28">
      <c r="AB401" s="3"/>
    </row>
    <row r="402" spans="2:28">
      <c r="D402" s="12"/>
      <c r="T402" s="22"/>
      <c r="AB402" s="3"/>
    </row>
    <row r="403" spans="2:28">
      <c r="D403" s="19"/>
      <c r="AB403" s="3"/>
    </row>
    <row r="404" spans="2:28">
      <c r="B404" s="8"/>
      <c r="D404" s="30"/>
      <c r="AB404" s="3"/>
    </row>
    <row r="405" spans="2:28">
      <c r="D405" s="29"/>
      <c r="AB405" s="3"/>
    </row>
    <row r="406" spans="2:28">
      <c r="AB406" s="3"/>
    </row>
    <row r="407" spans="2:28">
      <c r="AB407" s="3"/>
    </row>
    <row r="408" spans="2:28">
      <c r="AB408" s="3"/>
    </row>
    <row r="409" spans="2:28">
      <c r="AB409" s="3"/>
    </row>
    <row r="410" spans="2:28">
      <c r="AB410" s="3"/>
    </row>
    <row r="411" spans="2:28">
      <c r="AB411" s="3"/>
    </row>
    <row r="412" spans="2:28">
      <c r="AB412" s="3"/>
    </row>
    <row r="413" spans="2:28">
      <c r="AB413" s="3"/>
    </row>
    <row r="414" spans="2:28">
      <c r="AB414" s="3"/>
    </row>
    <row r="415" spans="2:28">
      <c r="AB415" s="3"/>
    </row>
    <row r="416" spans="2:28">
      <c r="AB416" s="3"/>
    </row>
    <row r="417" spans="28:28">
      <c r="AB417" s="3"/>
    </row>
    <row r="418" spans="28:28">
      <c r="AB418" s="3"/>
    </row>
    <row r="419" spans="28:28">
      <c r="AB419" s="3"/>
    </row>
    <row r="420" spans="28:28">
      <c r="AB420" s="3"/>
    </row>
    <row r="421" spans="28:28">
      <c r="AB421" s="3"/>
    </row>
    <row r="422" spans="28:28">
      <c r="AB422" s="3"/>
    </row>
    <row r="423" spans="28:28">
      <c r="AB423" s="3"/>
    </row>
    <row r="424" spans="28:28">
      <c r="AB424" s="3"/>
    </row>
    <row r="425" spans="28:28">
      <c r="AB425" s="3"/>
    </row>
  </sheetData>
  <autoFilter ref="A1:AG396">
    <sortState ref="A2:AG397">
      <sortCondition ref="D1:D397"/>
    </sortState>
  </autoFilter>
  <pageMargins left="0.7" right="0.7" top="0.75" bottom="0.75" header="0.3" footer="0.3"/>
  <pageSetup paperSize="9" orientation="portrait" r:id="rId1"/>
  <ignoredErrors>
    <ignoredError sqref="A3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40"/>
  <sheetViews>
    <sheetView topLeftCell="A302" workbookViewId="0">
      <selection activeCell="C340" sqref="C340"/>
    </sheetView>
  </sheetViews>
  <sheetFormatPr baseColWidth="10" defaultRowHeight="15"/>
  <cols>
    <col min="2" max="2" width="47" customWidth="1"/>
    <col min="3" max="3" width="17.85546875" style="78" customWidth="1"/>
  </cols>
  <sheetData>
    <row r="1" spans="1:3">
      <c r="A1" s="70" t="s">
        <v>790</v>
      </c>
      <c r="B1" s="70" t="s">
        <v>791</v>
      </c>
      <c r="C1" s="71" t="s">
        <v>1225</v>
      </c>
    </row>
    <row r="2" spans="1:3">
      <c r="A2" s="72" t="s">
        <v>639</v>
      </c>
      <c r="B2" s="73" t="s">
        <v>792</v>
      </c>
      <c r="C2" s="74">
        <v>142462.47</v>
      </c>
    </row>
    <row r="3" spans="1:3">
      <c r="A3" s="72" t="s">
        <v>793</v>
      </c>
      <c r="B3" s="73" t="s">
        <v>794</v>
      </c>
      <c r="C3" s="74">
        <v>10475.49</v>
      </c>
    </row>
    <row r="4" spans="1:3">
      <c r="A4" s="72" t="s">
        <v>795</v>
      </c>
      <c r="B4" s="73" t="s">
        <v>796</v>
      </c>
      <c r="C4" s="74">
        <v>13485.810000000001</v>
      </c>
    </row>
    <row r="5" spans="1:3">
      <c r="A5" s="72" t="s">
        <v>797</v>
      </c>
      <c r="B5" s="73" t="s">
        <v>798</v>
      </c>
      <c r="C5" s="74">
        <v>31201.780000000002</v>
      </c>
    </row>
    <row r="6" spans="1:3">
      <c r="A6" s="72" t="s">
        <v>64</v>
      </c>
      <c r="B6" s="73" t="s">
        <v>799</v>
      </c>
      <c r="C6" s="74">
        <v>207483.45400000003</v>
      </c>
    </row>
    <row r="7" spans="1:3">
      <c r="A7" s="72" t="s">
        <v>66</v>
      </c>
      <c r="B7" s="73" t="s">
        <v>800</v>
      </c>
      <c r="C7" s="74">
        <v>35070.449999999997</v>
      </c>
    </row>
    <row r="8" spans="1:3">
      <c r="A8" s="72" t="s">
        <v>68</v>
      </c>
      <c r="B8" s="73" t="s">
        <v>801</v>
      </c>
      <c r="C8" s="74">
        <v>48580.336000000003</v>
      </c>
    </row>
    <row r="9" spans="1:3">
      <c r="A9" s="72" t="s">
        <v>802</v>
      </c>
      <c r="B9" s="73" t="s">
        <v>803</v>
      </c>
      <c r="C9" s="74">
        <v>55577.959000000003</v>
      </c>
    </row>
    <row r="10" spans="1:3">
      <c r="A10" s="72" t="s">
        <v>587</v>
      </c>
      <c r="B10" s="73" t="s">
        <v>804</v>
      </c>
      <c r="C10" s="74">
        <v>8030</v>
      </c>
    </row>
    <row r="11" spans="1:3">
      <c r="A11" s="72" t="s">
        <v>589</v>
      </c>
      <c r="B11" s="73" t="s">
        <v>590</v>
      </c>
      <c r="C11" s="74">
        <v>17818.810000000001</v>
      </c>
    </row>
    <row r="12" spans="1:3">
      <c r="A12" s="72" t="s">
        <v>591</v>
      </c>
      <c r="B12" s="73" t="s">
        <v>592</v>
      </c>
      <c r="C12" s="74">
        <v>503268.85000000009</v>
      </c>
    </row>
    <row r="13" spans="1:3">
      <c r="A13" s="72" t="s">
        <v>805</v>
      </c>
      <c r="B13" s="73" t="s">
        <v>806</v>
      </c>
      <c r="C13" s="74">
        <v>165797.79999999999</v>
      </c>
    </row>
    <row r="14" spans="1:3">
      <c r="A14" s="72" t="s">
        <v>593</v>
      </c>
      <c r="B14" s="73" t="s">
        <v>807</v>
      </c>
      <c r="C14" s="74">
        <v>2130.6299999999997</v>
      </c>
    </row>
    <row r="15" spans="1:3">
      <c r="A15" s="72" t="s">
        <v>595</v>
      </c>
      <c r="B15" s="73" t="s">
        <v>808</v>
      </c>
      <c r="C15" s="74">
        <v>50416.98</v>
      </c>
    </row>
    <row r="16" spans="1:3">
      <c r="A16" s="72" t="s">
        <v>809</v>
      </c>
      <c r="B16" s="73" t="s">
        <v>810</v>
      </c>
      <c r="C16" s="74">
        <v>156615.114</v>
      </c>
    </row>
    <row r="17" spans="1:3">
      <c r="A17" s="72" t="s">
        <v>597</v>
      </c>
      <c r="B17" s="73" t="s">
        <v>598</v>
      </c>
      <c r="C17" s="74">
        <v>2130369.0500000007</v>
      </c>
    </row>
    <row r="18" spans="1:3">
      <c r="A18" s="72" t="s">
        <v>811</v>
      </c>
      <c r="B18" s="73" t="s">
        <v>812</v>
      </c>
      <c r="C18" s="74">
        <v>140168.19</v>
      </c>
    </row>
    <row r="19" spans="1:3">
      <c r="A19" s="72" t="s">
        <v>645</v>
      </c>
      <c r="B19" s="73" t="s">
        <v>813</v>
      </c>
      <c r="C19" s="74">
        <v>16877.135000000002</v>
      </c>
    </row>
    <row r="20" spans="1:3">
      <c r="A20" s="72" t="s">
        <v>647</v>
      </c>
      <c r="B20" s="73" t="s">
        <v>814</v>
      </c>
      <c r="C20" s="74">
        <v>1021</v>
      </c>
    </row>
    <row r="21" spans="1:3">
      <c r="A21" s="72" t="s">
        <v>203</v>
      </c>
      <c r="B21" s="73" t="s">
        <v>815</v>
      </c>
      <c r="C21" s="74">
        <v>37828.18</v>
      </c>
    </row>
    <row r="22" spans="1:3">
      <c r="A22" s="72" t="s">
        <v>752</v>
      </c>
      <c r="B22" s="73" t="s">
        <v>753</v>
      </c>
      <c r="C22" s="74">
        <v>11843.6</v>
      </c>
    </row>
    <row r="23" spans="1:3">
      <c r="A23" s="72" t="s">
        <v>429</v>
      </c>
      <c r="B23" s="73" t="s">
        <v>816</v>
      </c>
      <c r="C23" s="74">
        <v>68090.490000000005</v>
      </c>
    </row>
    <row r="24" spans="1:3">
      <c r="A24" s="72" t="s">
        <v>205</v>
      </c>
      <c r="B24" s="73" t="s">
        <v>817</v>
      </c>
      <c r="C24" s="74">
        <v>76377.091</v>
      </c>
    </row>
    <row r="25" spans="1:3">
      <c r="A25" s="72" t="s">
        <v>363</v>
      </c>
      <c r="B25" s="73" t="s">
        <v>818</v>
      </c>
      <c r="C25" s="74">
        <v>146564.554</v>
      </c>
    </row>
    <row r="26" spans="1:3">
      <c r="A26" s="72" t="s">
        <v>365</v>
      </c>
      <c r="B26" s="73" t="s">
        <v>819</v>
      </c>
      <c r="C26" s="74">
        <v>2706.1610000000001</v>
      </c>
    </row>
    <row r="27" spans="1:3">
      <c r="A27" s="72" t="s">
        <v>820</v>
      </c>
      <c r="B27" s="73" t="s">
        <v>821</v>
      </c>
      <c r="C27" s="74">
        <v>13094.3</v>
      </c>
    </row>
    <row r="28" spans="1:3">
      <c r="A28" s="72" t="s">
        <v>435</v>
      </c>
      <c r="B28" s="73" t="s">
        <v>822</v>
      </c>
      <c r="C28" s="74">
        <v>63058.890000000014</v>
      </c>
    </row>
    <row r="29" spans="1:3">
      <c r="A29" s="72" t="s">
        <v>600</v>
      </c>
      <c r="B29" s="73" t="s">
        <v>823</v>
      </c>
      <c r="C29" s="74">
        <f>505891.029+2011.87</f>
        <v>507902.89899999998</v>
      </c>
    </row>
    <row r="30" spans="1:3">
      <c r="A30" s="72" t="s">
        <v>602</v>
      </c>
      <c r="B30" s="73" t="s">
        <v>824</v>
      </c>
      <c r="C30" s="74">
        <f>52852.065+148.05</f>
        <v>53000.115000000005</v>
      </c>
    </row>
    <row r="31" spans="1:3">
      <c r="A31" s="72" t="s">
        <v>606</v>
      </c>
      <c r="B31" s="73" t="s">
        <v>825</v>
      </c>
      <c r="C31" s="74">
        <v>164146.29399999999</v>
      </c>
    </row>
    <row r="32" spans="1:3">
      <c r="A32" s="72" t="s">
        <v>608</v>
      </c>
      <c r="B32" s="73" t="s">
        <v>609</v>
      </c>
      <c r="C32" s="74">
        <v>245.04000000000002</v>
      </c>
    </row>
    <row r="33" spans="1:3">
      <c r="A33" s="72" t="s">
        <v>826</v>
      </c>
      <c r="B33" s="73" t="s">
        <v>827</v>
      </c>
      <c r="C33" s="74">
        <v>62561.62</v>
      </c>
    </row>
    <row r="34" spans="1:3">
      <c r="A34" s="72" t="s">
        <v>828</v>
      </c>
      <c r="B34" s="73" t="s">
        <v>829</v>
      </c>
      <c r="C34" s="74">
        <v>51126.649999999994</v>
      </c>
    </row>
    <row r="35" spans="1:3">
      <c r="A35" s="72" t="s">
        <v>631</v>
      </c>
      <c r="B35" s="73" t="s">
        <v>830</v>
      </c>
      <c r="C35" s="74">
        <v>158093.34100000001</v>
      </c>
    </row>
    <row r="36" spans="1:3">
      <c r="A36" s="72" t="s">
        <v>610</v>
      </c>
      <c r="B36" s="73" t="s">
        <v>831</v>
      </c>
      <c r="C36" s="74">
        <v>284163.86</v>
      </c>
    </row>
    <row r="37" spans="1:3">
      <c r="A37" s="72" t="s">
        <v>612</v>
      </c>
      <c r="B37" s="73" t="s">
        <v>832</v>
      </c>
      <c r="C37" s="74">
        <f>2386034.00599999+101.85</f>
        <v>2386135.8559999899</v>
      </c>
    </row>
    <row r="38" spans="1:3">
      <c r="A38" s="72" t="s">
        <v>833</v>
      </c>
      <c r="B38" s="73" t="s">
        <v>834</v>
      </c>
      <c r="C38" s="74">
        <v>1340.4890000000005</v>
      </c>
    </row>
    <row r="39" spans="1:3">
      <c r="A39" s="72" t="s">
        <v>78</v>
      </c>
      <c r="B39" s="73" t="s">
        <v>835</v>
      </c>
      <c r="C39" s="74">
        <v>132995.46</v>
      </c>
    </row>
    <row r="40" spans="1:3">
      <c r="A40" s="72" t="s">
        <v>80</v>
      </c>
      <c r="B40" s="73" t="s">
        <v>836</v>
      </c>
      <c r="C40" s="74">
        <v>1188594.1299999999</v>
      </c>
    </row>
    <row r="41" spans="1:3">
      <c r="A41" s="72" t="s">
        <v>837</v>
      </c>
      <c r="B41" s="73" t="s">
        <v>838</v>
      </c>
      <c r="C41" s="74">
        <v>24886.875</v>
      </c>
    </row>
    <row r="42" spans="1:3">
      <c r="A42" s="72" t="s">
        <v>839</v>
      </c>
      <c r="B42" s="73" t="s">
        <v>840</v>
      </c>
      <c r="C42" s="74">
        <v>439428.40299999999</v>
      </c>
    </row>
    <row r="43" spans="1:3">
      <c r="A43" s="72" t="s">
        <v>841</v>
      </c>
      <c r="B43" s="73" t="s">
        <v>842</v>
      </c>
      <c r="C43" s="74">
        <v>34137.240000000005</v>
      </c>
    </row>
    <row r="44" spans="1:3">
      <c r="A44" s="72" t="s">
        <v>843</v>
      </c>
      <c r="B44" s="73" t="s">
        <v>844</v>
      </c>
      <c r="C44" s="74">
        <v>96316.034999999989</v>
      </c>
    </row>
    <row r="45" spans="1:3">
      <c r="A45" s="72" t="s">
        <v>845</v>
      </c>
      <c r="B45" s="73" t="s">
        <v>846</v>
      </c>
      <c r="C45" s="74">
        <v>5700</v>
      </c>
    </row>
    <row r="46" spans="1:3">
      <c r="A46" s="72" t="s">
        <v>847</v>
      </c>
      <c r="B46" s="73" t="s">
        <v>848</v>
      </c>
      <c r="C46" s="74">
        <v>35361</v>
      </c>
    </row>
    <row r="47" spans="1:3">
      <c r="A47" s="72" t="s">
        <v>573</v>
      </c>
      <c r="B47" s="73" t="s">
        <v>849</v>
      </c>
      <c r="C47" s="74">
        <v>176869.59399999998</v>
      </c>
    </row>
    <row r="48" spans="1:3">
      <c r="A48" s="72" t="s">
        <v>850</v>
      </c>
      <c r="B48" s="73" t="s">
        <v>851</v>
      </c>
      <c r="C48" s="74">
        <v>15713.189999999999</v>
      </c>
    </row>
    <row r="49" spans="1:3">
      <c r="A49" s="72" t="s">
        <v>577</v>
      </c>
      <c r="B49" s="73" t="s">
        <v>852</v>
      </c>
      <c r="C49" s="74">
        <v>28286.84</v>
      </c>
    </row>
    <row r="50" spans="1:3">
      <c r="A50" s="72" t="s">
        <v>175</v>
      </c>
      <c r="B50" s="73" t="s">
        <v>853</v>
      </c>
      <c r="C50" s="74">
        <v>9097.11</v>
      </c>
    </row>
    <row r="51" spans="1:3">
      <c r="A51" s="72" t="s">
        <v>391</v>
      </c>
      <c r="B51" s="73" t="s">
        <v>854</v>
      </c>
      <c r="C51" s="74">
        <v>489816.10999999993</v>
      </c>
    </row>
    <row r="52" spans="1:3">
      <c r="A52" s="72" t="s">
        <v>855</v>
      </c>
      <c r="B52" s="73" t="s">
        <v>856</v>
      </c>
      <c r="C52" s="74">
        <v>11843.599999999997</v>
      </c>
    </row>
    <row r="53" spans="1:3">
      <c r="A53" s="72" t="s">
        <v>857</v>
      </c>
      <c r="B53" s="73" t="s">
        <v>858</v>
      </c>
      <c r="C53" s="74">
        <v>205078.61499999996</v>
      </c>
    </row>
    <row r="54" spans="1:3">
      <c r="A54" s="72" t="s">
        <v>106</v>
      </c>
      <c r="B54" s="73" t="s">
        <v>859</v>
      </c>
      <c r="C54" s="74">
        <v>705135.2799999998</v>
      </c>
    </row>
    <row r="55" spans="1:3">
      <c r="A55" s="72" t="s">
        <v>128</v>
      </c>
      <c r="B55" s="73" t="s">
        <v>860</v>
      </c>
      <c r="C55" s="74">
        <v>81402.34</v>
      </c>
    </row>
    <row r="56" spans="1:3">
      <c r="A56" s="72" t="s">
        <v>130</v>
      </c>
      <c r="B56" s="73" t="s">
        <v>861</v>
      </c>
      <c r="C56" s="74">
        <v>307391.64899999998</v>
      </c>
    </row>
    <row r="57" spans="1:3">
      <c r="A57" s="72" t="s">
        <v>862</v>
      </c>
      <c r="B57" s="73" t="s">
        <v>863</v>
      </c>
      <c r="C57" s="74">
        <v>37828.07</v>
      </c>
    </row>
    <row r="58" spans="1:3">
      <c r="A58" s="72" t="s">
        <v>133</v>
      </c>
      <c r="B58" s="73" t="s">
        <v>864</v>
      </c>
      <c r="C58" s="74">
        <v>26188.65</v>
      </c>
    </row>
    <row r="59" spans="1:3">
      <c r="A59" s="72" t="s">
        <v>865</v>
      </c>
      <c r="B59" s="73" t="s">
        <v>866</v>
      </c>
      <c r="C59" s="74">
        <v>67217.679999999993</v>
      </c>
    </row>
    <row r="60" spans="1:3">
      <c r="A60" s="72" t="s">
        <v>867</v>
      </c>
      <c r="B60" s="73" t="s">
        <v>868</v>
      </c>
      <c r="C60" s="74">
        <v>16295.21</v>
      </c>
    </row>
    <row r="61" spans="1:3">
      <c r="A61" s="72" t="s">
        <v>869</v>
      </c>
      <c r="B61" s="73" t="s">
        <v>870</v>
      </c>
      <c r="C61" s="74">
        <v>119885.81999999999</v>
      </c>
    </row>
    <row r="62" spans="1:3">
      <c r="A62" s="72" t="s">
        <v>773</v>
      </c>
      <c r="B62" s="73" t="s">
        <v>871</v>
      </c>
      <c r="C62" s="74">
        <f>62625.341+81.68</f>
        <v>62707.021000000001</v>
      </c>
    </row>
    <row r="63" spans="1:3">
      <c r="A63" s="72" t="s">
        <v>872</v>
      </c>
      <c r="B63" s="73" t="s">
        <v>873</v>
      </c>
      <c r="C63" s="74">
        <v>48551.15</v>
      </c>
    </row>
    <row r="64" spans="1:3">
      <c r="A64" s="72" t="s">
        <v>220</v>
      </c>
      <c r="B64" s="73" t="s">
        <v>221</v>
      </c>
      <c r="C64" s="74">
        <v>1656336.6370000062</v>
      </c>
    </row>
    <row r="65" spans="1:3">
      <c r="A65" s="72" t="s">
        <v>222</v>
      </c>
      <c r="B65" s="73" t="s">
        <v>874</v>
      </c>
      <c r="C65" s="74">
        <v>5819.7</v>
      </c>
    </row>
    <row r="66" spans="1:3">
      <c r="A66" s="72" t="s">
        <v>648</v>
      </c>
      <c r="B66" s="73" t="s">
        <v>875</v>
      </c>
      <c r="C66" s="74">
        <v>400344.58299999998</v>
      </c>
    </row>
    <row r="67" spans="1:3">
      <c r="A67" s="72" t="s">
        <v>650</v>
      </c>
      <c r="B67" s="73" t="s">
        <v>651</v>
      </c>
      <c r="C67" s="74">
        <v>221810.58000000002</v>
      </c>
    </row>
    <row r="68" spans="1:3">
      <c r="A68" s="75" t="s">
        <v>876</v>
      </c>
      <c r="B68" s="73" t="s">
        <v>877</v>
      </c>
      <c r="C68" s="74">
        <v>4099.905999999999</v>
      </c>
    </row>
    <row r="69" spans="1:3">
      <c r="A69" s="72" t="s">
        <v>878</v>
      </c>
      <c r="B69" s="73" t="s">
        <v>879</v>
      </c>
      <c r="C69" s="74">
        <v>2960.9</v>
      </c>
    </row>
    <row r="70" spans="1:3">
      <c r="A70" s="72" t="s">
        <v>880</v>
      </c>
      <c r="B70" s="73" t="s">
        <v>881</v>
      </c>
      <c r="C70" s="74">
        <v>22405.845000000001</v>
      </c>
    </row>
    <row r="71" spans="1:3">
      <c r="A71" s="72" t="s">
        <v>882</v>
      </c>
      <c r="B71" s="73" t="s">
        <v>883</v>
      </c>
      <c r="C71" s="74">
        <v>27934.631000000001</v>
      </c>
    </row>
    <row r="72" spans="1:3">
      <c r="A72" s="72" t="s">
        <v>243</v>
      </c>
      <c r="B72" s="73" t="s">
        <v>884</v>
      </c>
      <c r="C72" s="74">
        <v>878.08</v>
      </c>
    </row>
    <row r="73" spans="1:3">
      <c r="A73" s="72" t="s">
        <v>245</v>
      </c>
      <c r="B73" s="73" t="s">
        <v>885</v>
      </c>
      <c r="C73" s="74">
        <v>292114.49200000003</v>
      </c>
    </row>
    <row r="74" spans="1:3">
      <c r="A74" s="72" t="s">
        <v>181</v>
      </c>
      <c r="B74" s="73" t="s">
        <v>886</v>
      </c>
      <c r="C74" s="74">
        <v>42371.5</v>
      </c>
    </row>
    <row r="75" spans="1:3">
      <c r="A75" s="72" t="s">
        <v>887</v>
      </c>
      <c r="B75" s="73" t="s">
        <v>888</v>
      </c>
      <c r="C75" s="74">
        <v>222943.23</v>
      </c>
    </row>
    <row r="76" spans="1:3">
      <c r="A76" s="72" t="s">
        <v>137</v>
      </c>
      <c r="B76" s="73" t="s">
        <v>889</v>
      </c>
      <c r="C76" s="74">
        <v>395120.56046153844</v>
      </c>
    </row>
    <row r="77" spans="1:3">
      <c r="A77" s="72" t="s">
        <v>890</v>
      </c>
      <c r="B77" s="73" t="s">
        <v>891</v>
      </c>
      <c r="C77" s="74">
        <v>9893.49</v>
      </c>
    </row>
    <row r="78" spans="1:3">
      <c r="A78" s="72" t="s">
        <v>892</v>
      </c>
      <c r="B78" s="73" t="s">
        <v>893</v>
      </c>
      <c r="C78" s="74">
        <v>139.761</v>
      </c>
    </row>
    <row r="79" spans="1:3">
      <c r="A79" s="72" t="s">
        <v>141</v>
      </c>
      <c r="B79" s="73" t="s">
        <v>894</v>
      </c>
      <c r="C79" s="74">
        <v>215988.07800000004</v>
      </c>
    </row>
    <row r="80" spans="1:3">
      <c r="A80" s="72" t="s">
        <v>143</v>
      </c>
      <c r="B80" s="73" t="s">
        <v>144</v>
      </c>
      <c r="C80" s="74">
        <v>146241.10100000002</v>
      </c>
    </row>
    <row r="81" spans="1:3">
      <c r="A81" s="72" t="s">
        <v>895</v>
      </c>
      <c r="B81" s="73" t="s">
        <v>896</v>
      </c>
      <c r="C81" s="74">
        <v>107664.76</v>
      </c>
    </row>
    <row r="82" spans="1:3">
      <c r="A82" s="72" t="s">
        <v>778</v>
      </c>
      <c r="B82" s="73" t="s">
        <v>779</v>
      </c>
      <c r="C82" s="74">
        <v>105284.79000000001</v>
      </c>
    </row>
    <row r="83" spans="1:3">
      <c r="A83" s="72" t="s">
        <v>367</v>
      </c>
      <c r="B83" s="73" t="s">
        <v>368</v>
      </c>
      <c r="C83" s="74">
        <v>674307.29799999995</v>
      </c>
    </row>
    <row r="84" spans="1:3">
      <c r="A84" s="72" t="s">
        <v>369</v>
      </c>
      <c r="B84" s="73" t="s">
        <v>897</v>
      </c>
      <c r="C84" s="74">
        <v>117848.925</v>
      </c>
    </row>
    <row r="85" spans="1:3">
      <c r="A85" s="72" t="s">
        <v>371</v>
      </c>
      <c r="B85" s="73" t="s">
        <v>898</v>
      </c>
      <c r="C85" s="74">
        <v>20726.300000000003</v>
      </c>
    </row>
    <row r="86" spans="1:3">
      <c r="A86" s="72" t="s">
        <v>899</v>
      </c>
      <c r="B86" s="73" t="s">
        <v>900</v>
      </c>
      <c r="C86" s="74">
        <v>87877.47</v>
      </c>
    </row>
    <row r="87" spans="1:3">
      <c r="A87" s="72" t="s">
        <v>901</v>
      </c>
      <c r="B87" s="73" t="s">
        <v>902</v>
      </c>
      <c r="C87" s="74">
        <v>207263</v>
      </c>
    </row>
    <row r="88" spans="1:3">
      <c r="A88" s="72" t="s">
        <v>455</v>
      </c>
      <c r="B88" s="73" t="s">
        <v>456</v>
      </c>
      <c r="C88" s="74">
        <v>9604.25</v>
      </c>
    </row>
    <row r="89" spans="1:3">
      <c r="A89" s="72" t="s">
        <v>459</v>
      </c>
      <c r="B89" s="73" t="s">
        <v>903</v>
      </c>
      <c r="C89" s="74">
        <v>375027.59399999998</v>
      </c>
    </row>
    <row r="90" spans="1:3">
      <c r="A90" s="72" t="s">
        <v>461</v>
      </c>
      <c r="B90" s="73" t="s">
        <v>462</v>
      </c>
      <c r="C90" s="74">
        <v>93661.434999999998</v>
      </c>
    </row>
    <row r="91" spans="1:3">
      <c r="A91" s="72" t="s">
        <v>463</v>
      </c>
      <c r="B91" s="73" t="s">
        <v>357</v>
      </c>
      <c r="C91" s="74">
        <v>8072.7</v>
      </c>
    </row>
    <row r="92" spans="1:3">
      <c r="A92" s="72" t="s">
        <v>464</v>
      </c>
      <c r="B92" s="73" t="s">
        <v>465</v>
      </c>
      <c r="C92" s="74">
        <v>286527.93999999994</v>
      </c>
    </row>
    <row r="93" spans="1:3">
      <c r="A93" s="72" t="s">
        <v>439</v>
      </c>
      <c r="B93" s="73" t="s">
        <v>904</v>
      </c>
      <c r="C93" s="74">
        <v>1957625.5029999998</v>
      </c>
    </row>
    <row r="94" spans="1:3">
      <c r="A94" s="72" t="s">
        <v>466</v>
      </c>
      <c r="B94" s="73" t="s">
        <v>467</v>
      </c>
      <c r="C94" s="74">
        <v>101460</v>
      </c>
    </row>
    <row r="95" spans="1:3">
      <c r="A95" s="72" t="s">
        <v>441</v>
      </c>
      <c r="B95" s="73" t="s">
        <v>442</v>
      </c>
      <c r="C95" s="74">
        <v>783981.09999999986</v>
      </c>
    </row>
    <row r="96" spans="1:3">
      <c r="A96" s="72" t="s">
        <v>905</v>
      </c>
      <c r="B96" s="73" t="s">
        <v>906</v>
      </c>
      <c r="C96" s="74">
        <v>13985.279999999999</v>
      </c>
    </row>
    <row r="97" spans="1:3">
      <c r="A97" s="72" t="s">
        <v>907</v>
      </c>
      <c r="B97" s="73" t="s">
        <v>908</v>
      </c>
      <c r="C97" s="74">
        <f>5929.16+308.8</f>
        <v>6237.96</v>
      </c>
    </row>
    <row r="98" spans="1:3">
      <c r="A98" s="72" t="s">
        <v>30</v>
      </c>
      <c r="B98" s="73" t="s">
        <v>31</v>
      </c>
      <c r="C98" s="74">
        <v>59471.208999999959</v>
      </c>
    </row>
    <row r="99" spans="1:3">
      <c r="A99" s="72" t="s">
        <v>53</v>
      </c>
      <c r="B99" s="73" t="s">
        <v>909</v>
      </c>
      <c r="C99" s="74">
        <v>143455.14000000001</v>
      </c>
    </row>
    <row r="100" spans="1:3">
      <c r="A100" s="72" t="s">
        <v>910</v>
      </c>
      <c r="B100" s="73" t="s">
        <v>911</v>
      </c>
      <c r="C100" s="74">
        <v>21375</v>
      </c>
    </row>
    <row r="101" spans="1:3">
      <c r="A101" s="72" t="s">
        <v>912</v>
      </c>
      <c r="B101" s="73" t="s">
        <v>913</v>
      </c>
      <c r="C101" s="74">
        <v>5130</v>
      </c>
    </row>
    <row r="102" spans="1:3">
      <c r="A102" s="72" t="s">
        <v>55</v>
      </c>
      <c r="B102" s="73" t="s">
        <v>56</v>
      </c>
      <c r="C102" s="74">
        <v>55960</v>
      </c>
    </row>
    <row r="103" spans="1:3">
      <c r="A103" s="72" t="s">
        <v>36</v>
      </c>
      <c r="B103" s="73" t="s">
        <v>914</v>
      </c>
      <c r="C103" s="74">
        <v>3467442.7899999982</v>
      </c>
    </row>
    <row r="104" spans="1:3">
      <c r="A104" s="72" t="s">
        <v>40</v>
      </c>
      <c r="B104" s="73" t="s">
        <v>915</v>
      </c>
      <c r="C104" s="74">
        <v>100097.42799999999</v>
      </c>
    </row>
    <row r="105" spans="1:3">
      <c r="A105" s="72" t="s">
        <v>916</v>
      </c>
      <c r="B105" s="73" t="s">
        <v>917</v>
      </c>
      <c r="C105" s="74">
        <v>4474</v>
      </c>
    </row>
    <row r="106" spans="1:3">
      <c r="A106" s="72" t="s">
        <v>918</v>
      </c>
      <c r="B106" s="73" t="s">
        <v>919</v>
      </c>
      <c r="C106" s="74">
        <v>88049.255999999994</v>
      </c>
    </row>
    <row r="107" spans="1:3">
      <c r="A107" s="72" t="s">
        <v>387</v>
      </c>
      <c r="B107" s="73" t="s">
        <v>920</v>
      </c>
      <c r="C107" s="74">
        <v>166300.19</v>
      </c>
    </row>
    <row r="108" spans="1:3">
      <c r="A108" s="72" t="s">
        <v>376</v>
      </c>
      <c r="B108" s="73" t="s">
        <v>921</v>
      </c>
      <c r="C108" s="74">
        <v>45286.169000000009</v>
      </c>
    </row>
    <row r="109" spans="1:3">
      <c r="A109" s="72" t="s">
        <v>378</v>
      </c>
      <c r="B109" s="73" t="s">
        <v>379</v>
      </c>
      <c r="C109" s="74">
        <v>1271885.2409999981</v>
      </c>
    </row>
    <row r="110" spans="1:3">
      <c r="A110" s="72" t="s">
        <v>922</v>
      </c>
      <c r="B110" s="73" t="s">
        <v>923</v>
      </c>
      <c r="C110" s="74">
        <v>33463.275000000001</v>
      </c>
    </row>
    <row r="111" spans="1:3">
      <c r="A111" s="72" t="s">
        <v>924</v>
      </c>
      <c r="B111" s="73" t="s">
        <v>925</v>
      </c>
      <c r="C111" s="74">
        <v>104525</v>
      </c>
    </row>
    <row r="112" spans="1:3">
      <c r="A112" s="72" t="s">
        <v>926</v>
      </c>
      <c r="B112" s="73" t="s">
        <v>927</v>
      </c>
      <c r="C112" s="74">
        <v>68924.043000000005</v>
      </c>
    </row>
    <row r="113" spans="1:3">
      <c r="A113" s="72" t="s">
        <v>928</v>
      </c>
      <c r="B113" s="73" t="s">
        <v>929</v>
      </c>
      <c r="C113" s="74">
        <v>10032</v>
      </c>
    </row>
    <row r="114" spans="1:3">
      <c r="A114" s="72" t="s">
        <v>145</v>
      </c>
      <c r="B114" s="73" t="s">
        <v>930</v>
      </c>
      <c r="C114" s="74">
        <v>291348.47600000002</v>
      </c>
    </row>
    <row r="115" spans="1:3">
      <c r="A115" s="72" t="s">
        <v>147</v>
      </c>
      <c r="B115" s="73" t="s">
        <v>931</v>
      </c>
      <c r="C115" s="74">
        <v>69545.2</v>
      </c>
    </row>
    <row r="116" spans="1:3">
      <c r="A116" s="72" t="s">
        <v>932</v>
      </c>
      <c r="B116" s="73" t="s">
        <v>933</v>
      </c>
      <c r="C116" s="74">
        <v>140182.03599999999</v>
      </c>
    </row>
    <row r="117" spans="1:3">
      <c r="A117" s="72" t="s">
        <v>155</v>
      </c>
      <c r="B117" s="73" t="s">
        <v>934</v>
      </c>
      <c r="C117" s="74">
        <v>414006.5039999999</v>
      </c>
    </row>
    <row r="118" spans="1:3">
      <c r="A118" s="72" t="s">
        <v>157</v>
      </c>
      <c r="B118" s="73" t="s">
        <v>935</v>
      </c>
      <c r="C118" s="74">
        <v>1180535.416</v>
      </c>
    </row>
    <row r="119" spans="1:3">
      <c r="A119" s="72" t="s">
        <v>185</v>
      </c>
      <c r="B119" s="73" t="s">
        <v>936</v>
      </c>
      <c r="C119" s="74">
        <v>154780.19</v>
      </c>
    </row>
    <row r="120" spans="1:3">
      <c r="A120" s="72" t="s">
        <v>708</v>
      </c>
      <c r="B120" s="73" t="s">
        <v>937</v>
      </c>
      <c r="C120" s="74">
        <v>1292122.7150000001</v>
      </c>
    </row>
    <row r="121" spans="1:3">
      <c r="A121" s="72" t="s">
        <v>187</v>
      </c>
      <c r="B121" s="73" t="s">
        <v>938</v>
      </c>
      <c r="C121" s="74">
        <v>192.96</v>
      </c>
    </row>
    <row r="122" spans="1:3">
      <c r="A122" s="72" t="s">
        <v>198</v>
      </c>
      <c r="B122" s="73" t="s">
        <v>939</v>
      </c>
      <c r="C122" s="74">
        <v>201361.72499999998</v>
      </c>
    </row>
    <row r="123" spans="1:3">
      <c r="A123" s="72" t="s">
        <v>652</v>
      </c>
      <c r="B123" s="73" t="s">
        <v>940</v>
      </c>
      <c r="C123" s="74">
        <v>9382.9800000000014</v>
      </c>
    </row>
    <row r="124" spans="1:3">
      <c r="A124" s="72" t="s">
        <v>654</v>
      </c>
      <c r="B124" s="73" t="s">
        <v>941</v>
      </c>
      <c r="C124" s="74">
        <v>121331.3</v>
      </c>
    </row>
    <row r="125" spans="1:3">
      <c r="A125" s="72" t="s">
        <v>656</v>
      </c>
      <c r="B125" s="73" t="s">
        <v>657</v>
      </c>
      <c r="C125" s="74">
        <v>1433608.2229999979</v>
      </c>
    </row>
    <row r="126" spans="1:3">
      <c r="A126" s="72" t="s">
        <v>658</v>
      </c>
      <c r="B126" s="73" t="s">
        <v>942</v>
      </c>
      <c r="C126" s="74">
        <v>500.3</v>
      </c>
    </row>
    <row r="127" spans="1:3">
      <c r="A127" s="72" t="s">
        <v>226</v>
      </c>
      <c r="B127" s="73" t="s">
        <v>943</v>
      </c>
      <c r="C127" s="74">
        <v>16295.210000000001</v>
      </c>
    </row>
    <row r="128" spans="1:3">
      <c r="A128" s="72" t="s">
        <v>43</v>
      </c>
      <c r="B128" s="73" t="s">
        <v>944</v>
      </c>
      <c r="C128" s="74">
        <v>113328.405</v>
      </c>
    </row>
    <row r="129" spans="1:3">
      <c r="A129" s="72" t="s">
        <v>945</v>
      </c>
      <c r="B129" s="73" t="s">
        <v>946</v>
      </c>
      <c r="C129" s="74">
        <v>4560.2700000000004</v>
      </c>
    </row>
    <row r="130" spans="1:3">
      <c r="A130" s="72" t="s">
        <v>189</v>
      </c>
      <c r="B130" s="73" t="s">
        <v>947</v>
      </c>
      <c r="C130" s="74">
        <v>89363.790000000008</v>
      </c>
    </row>
    <row r="131" spans="1:3">
      <c r="A131" s="72" t="s">
        <v>948</v>
      </c>
      <c r="B131" s="73" t="s">
        <v>949</v>
      </c>
      <c r="C131" s="74">
        <v>11159.3</v>
      </c>
    </row>
    <row r="132" spans="1:3">
      <c r="A132" s="72" t="s">
        <v>191</v>
      </c>
      <c r="B132" s="73" t="s">
        <v>950</v>
      </c>
      <c r="C132" s="74">
        <v>15796.912</v>
      </c>
    </row>
    <row r="133" spans="1:3">
      <c r="A133" s="72" t="s">
        <v>951</v>
      </c>
      <c r="B133" s="73" t="s">
        <v>952</v>
      </c>
      <c r="C133" s="74">
        <v>140837.04999999999</v>
      </c>
    </row>
    <row r="134" spans="1:3">
      <c r="A134" s="75" t="s">
        <v>953</v>
      </c>
      <c r="B134" s="73" t="s">
        <v>954</v>
      </c>
      <c r="C134" s="74">
        <v>1791.8540000000003</v>
      </c>
    </row>
    <row r="135" spans="1:3">
      <c r="A135" s="72" t="s">
        <v>955</v>
      </c>
      <c r="B135" s="73" t="s">
        <v>956</v>
      </c>
      <c r="C135" s="74">
        <v>36604.340000000004</v>
      </c>
    </row>
    <row r="136" spans="1:3">
      <c r="A136" s="72" t="s">
        <v>957</v>
      </c>
      <c r="B136" s="73" t="s">
        <v>958</v>
      </c>
      <c r="C136" s="74">
        <v>373862.23699999996</v>
      </c>
    </row>
    <row r="137" spans="1:3">
      <c r="A137" s="72" t="s">
        <v>695</v>
      </c>
      <c r="B137" s="73" t="s">
        <v>959</v>
      </c>
      <c r="C137" s="74">
        <v>40629.019</v>
      </c>
    </row>
    <row r="138" spans="1:3">
      <c r="A138" s="75" t="s">
        <v>960</v>
      </c>
      <c r="B138" s="73" t="s">
        <v>961</v>
      </c>
      <c r="C138" s="74">
        <v>33.949999999999989</v>
      </c>
    </row>
    <row r="139" spans="1:3">
      <c r="A139" s="72" t="s">
        <v>664</v>
      </c>
      <c r="B139" s="73" t="s">
        <v>962</v>
      </c>
      <c r="C139" s="74">
        <v>118429.95800000001</v>
      </c>
    </row>
    <row r="140" spans="1:3">
      <c r="A140" s="72" t="s">
        <v>963</v>
      </c>
      <c r="B140" s="73" t="s">
        <v>964</v>
      </c>
      <c r="C140" s="74">
        <v>1480.45</v>
      </c>
    </row>
    <row r="141" spans="1:3">
      <c r="A141" s="72" t="s">
        <v>666</v>
      </c>
      <c r="B141" s="73" t="s">
        <v>965</v>
      </c>
      <c r="C141" s="74">
        <v>678186.81099999906</v>
      </c>
    </row>
    <row r="142" spans="1:3">
      <c r="A142" s="72" t="s">
        <v>521</v>
      </c>
      <c r="B142" s="73" t="s">
        <v>966</v>
      </c>
      <c r="C142" s="74">
        <v>10788.029999999999</v>
      </c>
    </row>
    <row r="143" spans="1:3">
      <c r="A143" s="72" t="s">
        <v>523</v>
      </c>
      <c r="B143" s="73" t="s">
        <v>524</v>
      </c>
      <c r="C143" s="74">
        <v>2463044.0499999998</v>
      </c>
    </row>
    <row r="144" spans="1:3">
      <c r="A144" s="72" t="s">
        <v>967</v>
      </c>
      <c r="B144" s="73" t="s">
        <v>968</v>
      </c>
      <c r="C144" s="74">
        <v>345686.30800000002</v>
      </c>
    </row>
    <row r="145" spans="1:3">
      <c r="A145" s="72" t="s">
        <v>969</v>
      </c>
      <c r="B145" s="73" t="s">
        <v>970</v>
      </c>
      <c r="C145" s="74">
        <v>198993.44</v>
      </c>
    </row>
    <row r="146" spans="1:3">
      <c r="A146" s="72" t="s">
        <v>971</v>
      </c>
      <c r="B146" s="73" t="s">
        <v>972</v>
      </c>
      <c r="C146" s="74">
        <v>240499.68699999998</v>
      </c>
    </row>
    <row r="147" spans="1:3">
      <c r="A147" s="72" t="s">
        <v>193</v>
      </c>
      <c r="B147" s="73" t="s">
        <v>973</v>
      </c>
      <c r="C147" s="74">
        <v>455879.63299999997</v>
      </c>
    </row>
    <row r="148" spans="1:3">
      <c r="A148" s="72" t="s">
        <v>195</v>
      </c>
      <c r="B148" s="73" t="s">
        <v>974</v>
      </c>
      <c r="C148" s="74">
        <v>1425.1900000000005</v>
      </c>
    </row>
    <row r="149" spans="1:3">
      <c r="A149" s="72" t="s">
        <v>202</v>
      </c>
      <c r="B149" s="73" t="s">
        <v>975</v>
      </c>
      <c r="C149" s="74">
        <v>5237.7400000000007</v>
      </c>
    </row>
    <row r="150" spans="1:3">
      <c r="A150" s="72" t="s">
        <v>45</v>
      </c>
      <c r="B150" s="73" t="s">
        <v>976</v>
      </c>
      <c r="C150" s="74">
        <v>608.68000000000029</v>
      </c>
    </row>
    <row r="151" spans="1:3">
      <c r="A151" s="72" t="s">
        <v>527</v>
      </c>
      <c r="B151" s="73" t="s">
        <v>977</v>
      </c>
      <c r="C151" s="74">
        <v>331883.109</v>
      </c>
    </row>
    <row r="152" spans="1:3">
      <c r="A152" s="72" t="s">
        <v>530</v>
      </c>
      <c r="B152" s="73" t="s">
        <v>978</v>
      </c>
      <c r="C152" s="74">
        <v>115234.91</v>
      </c>
    </row>
    <row r="153" spans="1:3">
      <c r="A153" s="72" t="s">
        <v>979</v>
      </c>
      <c r="B153" s="73" t="s">
        <v>980</v>
      </c>
      <c r="C153" s="74">
        <v>14804.5</v>
      </c>
    </row>
    <row r="154" spans="1:3">
      <c r="A154" s="72" t="s">
        <v>532</v>
      </c>
      <c r="B154" s="73" t="s">
        <v>981</v>
      </c>
      <c r="C154" s="74">
        <v>92678.716</v>
      </c>
    </row>
    <row r="155" spans="1:3">
      <c r="A155" s="72" t="s">
        <v>84</v>
      </c>
      <c r="B155" s="73" t="s">
        <v>982</v>
      </c>
      <c r="C155" s="74">
        <v>80416.63</v>
      </c>
    </row>
    <row r="156" spans="1:3">
      <c r="A156" s="72" t="s">
        <v>86</v>
      </c>
      <c r="B156" s="73" t="s">
        <v>983</v>
      </c>
      <c r="C156" s="74">
        <v>5805.1900000000005</v>
      </c>
    </row>
    <row r="157" spans="1:3">
      <c r="A157" s="72" t="s">
        <v>88</v>
      </c>
      <c r="B157" s="73" t="s">
        <v>984</v>
      </c>
      <c r="C157" s="74">
        <v>23328.879000000001</v>
      </c>
    </row>
    <row r="158" spans="1:3">
      <c r="A158" s="72" t="s">
        <v>207</v>
      </c>
      <c r="B158" s="73" t="s">
        <v>788</v>
      </c>
      <c r="C158" s="74">
        <v>1416176.8840000012</v>
      </c>
    </row>
    <row r="159" spans="1:3">
      <c r="A159" s="72" t="s">
        <v>754</v>
      </c>
      <c r="B159" s="73" t="s">
        <v>755</v>
      </c>
      <c r="C159" s="74">
        <v>10766.47</v>
      </c>
    </row>
    <row r="160" spans="1:3">
      <c r="A160" s="72" t="s">
        <v>216</v>
      </c>
      <c r="B160" s="73" t="s">
        <v>217</v>
      </c>
      <c r="C160" s="74">
        <v>242505</v>
      </c>
    </row>
    <row r="161" spans="1:3">
      <c r="A161" s="72" t="s">
        <v>756</v>
      </c>
      <c r="B161" s="73" t="s">
        <v>757</v>
      </c>
      <c r="C161" s="74">
        <v>17156.972000000002</v>
      </c>
    </row>
    <row r="162" spans="1:3">
      <c r="A162" s="72" t="s">
        <v>423</v>
      </c>
      <c r="B162" s="73" t="s">
        <v>985</v>
      </c>
      <c r="C162" s="74">
        <v>102030</v>
      </c>
    </row>
    <row r="163" spans="1:3">
      <c r="A163" s="72" t="s">
        <v>986</v>
      </c>
      <c r="B163" s="73" t="s">
        <v>403</v>
      </c>
      <c r="C163" s="74">
        <v>1070476.3599999968</v>
      </c>
    </row>
    <row r="164" spans="1:3">
      <c r="A164" s="72" t="s">
        <v>987</v>
      </c>
      <c r="B164" s="73" t="s">
        <v>715</v>
      </c>
      <c r="C164" s="74">
        <v>279653.89799999999</v>
      </c>
    </row>
    <row r="165" spans="1:3">
      <c r="A165" s="72" t="s">
        <v>988</v>
      </c>
      <c r="B165" s="73" t="s">
        <v>989</v>
      </c>
      <c r="C165" s="74">
        <v>40.839999999999691</v>
      </c>
    </row>
    <row r="166" spans="1:3">
      <c r="A166" s="72" t="s">
        <v>161</v>
      </c>
      <c r="B166" s="73" t="s">
        <v>990</v>
      </c>
      <c r="C166" s="74">
        <v>623420.61899999995</v>
      </c>
    </row>
    <row r="167" spans="1:3">
      <c r="A167" s="72" t="s">
        <v>991</v>
      </c>
      <c r="B167" s="73" t="s">
        <v>992</v>
      </c>
      <c r="C167" s="74">
        <v>20950.86</v>
      </c>
    </row>
    <row r="168" spans="1:3">
      <c r="A168" s="72" t="s">
        <v>163</v>
      </c>
      <c r="B168" s="73" t="s">
        <v>993</v>
      </c>
      <c r="C168" s="74">
        <v>74253.614000000001</v>
      </c>
    </row>
    <row r="169" spans="1:3">
      <c r="A169" s="72" t="s">
        <v>165</v>
      </c>
      <c r="B169" s="73" t="s">
        <v>994</v>
      </c>
      <c r="C169" s="74">
        <v>131920.59100000001</v>
      </c>
    </row>
    <row r="170" spans="1:3">
      <c r="A170" s="72" t="s">
        <v>408</v>
      </c>
      <c r="B170" s="73" t="s">
        <v>758</v>
      </c>
      <c r="C170" s="74">
        <v>2653</v>
      </c>
    </row>
    <row r="171" spans="1:3">
      <c r="A171" s="72" t="s">
        <v>771</v>
      </c>
      <c r="B171" s="73" t="s">
        <v>995</v>
      </c>
      <c r="C171" s="74">
        <v>7856.6100000000006</v>
      </c>
    </row>
    <row r="172" spans="1:3">
      <c r="A172" s="72" t="s">
        <v>759</v>
      </c>
      <c r="B172" s="73" t="s">
        <v>760</v>
      </c>
      <c r="C172" s="74">
        <v>49944.099999999977</v>
      </c>
    </row>
    <row r="173" spans="1:3">
      <c r="A173" s="72" t="s">
        <v>410</v>
      </c>
      <c r="B173" s="73" t="s">
        <v>996</v>
      </c>
      <c r="C173" s="74">
        <v>220992.48</v>
      </c>
    </row>
    <row r="174" spans="1:3">
      <c r="A174" s="72" t="s">
        <v>761</v>
      </c>
      <c r="B174" s="73" t="s">
        <v>762</v>
      </c>
      <c r="C174" s="74">
        <v>5237.74</v>
      </c>
    </row>
    <row r="175" spans="1:3">
      <c r="A175" s="72" t="s">
        <v>763</v>
      </c>
      <c r="B175" s="73" t="s">
        <v>764</v>
      </c>
      <c r="C175" s="74">
        <v>33464.58</v>
      </c>
    </row>
    <row r="176" spans="1:3">
      <c r="A176" s="72" t="s">
        <v>765</v>
      </c>
      <c r="B176" s="73" t="s">
        <v>766</v>
      </c>
      <c r="C176" s="74">
        <v>100327.65999999999</v>
      </c>
    </row>
    <row r="177" spans="1:3">
      <c r="A177" s="72" t="s">
        <v>114</v>
      </c>
      <c r="B177" s="73" t="s">
        <v>115</v>
      </c>
      <c r="C177" s="74">
        <v>77377.495999999999</v>
      </c>
    </row>
    <row r="178" spans="1:3">
      <c r="A178" s="72" t="s">
        <v>997</v>
      </c>
      <c r="B178" s="73" t="s">
        <v>998</v>
      </c>
      <c r="C178" s="74">
        <v>38190</v>
      </c>
    </row>
    <row r="179" spans="1:3">
      <c r="A179" s="72" t="s">
        <v>470</v>
      </c>
      <c r="B179" s="73" t="s">
        <v>471</v>
      </c>
      <c r="C179" s="74">
        <v>116918.17</v>
      </c>
    </row>
    <row r="180" spans="1:3">
      <c r="A180" s="72" t="s">
        <v>999</v>
      </c>
      <c r="B180" s="73" t="s">
        <v>1000</v>
      </c>
      <c r="C180" s="74">
        <v>8822</v>
      </c>
    </row>
    <row r="181" spans="1:3">
      <c r="A181" s="72" t="s">
        <v>474</v>
      </c>
      <c r="B181" s="73" t="s">
        <v>1001</v>
      </c>
      <c r="C181" s="74">
        <f>3602710.922+4819.5</f>
        <v>3607530.4219999998</v>
      </c>
    </row>
    <row r="182" spans="1:3">
      <c r="A182" s="72" t="s">
        <v>1002</v>
      </c>
      <c r="B182" s="73" t="s">
        <v>1003</v>
      </c>
      <c r="C182" s="74">
        <v>35.740000000000009</v>
      </c>
    </row>
    <row r="183" spans="1:3">
      <c r="A183" s="72" t="s">
        <v>510</v>
      </c>
      <c r="B183" s="73" t="s">
        <v>511</v>
      </c>
      <c r="C183" s="74">
        <v>17459.16</v>
      </c>
    </row>
    <row r="184" spans="1:3">
      <c r="A184" s="72" t="s">
        <v>1004</v>
      </c>
      <c r="B184" s="73" t="s">
        <v>1005</v>
      </c>
      <c r="C184" s="74">
        <v>2488.2399999999998</v>
      </c>
    </row>
    <row r="185" spans="1:3">
      <c r="A185" s="72" t="s">
        <v>475</v>
      </c>
      <c r="B185" s="73" t="s">
        <v>1006</v>
      </c>
      <c r="C185" s="74">
        <v>43247.96</v>
      </c>
    </row>
    <row r="186" spans="1:3">
      <c r="A186" s="72" t="s">
        <v>477</v>
      </c>
      <c r="B186" s="73" t="s">
        <v>1007</v>
      </c>
      <c r="C186" s="74">
        <v>14500</v>
      </c>
    </row>
    <row r="187" spans="1:3">
      <c r="A187" s="72" t="s">
        <v>481</v>
      </c>
      <c r="B187" s="73" t="s">
        <v>1008</v>
      </c>
      <c r="C187" s="74">
        <v>132119.19</v>
      </c>
    </row>
    <row r="188" spans="1:3">
      <c r="A188" s="72" t="s">
        <v>1009</v>
      </c>
      <c r="B188" s="73" t="s">
        <v>1010</v>
      </c>
      <c r="C188" s="74">
        <v>10475.567999999999</v>
      </c>
    </row>
    <row r="189" spans="1:3">
      <c r="A189" s="72" t="s">
        <v>483</v>
      </c>
      <c r="B189" s="73" t="s">
        <v>484</v>
      </c>
      <c r="C189" s="74">
        <v>267445.40299999993</v>
      </c>
    </row>
    <row r="190" spans="1:3">
      <c r="A190" s="72" t="s">
        <v>485</v>
      </c>
      <c r="B190" s="73" t="s">
        <v>1011</v>
      </c>
      <c r="C190" s="74">
        <v>69361.709999999992</v>
      </c>
    </row>
    <row r="191" spans="1:3">
      <c r="A191" s="72" t="s">
        <v>1012</v>
      </c>
      <c r="B191" s="73" t="s">
        <v>1013</v>
      </c>
      <c r="C191" s="74">
        <v>7856.6099999999988</v>
      </c>
    </row>
    <row r="192" spans="1:3">
      <c r="A192" s="72" t="s">
        <v>487</v>
      </c>
      <c r="B192" s="73" t="s">
        <v>1014</v>
      </c>
      <c r="C192" s="74">
        <v>46848.71</v>
      </c>
    </row>
    <row r="193" spans="1:3">
      <c r="A193" s="72" t="s">
        <v>489</v>
      </c>
      <c r="B193" s="73" t="s">
        <v>1015</v>
      </c>
      <c r="C193" s="74">
        <v>14872</v>
      </c>
    </row>
    <row r="194" spans="1:3">
      <c r="A194" s="72" t="s">
        <v>1016</v>
      </c>
      <c r="B194" s="73" t="s">
        <v>1017</v>
      </c>
      <c r="C194" s="74">
        <v>38161.929000000004</v>
      </c>
    </row>
    <row r="195" spans="1:3">
      <c r="A195" s="72" t="s">
        <v>1018</v>
      </c>
      <c r="B195" s="73" t="s">
        <v>1019</v>
      </c>
      <c r="C195" s="74">
        <v>92649.733999999997</v>
      </c>
    </row>
    <row r="196" spans="1:3">
      <c r="A196" s="72" t="s">
        <v>1020</v>
      </c>
      <c r="B196" s="73" t="s">
        <v>1021</v>
      </c>
      <c r="C196" s="74">
        <v>29389.5</v>
      </c>
    </row>
    <row r="197" spans="1:3">
      <c r="A197" s="72" t="s">
        <v>559</v>
      </c>
      <c r="B197" s="73" t="s">
        <v>1022</v>
      </c>
      <c r="C197" s="74">
        <v>121873.01000000001</v>
      </c>
    </row>
    <row r="198" spans="1:3">
      <c r="A198" s="72" t="s">
        <v>561</v>
      </c>
      <c r="B198" s="73" t="s">
        <v>1023</v>
      </c>
      <c r="C198" s="74">
        <v>76707.73</v>
      </c>
    </row>
    <row r="199" spans="1:3">
      <c r="A199" s="72" t="s">
        <v>563</v>
      </c>
      <c r="B199" s="73" t="s">
        <v>564</v>
      </c>
      <c r="C199" s="74">
        <v>62017.280000000006</v>
      </c>
    </row>
    <row r="200" spans="1:3">
      <c r="A200" s="72" t="s">
        <v>92</v>
      </c>
      <c r="B200" s="73" t="s">
        <v>1024</v>
      </c>
      <c r="C200" s="74">
        <v>13967.32</v>
      </c>
    </row>
    <row r="201" spans="1:3">
      <c r="A201" s="72" t="s">
        <v>94</v>
      </c>
      <c r="B201" s="73" t="s">
        <v>1025</v>
      </c>
      <c r="C201" s="74">
        <v>35020.300000000003</v>
      </c>
    </row>
    <row r="202" spans="1:3">
      <c r="A202" s="72" t="s">
        <v>98</v>
      </c>
      <c r="B202" s="73" t="s">
        <v>1026</v>
      </c>
      <c r="C202" s="74">
        <v>37734.950000000004</v>
      </c>
    </row>
    <row r="203" spans="1:3">
      <c r="A203" s="72" t="s">
        <v>495</v>
      </c>
      <c r="B203" s="73" t="s">
        <v>1027</v>
      </c>
      <c r="C203" s="74">
        <v>119449.44500000001</v>
      </c>
    </row>
    <row r="204" spans="1:3">
      <c r="A204" s="72" t="s">
        <v>497</v>
      </c>
      <c r="B204" s="73" t="s">
        <v>1028</v>
      </c>
      <c r="C204" s="74">
        <v>136597.6</v>
      </c>
    </row>
    <row r="205" spans="1:3">
      <c r="A205" s="72" t="s">
        <v>499</v>
      </c>
      <c r="B205" s="73" t="s">
        <v>1029</v>
      </c>
      <c r="C205" s="74">
        <v>59238.419999999991</v>
      </c>
    </row>
    <row r="206" spans="1:3">
      <c r="A206" s="72" t="s">
        <v>514</v>
      </c>
      <c r="B206" s="73" t="s">
        <v>357</v>
      </c>
      <c r="C206" s="74">
        <v>8438.5649999999987</v>
      </c>
    </row>
    <row r="207" spans="1:3">
      <c r="A207" s="72" t="s">
        <v>501</v>
      </c>
      <c r="B207" s="73" t="s">
        <v>1030</v>
      </c>
      <c r="C207" s="74">
        <v>18240</v>
      </c>
    </row>
    <row r="208" spans="1:3">
      <c r="A208" s="72" t="s">
        <v>1031</v>
      </c>
      <c r="B208" s="73" t="s">
        <v>1032</v>
      </c>
      <c r="C208" s="74">
        <v>4785.6469999999999</v>
      </c>
    </row>
    <row r="209" spans="1:3">
      <c r="A209" s="72" t="s">
        <v>505</v>
      </c>
      <c r="B209" s="73" t="s">
        <v>1033</v>
      </c>
      <c r="C209" s="74">
        <v>91660.486999999965</v>
      </c>
    </row>
    <row r="210" spans="1:3">
      <c r="A210" s="72" t="s">
        <v>70</v>
      </c>
      <c r="B210" s="73" t="s">
        <v>71</v>
      </c>
      <c r="C210" s="74">
        <v>157230.75000000003</v>
      </c>
    </row>
    <row r="211" spans="1:3">
      <c r="A211" s="75" t="s">
        <v>1034</v>
      </c>
      <c r="B211" s="73" t="s">
        <v>1035</v>
      </c>
      <c r="C211" s="74">
        <v>276</v>
      </c>
    </row>
    <row r="212" spans="1:3">
      <c r="A212" s="72" t="s">
        <v>72</v>
      </c>
      <c r="B212" s="73" t="s">
        <v>1036</v>
      </c>
      <c r="C212" s="74">
        <v>1875216.4500000002</v>
      </c>
    </row>
    <row r="213" spans="1:3">
      <c r="A213" s="72" t="s">
        <v>1037</v>
      </c>
      <c r="B213" s="73" t="s">
        <v>1038</v>
      </c>
      <c r="C213" s="74">
        <v>41328.992999999995</v>
      </c>
    </row>
    <row r="214" spans="1:3">
      <c r="A214" s="72" t="s">
        <v>47</v>
      </c>
      <c r="B214" s="73" t="s">
        <v>1039</v>
      </c>
      <c r="C214" s="74">
        <v>459228.37399999995</v>
      </c>
    </row>
    <row r="215" spans="1:3">
      <c r="A215" s="72" t="s">
        <v>1040</v>
      </c>
      <c r="B215" s="73" t="s">
        <v>1041</v>
      </c>
      <c r="C215" s="74">
        <v>34599.160000000003</v>
      </c>
    </row>
    <row r="216" spans="1:3">
      <c r="A216" s="72" t="s">
        <v>1042</v>
      </c>
      <c r="B216" s="73" t="s">
        <v>1043</v>
      </c>
      <c r="C216" s="74">
        <v>3491.8199999999997</v>
      </c>
    </row>
    <row r="217" spans="1:3">
      <c r="A217" s="72" t="s">
        <v>1044</v>
      </c>
      <c r="B217" s="73" t="s">
        <v>1045</v>
      </c>
      <c r="C217" s="74">
        <v>2909.86</v>
      </c>
    </row>
    <row r="218" spans="1:3">
      <c r="A218" s="72" t="s">
        <v>1046</v>
      </c>
      <c r="B218" s="73" t="s">
        <v>1047</v>
      </c>
      <c r="C218" s="74">
        <v>15390</v>
      </c>
    </row>
    <row r="219" spans="1:3">
      <c r="A219" s="72" t="s">
        <v>49</v>
      </c>
      <c r="B219" s="73" t="s">
        <v>1048</v>
      </c>
      <c r="C219" s="74">
        <v>202939.152</v>
      </c>
    </row>
    <row r="220" spans="1:3">
      <c r="A220" s="72" t="s">
        <v>468</v>
      </c>
      <c r="B220" s="73" t="s">
        <v>1049</v>
      </c>
      <c r="C220" s="74">
        <v>15713.18</v>
      </c>
    </row>
    <row r="221" spans="1:3">
      <c r="A221" s="72" t="s">
        <v>1050</v>
      </c>
      <c r="B221" s="73" t="s">
        <v>1051</v>
      </c>
      <c r="C221" s="74">
        <v>72746.459999999992</v>
      </c>
    </row>
    <row r="222" spans="1:3">
      <c r="A222" s="72" t="s">
        <v>382</v>
      </c>
      <c r="B222" s="73" t="s">
        <v>1052</v>
      </c>
      <c r="C222" s="74">
        <v>139657.21499999997</v>
      </c>
    </row>
    <row r="223" spans="1:3">
      <c r="A223" s="72" t="s">
        <v>389</v>
      </c>
      <c r="B223" s="73" t="s">
        <v>234</v>
      </c>
      <c r="C223" s="74">
        <v>377929.05499999999</v>
      </c>
    </row>
    <row r="224" spans="1:3">
      <c r="A224" s="72" t="s">
        <v>1053</v>
      </c>
      <c r="B224" s="73" t="s">
        <v>1054</v>
      </c>
      <c r="C224" s="74">
        <v>1894875.2400000005</v>
      </c>
    </row>
    <row r="225" spans="1:3">
      <c r="A225" s="72" t="s">
        <v>1055</v>
      </c>
      <c r="B225" s="73" t="s">
        <v>1056</v>
      </c>
      <c r="C225" s="74">
        <v>233078.99</v>
      </c>
    </row>
    <row r="226" spans="1:3">
      <c r="A226" s="72" t="s">
        <v>28</v>
      </c>
      <c r="B226" s="73" t="s">
        <v>29</v>
      </c>
      <c r="C226" s="74">
        <v>52377.440000000002</v>
      </c>
    </row>
    <row r="227" spans="1:3">
      <c r="A227" s="72" t="s">
        <v>767</v>
      </c>
      <c r="B227" s="73" t="s">
        <v>768</v>
      </c>
      <c r="C227" s="74">
        <v>118722.12999999999</v>
      </c>
    </row>
    <row r="228" spans="1:3">
      <c r="A228" s="72" t="s">
        <v>16</v>
      </c>
      <c r="B228" s="73" t="s">
        <v>1057</v>
      </c>
      <c r="C228" s="74">
        <v>2960.9</v>
      </c>
    </row>
    <row r="229" spans="1:3">
      <c r="A229" s="72" t="s">
        <v>23</v>
      </c>
      <c r="B229" s="73" t="s">
        <v>1058</v>
      </c>
      <c r="C229" s="74">
        <v>235744.64599999995</v>
      </c>
    </row>
    <row r="230" spans="1:3">
      <c r="A230" s="72" t="s">
        <v>769</v>
      </c>
      <c r="B230" s="73" t="s">
        <v>770</v>
      </c>
      <c r="C230" s="74">
        <v>233788.212</v>
      </c>
    </row>
    <row r="231" spans="1:3">
      <c r="A231" s="75" t="s">
        <v>1059</v>
      </c>
      <c r="B231" s="73" t="s">
        <v>1060</v>
      </c>
      <c r="C231" s="74">
        <v>249.88900000000001</v>
      </c>
    </row>
    <row r="232" spans="1:3">
      <c r="A232" s="72" t="s">
        <v>699</v>
      </c>
      <c r="B232" s="73" t="s">
        <v>1061</v>
      </c>
      <c r="C232" s="74">
        <v>176045.92</v>
      </c>
    </row>
    <row r="233" spans="1:3">
      <c r="A233" s="72" t="s">
        <v>672</v>
      </c>
      <c r="B233" s="73" t="s">
        <v>1062</v>
      </c>
      <c r="C233" s="74">
        <v>4041.9</v>
      </c>
    </row>
    <row r="234" spans="1:3">
      <c r="A234" s="72" t="s">
        <v>1063</v>
      </c>
      <c r="B234" s="73" t="s">
        <v>1064</v>
      </c>
      <c r="C234" s="74">
        <v>61.110000000000127</v>
      </c>
    </row>
    <row r="235" spans="1:3">
      <c r="A235" s="72" t="s">
        <v>1065</v>
      </c>
      <c r="B235" s="73" t="s">
        <v>1066</v>
      </c>
      <c r="C235" s="74">
        <v>28807.514999999999</v>
      </c>
    </row>
    <row r="236" spans="1:3">
      <c r="A236" s="72" t="s">
        <v>1067</v>
      </c>
      <c r="B236" s="73" t="s">
        <v>1068</v>
      </c>
      <c r="C236" s="74">
        <v>17522.199999999997</v>
      </c>
    </row>
    <row r="237" spans="1:3">
      <c r="A237" s="72" t="s">
        <v>676</v>
      </c>
      <c r="B237" s="73" t="s">
        <v>677</v>
      </c>
      <c r="C237" s="74">
        <v>3507773.7499999967</v>
      </c>
    </row>
    <row r="238" spans="1:3">
      <c r="A238" s="72" t="s">
        <v>1069</v>
      </c>
      <c r="B238" s="73" t="s">
        <v>1070</v>
      </c>
      <c r="C238" s="74">
        <v>34918.32</v>
      </c>
    </row>
    <row r="239" spans="1:3">
      <c r="A239" s="72" t="s">
        <v>678</v>
      </c>
      <c r="B239" s="73" t="s">
        <v>1071</v>
      </c>
      <c r="C239" s="74">
        <v>223372.53999999998</v>
      </c>
    </row>
    <row r="240" spans="1:3">
      <c r="A240" s="72" t="s">
        <v>1072</v>
      </c>
      <c r="B240" s="73" t="s">
        <v>1073</v>
      </c>
      <c r="C240" s="74">
        <v>8439.0600000000013</v>
      </c>
    </row>
    <row r="241" spans="1:3">
      <c r="A241" s="72" t="s">
        <v>1074</v>
      </c>
      <c r="B241" s="73" t="s">
        <v>669</v>
      </c>
      <c r="C241" s="74">
        <f>608035.293+2751.94</f>
        <v>610787.23299999989</v>
      </c>
    </row>
    <row r="242" spans="1:3">
      <c r="A242" s="75" t="s">
        <v>679</v>
      </c>
      <c r="B242" s="73" t="s">
        <v>1075</v>
      </c>
      <c r="C242" s="74">
        <v>2131.181</v>
      </c>
    </row>
    <row r="243" spans="1:3">
      <c r="A243" s="72" t="s">
        <v>701</v>
      </c>
      <c r="B243" s="73" t="s">
        <v>702</v>
      </c>
      <c r="C243" s="74">
        <v>15739.216</v>
      </c>
    </row>
    <row r="244" spans="1:3">
      <c r="A244" s="72" t="s">
        <v>681</v>
      </c>
      <c r="B244" s="73" t="s">
        <v>1076</v>
      </c>
      <c r="C244" s="74">
        <v>10686.932000000001</v>
      </c>
    </row>
    <row r="245" spans="1:3">
      <c r="A245" s="72" t="s">
        <v>228</v>
      </c>
      <c r="B245" s="73" t="s">
        <v>1077</v>
      </c>
      <c r="C245" s="74">
        <v>61986.287000000011</v>
      </c>
    </row>
    <row r="246" spans="1:3">
      <c r="A246" s="72" t="s">
        <v>116</v>
      </c>
      <c r="B246" s="73" t="s">
        <v>1078</v>
      </c>
      <c r="C246" s="74">
        <v>15490.097</v>
      </c>
    </row>
    <row r="247" spans="1:3">
      <c r="A247" s="72" t="s">
        <v>1079</v>
      </c>
      <c r="B247" s="73" t="s">
        <v>1080</v>
      </c>
      <c r="C247" s="74">
        <v>74492.160000000003</v>
      </c>
    </row>
    <row r="248" spans="1:3">
      <c r="A248" s="72" t="s">
        <v>120</v>
      </c>
      <c r="B248" s="73" t="s">
        <v>1081</v>
      </c>
      <c r="C248" s="74">
        <v>14549.279999999999</v>
      </c>
    </row>
    <row r="249" spans="1:3">
      <c r="A249" s="72" t="s">
        <v>534</v>
      </c>
      <c r="B249" s="73" t="s">
        <v>1082</v>
      </c>
      <c r="C249" s="74">
        <v>420214.01400000008</v>
      </c>
    </row>
    <row r="250" spans="1:3">
      <c r="A250" s="72" t="s">
        <v>1083</v>
      </c>
      <c r="B250" s="73" t="s">
        <v>1084</v>
      </c>
      <c r="C250" s="74">
        <v>33172.400000000001</v>
      </c>
    </row>
    <row r="251" spans="1:3">
      <c r="A251" s="72" t="s">
        <v>1085</v>
      </c>
      <c r="B251" s="73" t="s">
        <v>1086</v>
      </c>
      <c r="C251" s="74">
        <v>40.840000000000003</v>
      </c>
    </row>
    <row r="252" spans="1:3">
      <c r="A252" s="72" t="s">
        <v>683</v>
      </c>
      <c r="B252" s="73" t="s">
        <v>684</v>
      </c>
      <c r="C252" s="74">
        <v>221992.65999999997</v>
      </c>
    </row>
    <row r="253" spans="1:3">
      <c r="A253" s="72" t="s">
        <v>1087</v>
      </c>
      <c r="B253" s="73" t="s">
        <v>1088</v>
      </c>
      <c r="C253" s="74">
        <v>36737.599999999999</v>
      </c>
    </row>
    <row r="254" spans="1:3">
      <c r="A254" s="72" t="s">
        <v>1089</v>
      </c>
      <c r="B254" s="73" t="s">
        <v>1090</v>
      </c>
      <c r="C254" s="74">
        <v>75945.279999999999</v>
      </c>
    </row>
    <row r="255" spans="1:3">
      <c r="A255" s="72" t="s">
        <v>689</v>
      </c>
      <c r="B255" s="73" t="s">
        <v>721</v>
      </c>
      <c r="C255" s="74">
        <f>551190.893+2616.31</f>
        <v>553807.2030000001</v>
      </c>
    </row>
    <row r="256" spans="1:3">
      <c r="A256" s="72" t="s">
        <v>690</v>
      </c>
      <c r="B256" s="73" t="s">
        <v>1091</v>
      </c>
      <c r="C256" s="74">
        <v>194209.291</v>
      </c>
    </row>
    <row r="257" spans="1:3">
      <c r="A257" s="72" t="s">
        <v>264</v>
      </c>
      <c r="B257" s="73" t="s">
        <v>1092</v>
      </c>
      <c r="C257" s="74">
        <v>535224.25199999998</v>
      </c>
    </row>
    <row r="258" spans="1:3" ht="23.25">
      <c r="A258" s="72" t="s">
        <v>268</v>
      </c>
      <c r="B258" s="73" t="s">
        <v>1093</v>
      </c>
      <c r="C258" s="74">
        <v>6260.18</v>
      </c>
    </row>
    <row r="259" spans="1:3">
      <c r="A259" s="72" t="s">
        <v>280</v>
      </c>
      <c r="B259" s="73" t="s">
        <v>1094</v>
      </c>
      <c r="C259" s="74">
        <v>795820.2</v>
      </c>
    </row>
    <row r="260" spans="1:3">
      <c r="A260" s="72" t="s">
        <v>1095</v>
      </c>
      <c r="B260" s="73" t="s">
        <v>1096</v>
      </c>
      <c r="C260" s="74">
        <v>12.506</v>
      </c>
    </row>
    <row r="261" spans="1:3">
      <c r="A261" s="72" t="s">
        <v>1097</v>
      </c>
      <c r="B261" s="73" t="s">
        <v>281</v>
      </c>
      <c r="C261" s="74">
        <f>14472827.432+22817.83</f>
        <v>14495645.262</v>
      </c>
    </row>
    <row r="262" spans="1:3">
      <c r="A262" s="72" t="s">
        <v>249</v>
      </c>
      <c r="B262" s="73" t="s">
        <v>1098</v>
      </c>
      <c r="C262" s="74">
        <v>114910.69</v>
      </c>
    </row>
    <row r="263" spans="1:3">
      <c r="A263" s="72" t="s">
        <v>251</v>
      </c>
      <c r="B263" s="73" t="s">
        <v>1099</v>
      </c>
      <c r="C263" s="74">
        <v>127454.815</v>
      </c>
    </row>
    <row r="264" spans="1:3">
      <c r="A264" s="72" t="s">
        <v>253</v>
      </c>
      <c r="B264" s="73" t="s">
        <v>254</v>
      </c>
      <c r="C264" s="74">
        <v>3115019.2410000013</v>
      </c>
    </row>
    <row r="265" spans="1:3">
      <c r="A265" s="72" t="s">
        <v>1100</v>
      </c>
      <c r="B265" s="73" t="s">
        <v>1101</v>
      </c>
      <c r="C265" s="74">
        <v>122632.31</v>
      </c>
    </row>
    <row r="266" spans="1:3">
      <c r="A266" s="72" t="s">
        <v>257</v>
      </c>
      <c r="B266" s="73" t="s">
        <v>1102</v>
      </c>
      <c r="C266" s="74">
        <v>152591.79500000004</v>
      </c>
    </row>
    <row r="267" spans="1:3">
      <c r="A267" s="72" t="s">
        <v>1103</v>
      </c>
      <c r="B267" s="73" t="s">
        <v>1104</v>
      </c>
      <c r="C267" s="74">
        <v>7980</v>
      </c>
    </row>
    <row r="268" spans="1:3">
      <c r="A268" s="72" t="s">
        <v>1105</v>
      </c>
      <c r="B268" s="73" t="s">
        <v>783</v>
      </c>
      <c r="C268" s="74">
        <v>73328.429999999993</v>
      </c>
    </row>
    <row r="269" spans="1:3">
      <c r="A269" s="72" t="s">
        <v>282</v>
      </c>
      <c r="B269" s="73" t="s">
        <v>1106</v>
      </c>
      <c r="C269" s="74">
        <v>204.20000000000002</v>
      </c>
    </row>
    <row r="270" spans="1:3">
      <c r="A270" s="72" t="s">
        <v>284</v>
      </c>
      <c r="B270" s="73" t="s">
        <v>285</v>
      </c>
      <c r="C270" s="74">
        <v>104754.92</v>
      </c>
    </row>
    <row r="271" spans="1:3">
      <c r="A271" s="72" t="s">
        <v>286</v>
      </c>
      <c r="B271" s="73" t="s">
        <v>1107</v>
      </c>
      <c r="C271" s="74">
        <v>31354.817000000003</v>
      </c>
    </row>
    <row r="272" spans="1:3">
      <c r="A272" s="72" t="s">
        <v>288</v>
      </c>
      <c r="B272" s="73" t="s">
        <v>289</v>
      </c>
      <c r="C272" s="74">
        <v>17750.084999999999</v>
      </c>
    </row>
    <row r="273" spans="1:3">
      <c r="A273" s="72" t="s">
        <v>294</v>
      </c>
      <c r="B273" s="73" t="s">
        <v>1108</v>
      </c>
      <c r="C273" s="74">
        <v>16059.420000000002</v>
      </c>
    </row>
    <row r="274" spans="1:3">
      <c r="A274" s="72" t="s">
        <v>296</v>
      </c>
      <c r="B274" s="73" t="s">
        <v>297</v>
      </c>
      <c r="C274" s="74">
        <v>52.949999999999989</v>
      </c>
    </row>
    <row r="275" spans="1:3">
      <c r="A275" s="72" t="s">
        <v>298</v>
      </c>
      <c r="B275" s="73" t="s">
        <v>1109</v>
      </c>
      <c r="C275" s="74">
        <v>36676.281999999999</v>
      </c>
    </row>
    <row r="276" spans="1:3">
      <c r="A276" s="72" t="s">
        <v>1110</v>
      </c>
      <c r="B276" s="73" t="s">
        <v>1111</v>
      </c>
      <c r="C276" s="74">
        <v>305610.83100000001</v>
      </c>
    </row>
    <row r="277" spans="1:3">
      <c r="A277" s="72" t="s">
        <v>302</v>
      </c>
      <c r="B277" s="73" t="s">
        <v>303</v>
      </c>
      <c r="C277" s="74">
        <v>56159.695</v>
      </c>
    </row>
    <row r="278" spans="1:3">
      <c r="A278" s="72" t="s">
        <v>304</v>
      </c>
      <c r="B278" s="73" t="s">
        <v>305</v>
      </c>
      <c r="C278" s="74">
        <v>61423.134999999951</v>
      </c>
    </row>
    <row r="279" spans="1:3">
      <c r="A279" s="72" t="s">
        <v>1112</v>
      </c>
      <c r="B279" s="73" t="s">
        <v>1113</v>
      </c>
      <c r="C279" s="74">
        <v>20726.3</v>
      </c>
    </row>
    <row r="280" spans="1:3">
      <c r="A280" s="72" t="s">
        <v>581</v>
      </c>
      <c r="B280" s="73" t="s">
        <v>1114</v>
      </c>
      <c r="C280" s="74">
        <v>135825.06200000001</v>
      </c>
    </row>
    <row r="281" spans="1:3">
      <c r="A281" s="72" t="s">
        <v>565</v>
      </c>
      <c r="B281" s="73" t="s">
        <v>1115</v>
      </c>
      <c r="C281" s="74">
        <v>94774.326000000001</v>
      </c>
    </row>
    <row r="282" spans="1:3">
      <c r="A282" s="72" t="s">
        <v>1116</v>
      </c>
      <c r="B282" s="73" t="s">
        <v>1117</v>
      </c>
      <c r="C282" s="74">
        <f>7425.325+3267.2</f>
        <v>10692.525</v>
      </c>
    </row>
    <row r="283" spans="1:3">
      <c r="A283" s="72" t="s">
        <v>567</v>
      </c>
      <c r="B283" s="73" t="s">
        <v>1118</v>
      </c>
      <c r="C283" s="74">
        <v>1502110.1870000011</v>
      </c>
    </row>
    <row r="284" spans="1:3">
      <c r="A284" s="72" t="s">
        <v>1119</v>
      </c>
      <c r="B284" s="73" t="s">
        <v>1120</v>
      </c>
      <c r="C284" s="74">
        <v>14804.5</v>
      </c>
    </row>
    <row r="285" spans="1:3">
      <c r="A285" s="72" t="s">
        <v>569</v>
      </c>
      <c r="B285" s="73" t="s">
        <v>570</v>
      </c>
      <c r="C285" s="74">
        <v>23687.200000000001</v>
      </c>
    </row>
    <row r="286" spans="1:3">
      <c r="A286" s="72" t="s">
        <v>781</v>
      </c>
      <c r="B286" s="73" t="s">
        <v>782</v>
      </c>
      <c r="C286" s="74">
        <v>74783.145000000004</v>
      </c>
    </row>
    <row r="287" spans="1:3">
      <c r="A287" s="72" t="s">
        <v>453</v>
      </c>
      <c r="B287" s="73" t="s">
        <v>1121</v>
      </c>
      <c r="C287" s="74">
        <v>52616.26</v>
      </c>
    </row>
    <row r="288" spans="1:3">
      <c r="A288" s="72" t="s">
        <v>1122</v>
      </c>
      <c r="B288" s="73" t="s">
        <v>780</v>
      </c>
      <c r="C288" s="74">
        <v>18041.07</v>
      </c>
    </row>
    <row r="289" spans="1:3">
      <c r="A289" s="72" t="s">
        <v>1123</v>
      </c>
      <c r="B289" s="73" t="s">
        <v>1124</v>
      </c>
      <c r="C289" s="74">
        <v>12803.369999999999</v>
      </c>
    </row>
    <row r="290" spans="1:3">
      <c r="A290" s="72" t="s">
        <v>1125</v>
      </c>
      <c r="B290" s="73" t="s">
        <v>1126</v>
      </c>
      <c r="C290" s="74">
        <v>57618.19</v>
      </c>
    </row>
    <row r="291" spans="1:3">
      <c r="A291" s="72" t="s">
        <v>1127</v>
      </c>
      <c r="B291" s="73" t="s">
        <v>1128</v>
      </c>
      <c r="C291" s="74">
        <v>22405.9</v>
      </c>
    </row>
    <row r="292" spans="1:3">
      <c r="A292" s="72" t="s">
        <v>1129</v>
      </c>
      <c r="B292" s="73" t="s">
        <v>1130</v>
      </c>
      <c r="C292" s="74">
        <v>253506.64000000004</v>
      </c>
    </row>
    <row r="293" spans="1:3">
      <c r="A293" s="72" t="s">
        <v>1131</v>
      </c>
      <c r="B293" s="73" t="s">
        <v>1132</v>
      </c>
      <c r="C293" s="74">
        <v>7951.5439999999981</v>
      </c>
    </row>
    <row r="294" spans="1:3">
      <c r="A294" s="72" t="s">
        <v>617</v>
      </c>
      <c r="B294" s="73" t="s">
        <v>1133</v>
      </c>
      <c r="C294" s="74">
        <v>112889.72</v>
      </c>
    </row>
    <row r="295" spans="1:3">
      <c r="A295" s="72" t="s">
        <v>1134</v>
      </c>
      <c r="B295" s="73" t="s">
        <v>1135</v>
      </c>
      <c r="C295" s="74">
        <v>2283.81</v>
      </c>
    </row>
    <row r="296" spans="1:3">
      <c r="A296" s="72" t="s">
        <v>619</v>
      </c>
      <c r="B296" s="73" t="s">
        <v>1136</v>
      </c>
      <c r="C296" s="74">
        <v>656570.85599999991</v>
      </c>
    </row>
    <row r="297" spans="1:3">
      <c r="A297" s="72" t="s">
        <v>621</v>
      </c>
      <c r="B297" s="73" t="s">
        <v>622</v>
      </c>
      <c r="C297" s="74">
        <v>352673.63</v>
      </c>
    </row>
    <row r="298" spans="1:3">
      <c r="A298" s="72" t="s">
        <v>623</v>
      </c>
      <c r="B298" s="73" t="s">
        <v>1137</v>
      </c>
      <c r="C298" s="74">
        <v>219062.391</v>
      </c>
    </row>
    <row r="299" spans="1:3">
      <c r="A299" s="72" t="s">
        <v>536</v>
      </c>
      <c r="B299" s="73" t="s">
        <v>1138</v>
      </c>
      <c r="C299" s="74">
        <v>292279</v>
      </c>
    </row>
    <row r="300" spans="1:3">
      <c r="A300" s="72" t="s">
        <v>1139</v>
      </c>
      <c r="B300" s="73" t="s">
        <v>784</v>
      </c>
      <c r="C300" s="74">
        <v>122811.25999999998</v>
      </c>
    </row>
    <row r="301" spans="1:3">
      <c r="A301" s="72" t="s">
        <v>583</v>
      </c>
      <c r="B301" s="73" t="s">
        <v>1140</v>
      </c>
      <c r="C301" s="74">
        <f>1074669.059+5309.2</f>
        <v>1079978.2589999998</v>
      </c>
    </row>
    <row r="302" spans="1:3">
      <c r="A302" s="72" t="s">
        <v>395</v>
      </c>
      <c r="B302" s="73" t="s">
        <v>1141</v>
      </c>
      <c r="C302" s="74">
        <f>477310.303+135.8</f>
        <v>477446.103</v>
      </c>
    </row>
    <row r="303" spans="1:3">
      <c r="A303" s="72" t="s">
        <v>399</v>
      </c>
      <c r="B303" s="73" t="s">
        <v>1142</v>
      </c>
      <c r="C303" s="74">
        <v>115140</v>
      </c>
    </row>
    <row r="304" spans="1:3">
      <c r="A304" s="72" t="s">
        <v>415</v>
      </c>
      <c r="B304" s="73" t="s">
        <v>1143</v>
      </c>
      <c r="C304" s="74">
        <v>4073.79</v>
      </c>
    </row>
    <row r="305" spans="1:3">
      <c r="A305" s="72" t="s">
        <v>419</v>
      </c>
      <c r="B305" s="73" t="s">
        <v>1144</v>
      </c>
      <c r="C305" s="74">
        <v>20368.95</v>
      </c>
    </row>
    <row r="306" spans="1:3">
      <c r="A306" s="72" t="s">
        <v>126</v>
      </c>
      <c r="B306" s="73" t="s">
        <v>127</v>
      </c>
      <c r="C306" s="74">
        <v>8882.7000000000007</v>
      </c>
    </row>
    <row r="307" spans="1:3">
      <c r="A307" s="72" t="s">
        <v>230</v>
      </c>
      <c r="B307" s="73" t="s">
        <v>1145</v>
      </c>
      <c r="C307" s="74">
        <v>247573.2</v>
      </c>
    </row>
    <row r="308" spans="1:3">
      <c r="A308" s="72" t="s">
        <v>306</v>
      </c>
      <c r="B308" s="73" t="s">
        <v>307</v>
      </c>
      <c r="C308" s="74">
        <v>289973.57999999996</v>
      </c>
    </row>
    <row r="309" spans="1:3">
      <c r="A309" s="72" t="s">
        <v>310</v>
      </c>
      <c r="B309" s="73" t="s">
        <v>1146</v>
      </c>
      <c r="C309" s="74">
        <v>8521.9199999999983</v>
      </c>
    </row>
    <row r="310" spans="1:3">
      <c r="A310" s="72" t="s">
        <v>312</v>
      </c>
      <c r="B310" s="73" t="s">
        <v>313</v>
      </c>
      <c r="C310" s="74">
        <v>3740.18</v>
      </c>
    </row>
    <row r="311" spans="1:3">
      <c r="A311" s="72" t="s">
        <v>314</v>
      </c>
      <c r="B311" s="73" t="s">
        <v>1147</v>
      </c>
      <c r="C311" s="74">
        <v>20817.099999999999</v>
      </c>
    </row>
    <row r="312" spans="1:3">
      <c r="A312" s="72" t="s">
        <v>353</v>
      </c>
      <c r="B312" s="73" t="s">
        <v>1148</v>
      </c>
      <c r="C312" s="74">
        <v>22355.257000000009</v>
      </c>
    </row>
    <row r="313" spans="1:3">
      <c r="A313" s="72" t="s">
        <v>316</v>
      </c>
      <c r="B313" s="73" t="s">
        <v>1149</v>
      </c>
      <c r="C313" s="74">
        <v>876895.96799999999</v>
      </c>
    </row>
    <row r="314" spans="1:3">
      <c r="A314" s="72" t="s">
        <v>318</v>
      </c>
      <c r="B314" s="73" t="s">
        <v>319</v>
      </c>
      <c r="C314" s="74">
        <v>22952.797999999999</v>
      </c>
    </row>
    <row r="315" spans="1:3">
      <c r="A315" s="72" t="s">
        <v>1150</v>
      </c>
      <c r="B315" s="73" t="s">
        <v>1151</v>
      </c>
      <c r="C315" s="74">
        <v>104165.52000000002</v>
      </c>
    </row>
    <row r="316" spans="1:3">
      <c r="A316" s="72" t="s">
        <v>355</v>
      </c>
      <c r="B316" s="73" t="s">
        <v>1152</v>
      </c>
      <c r="C316" s="74">
        <v>59465.093999999997</v>
      </c>
    </row>
    <row r="317" spans="1:3">
      <c r="A317" s="72" t="s">
        <v>1153</v>
      </c>
      <c r="B317" s="73" t="s">
        <v>1154</v>
      </c>
      <c r="C317" s="74">
        <v>42192.824999999997</v>
      </c>
    </row>
    <row r="318" spans="1:3">
      <c r="A318" s="72" t="s">
        <v>1155</v>
      </c>
      <c r="B318" s="73" t="s">
        <v>1156</v>
      </c>
      <c r="C318" s="74">
        <v>91660.01</v>
      </c>
    </row>
    <row r="319" spans="1:3">
      <c r="A319" s="75" t="s">
        <v>323</v>
      </c>
      <c r="B319" s="73" t="s">
        <v>1157</v>
      </c>
      <c r="C319" s="74">
        <v>96569.738999999987</v>
      </c>
    </row>
    <row r="320" spans="1:3">
      <c r="A320" s="72" t="s">
        <v>325</v>
      </c>
      <c r="B320" s="73" t="s">
        <v>1158</v>
      </c>
      <c r="C320" s="74">
        <v>5840.8399999999965</v>
      </c>
    </row>
    <row r="321" spans="1:3">
      <c r="A321" s="72" t="s">
        <v>326</v>
      </c>
      <c r="B321" s="73" t="s">
        <v>1159</v>
      </c>
      <c r="C321" s="74">
        <v>2081.819</v>
      </c>
    </row>
    <row r="322" spans="1:3">
      <c r="A322" s="72" t="s">
        <v>328</v>
      </c>
      <c r="B322" s="73" t="s">
        <v>1160</v>
      </c>
      <c r="C322" s="74">
        <v>15719.619999999999</v>
      </c>
    </row>
    <row r="323" spans="1:3">
      <c r="A323" s="72" t="s">
        <v>334</v>
      </c>
      <c r="B323" s="73" t="s">
        <v>1161</v>
      </c>
      <c r="C323" s="74">
        <v>3180950.8220000006</v>
      </c>
    </row>
    <row r="324" spans="1:3">
      <c r="A324" s="72" t="s">
        <v>335</v>
      </c>
      <c r="B324" s="73" t="s">
        <v>1162</v>
      </c>
      <c r="C324" s="74">
        <v>243.19800000000001</v>
      </c>
    </row>
    <row r="325" spans="1:3">
      <c r="A325" s="72" t="s">
        <v>337</v>
      </c>
      <c r="B325" s="73" t="s">
        <v>1163</v>
      </c>
      <c r="C325" s="74">
        <v>437547.14099999995</v>
      </c>
    </row>
    <row r="326" spans="1:3">
      <c r="A326" s="72" t="s">
        <v>339</v>
      </c>
      <c r="B326" s="73" t="s">
        <v>1164</v>
      </c>
      <c r="C326" s="74">
        <v>3924.1099999999997</v>
      </c>
    </row>
    <row r="327" spans="1:3">
      <c r="A327" s="72" t="s">
        <v>1165</v>
      </c>
      <c r="B327" s="73" t="s">
        <v>1166</v>
      </c>
      <c r="C327" s="74">
        <v>49999.721000000005</v>
      </c>
    </row>
    <row r="328" spans="1:3">
      <c r="A328" s="72" t="s">
        <v>341</v>
      </c>
      <c r="B328" s="73" t="s">
        <v>1167</v>
      </c>
      <c r="C328" s="74">
        <v>132544.098</v>
      </c>
    </row>
    <row r="329" spans="1:3">
      <c r="A329" s="72" t="s">
        <v>343</v>
      </c>
      <c r="B329" s="73" t="s">
        <v>1168</v>
      </c>
      <c r="C329" s="74">
        <v>531010.05000000005</v>
      </c>
    </row>
    <row r="330" spans="1:3">
      <c r="A330" s="72" t="s">
        <v>345</v>
      </c>
      <c r="B330" s="73" t="s">
        <v>346</v>
      </c>
      <c r="C330" s="74">
        <v>13690.919</v>
      </c>
    </row>
    <row r="331" spans="1:3">
      <c r="A331" s="72" t="s">
        <v>347</v>
      </c>
      <c r="B331" s="73" t="s">
        <v>1169</v>
      </c>
      <c r="C331" s="74">
        <v>280859.90300000005</v>
      </c>
    </row>
    <row r="332" spans="1:3">
      <c r="A332" s="72" t="s">
        <v>361</v>
      </c>
      <c r="B332" s="73" t="s">
        <v>362</v>
      </c>
      <c r="C332" s="74">
        <v>26770.720000000001</v>
      </c>
    </row>
    <row r="333" spans="1:3">
      <c r="A333" s="72" t="s">
        <v>427</v>
      </c>
      <c r="B333" s="73" t="s">
        <v>428</v>
      </c>
      <c r="C333" s="74">
        <v>136985.83600000001</v>
      </c>
    </row>
    <row r="334" spans="1:3">
      <c r="A334" s="72" t="s">
        <v>785</v>
      </c>
      <c r="B334" s="73" t="s">
        <v>1186</v>
      </c>
      <c r="C334" s="74">
        <v>22800</v>
      </c>
    </row>
    <row r="335" spans="1:3">
      <c r="A335" s="72" t="s">
        <v>519</v>
      </c>
      <c r="B335" s="73" t="s">
        <v>520</v>
      </c>
      <c r="C335" s="74">
        <v>120361.65999999992</v>
      </c>
    </row>
    <row r="336" spans="1:3">
      <c r="A336" s="72" t="s">
        <v>1170</v>
      </c>
      <c r="B336" s="73" t="s">
        <v>1171</v>
      </c>
      <c r="C336" s="74">
        <v>20724.599999999999</v>
      </c>
    </row>
    <row r="337" spans="1:3">
      <c r="A337" s="72" t="s">
        <v>1172</v>
      </c>
      <c r="B337" s="73" t="s">
        <v>1173</v>
      </c>
      <c r="C337" s="74">
        <v>10126.26</v>
      </c>
    </row>
    <row r="338" spans="1:3">
      <c r="A338" s="72" t="s">
        <v>786</v>
      </c>
      <c r="B338" s="73" t="s">
        <v>787</v>
      </c>
      <c r="C338" s="74">
        <v>142557</v>
      </c>
    </row>
    <row r="340" spans="1:3">
      <c r="A340" s="76" t="s">
        <v>1174</v>
      </c>
      <c r="B340" s="76"/>
      <c r="C340" s="77">
        <f>SUM(C2:C338)</f>
        <v>93109940.894461587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C1-2016_ES</vt:lpstr>
      <vt:lpstr>C1-2016_ATU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dmariolle</dc:creator>
  <cp:lastModifiedBy>*</cp:lastModifiedBy>
  <cp:lastPrinted>2015-03-11T16:56:57Z</cp:lastPrinted>
  <dcterms:created xsi:type="dcterms:W3CDTF">2014-12-15T11:01:31Z</dcterms:created>
  <dcterms:modified xsi:type="dcterms:W3CDTF">2016-09-05T12:34:10Z</dcterms:modified>
</cp:coreProperties>
</file>