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19320" windowHeight="11640" tabRatio="516" activeTab="4"/>
  </bookViews>
  <sheets>
    <sheet name="Publications" sheetId="23" r:id="rId1"/>
    <sheet name="Essais-Inclusions" sheetId="5" r:id="rId2"/>
    <sheet name="Enseignement" sheetId="7" r:id="rId3"/>
    <sheet name="Score" sheetId="24" r:id="rId4"/>
    <sheet name="Montants" sheetId="22" r:id="rId5"/>
  </sheets>
  <definedNames>
    <definedName name="_xlnm._FilterDatabase" localSheetId="2" hidden="1">Enseignement!$A$1:$I$191</definedName>
    <definedName name="_xlnm._FilterDatabase" localSheetId="1" hidden="1">'Essais-Inclusions'!$A$1:$Q$191</definedName>
    <definedName name="_xlnm._FilterDatabase" localSheetId="4" hidden="1">Montants!$A$1:$G$192</definedName>
    <definedName name="_xlnm._FilterDatabase" localSheetId="0" hidden="1">Publications!$A$1:$J$191</definedName>
    <definedName name="_xlnm._FilterDatabase" localSheetId="3" hidden="1">Score!$A$1:$K$191</definedName>
    <definedName name="exp" localSheetId="2">#REF!</definedName>
    <definedName name="exp">#REF!</definedName>
    <definedName name="finess" localSheetId="2">#REF!</definedName>
    <definedName name="finess">#REF!</definedName>
    <definedName name="_xlnm.Print_Titles" localSheetId="4">Montants!$1:$1</definedName>
  </definedNames>
  <calcPr calcId="145621"/>
</workbook>
</file>

<file path=xl/calcChain.xml><?xml version="1.0" encoding="utf-8"?>
<calcChain xmlns="http://schemas.openxmlformats.org/spreadsheetml/2006/main">
  <c r="F3" i="24" l="1"/>
  <c r="G3" i="24"/>
  <c r="H3" i="24"/>
  <c r="I3" i="24"/>
  <c r="J3" i="24"/>
  <c r="F4" i="24"/>
  <c r="G4" i="24"/>
  <c r="H4" i="24"/>
  <c r="I4" i="24"/>
  <c r="J4" i="24"/>
  <c r="F5" i="24"/>
  <c r="G5" i="24"/>
  <c r="H5" i="24"/>
  <c r="I5" i="24"/>
  <c r="J5" i="24"/>
  <c r="F6" i="24"/>
  <c r="G6" i="24"/>
  <c r="H6" i="24"/>
  <c r="I6" i="24"/>
  <c r="J6" i="24"/>
  <c r="F7" i="24"/>
  <c r="G7" i="24"/>
  <c r="H7" i="24"/>
  <c r="I7" i="24"/>
  <c r="J7" i="24"/>
  <c r="F8" i="24"/>
  <c r="G8" i="24"/>
  <c r="H8" i="24"/>
  <c r="I8" i="24"/>
  <c r="J8" i="24"/>
  <c r="F9" i="24"/>
  <c r="G9" i="24"/>
  <c r="H9" i="24"/>
  <c r="I9" i="24"/>
  <c r="J9" i="24"/>
  <c r="F10" i="24"/>
  <c r="G10" i="24"/>
  <c r="H10" i="24"/>
  <c r="I10" i="24"/>
  <c r="J10" i="24"/>
  <c r="F11" i="24"/>
  <c r="G11" i="24"/>
  <c r="H11" i="24"/>
  <c r="I11" i="24"/>
  <c r="J11" i="24"/>
  <c r="F12" i="24"/>
  <c r="G12" i="24"/>
  <c r="H12" i="24"/>
  <c r="I12" i="24"/>
  <c r="J12" i="24"/>
  <c r="F13" i="24"/>
  <c r="G13" i="24"/>
  <c r="H13" i="24"/>
  <c r="I13" i="24"/>
  <c r="J13" i="24"/>
  <c r="F14" i="24"/>
  <c r="G14" i="24"/>
  <c r="H14" i="24"/>
  <c r="I14" i="24"/>
  <c r="J14" i="24"/>
  <c r="F15" i="24"/>
  <c r="G15" i="24"/>
  <c r="H15" i="24"/>
  <c r="I15" i="24"/>
  <c r="J15" i="24"/>
  <c r="F16" i="24"/>
  <c r="G16" i="24"/>
  <c r="H16" i="24"/>
  <c r="I16" i="24"/>
  <c r="J16" i="24"/>
  <c r="F17" i="24"/>
  <c r="G17" i="24"/>
  <c r="H17" i="24"/>
  <c r="I17" i="24"/>
  <c r="J17" i="24"/>
  <c r="F18" i="24"/>
  <c r="G18" i="24"/>
  <c r="H18" i="24"/>
  <c r="I18" i="24"/>
  <c r="J18" i="24"/>
  <c r="F19" i="24"/>
  <c r="G19" i="24"/>
  <c r="H19" i="24"/>
  <c r="I19" i="24"/>
  <c r="J19" i="24"/>
  <c r="F20" i="24"/>
  <c r="G20" i="24"/>
  <c r="H20" i="24"/>
  <c r="I20" i="24"/>
  <c r="J20" i="24"/>
  <c r="F21" i="24"/>
  <c r="G21" i="24"/>
  <c r="H21" i="24"/>
  <c r="I21" i="24"/>
  <c r="J21" i="24"/>
  <c r="F22" i="24"/>
  <c r="G22" i="24"/>
  <c r="H22" i="24"/>
  <c r="I22" i="24"/>
  <c r="J22" i="24"/>
  <c r="F23" i="24"/>
  <c r="G23" i="24"/>
  <c r="H23" i="24"/>
  <c r="I23" i="24"/>
  <c r="J23" i="24"/>
  <c r="F24" i="24"/>
  <c r="G24" i="24"/>
  <c r="H24" i="24"/>
  <c r="I24" i="24"/>
  <c r="J24" i="24"/>
  <c r="F25" i="24"/>
  <c r="G25" i="24"/>
  <c r="H25" i="24"/>
  <c r="I25" i="24"/>
  <c r="J25" i="24"/>
  <c r="F26" i="24"/>
  <c r="G26" i="24"/>
  <c r="H26" i="24"/>
  <c r="I26" i="24"/>
  <c r="J26" i="24"/>
  <c r="F27" i="24"/>
  <c r="G27" i="24"/>
  <c r="H27" i="24"/>
  <c r="I27" i="24"/>
  <c r="J27" i="24"/>
  <c r="F28" i="24"/>
  <c r="G28" i="24"/>
  <c r="H28" i="24"/>
  <c r="I28" i="24"/>
  <c r="J28" i="24"/>
  <c r="F29" i="24"/>
  <c r="G29" i="24"/>
  <c r="H29" i="24"/>
  <c r="I29" i="24"/>
  <c r="J29" i="24"/>
  <c r="F30" i="24"/>
  <c r="G30" i="24"/>
  <c r="H30" i="24"/>
  <c r="I30" i="24"/>
  <c r="J30" i="24"/>
  <c r="F31" i="24"/>
  <c r="G31" i="24"/>
  <c r="H31" i="24"/>
  <c r="I31" i="24"/>
  <c r="J31" i="24"/>
  <c r="F32" i="24"/>
  <c r="G32" i="24"/>
  <c r="H32" i="24"/>
  <c r="I32" i="24"/>
  <c r="J32" i="24"/>
  <c r="F33" i="24"/>
  <c r="G33" i="24"/>
  <c r="H33" i="24"/>
  <c r="I33" i="24"/>
  <c r="J33" i="24"/>
  <c r="F34" i="24"/>
  <c r="G34" i="24"/>
  <c r="H34" i="24"/>
  <c r="I34" i="24"/>
  <c r="J34" i="24"/>
  <c r="F35" i="24"/>
  <c r="G35" i="24"/>
  <c r="H35" i="24"/>
  <c r="I35" i="24"/>
  <c r="J35" i="24"/>
  <c r="F36" i="24"/>
  <c r="G36" i="24"/>
  <c r="H36" i="24"/>
  <c r="I36" i="24"/>
  <c r="J36" i="24"/>
  <c r="F37" i="24"/>
  <c r="G37" i="24"/>
  <c r="H37" i="24"/>
  <c r="I37" i="24"/>
  <c r="J37" i="24"/>
  <c r="F38" i="24"/>
  <c r="G38" i="24"/>
  <c r="H38" i="24"/>
  <c r="I38" i="24"/>
  <c r="J38" i="24"/>
  <c r="F39" i="24"/>
  <c r="G39" i="24"/>
  <c r="H39" i="24"/>
  <c r="I39" i="24"/>
  <c r="J39" i="24"/>
  <c r="F40" i="24"/>
  <c r="G40" i="24"/>
  <c r="H40" i="24"/>
  <c r="I40" i="24"/>
  <c r="J40" i="24"/>
  <c r="F41" i="24"/>
  <c r="G41" i="24"/>
  <c r="H41" i="24"/>
  <c r="I41" i="24"/>
  <c r="J41" i="24"/>
  <c r="F42" i="24"/>
  <c r="G42" i="24"/>
  <c r="H42" i="24"/>
  <c r="I42" i="24"/>
  <c r="J42" i="24"/>
  <c r="F43" i="24"/>
  <c r="G43" i="24"/>
  <c r="H43" i="24"/>
  <c r="I43" i="24"/>
  <c r="J43" i="24"/>
  <c r="F44" i="24"/>
  <c r="G44" i="24"/>
  <c r="H44" i="24"/>
  <c r="I44" i="24"/>
  <c r="J44" i="24"/>
  <c r="F45" i="24"/>
  <c r="G45" i="24"/>
  <c r="H45" i="24"/>
  <c r="I45" i="24"/>
  <c r="J45" i="24"/>
  <c r="F46" i="24"/>
  <c r="G46" i="24"/>
  <c r="H46" i="24"/>
  <c r="I46" i="24"/>
  <c r="J46" i="24"/>
  <c r="F47" i="24"/>
  <c r="G47" i="24"/>
  <c r="H47" i="24"/>
  <c r="I47" i="24"/>
  <c r="J47" i="24"/>
  <c r="F48" i="24"/>
  <c r="G48" i="24"/>
  <c r="H48" i="24"/>
  <c r="I48" i="24"/>
  <c r="J48" i="24"/>
  <c r="F49" i="24"/>
  <c r="G49" i="24"/>
  <c r="H49" i="24"/>
  <c r="I49" i="24"/>
  <c r="J49" i="24"/>
  <c r="F50" i="24"/>
  <c r="G50" i="24"/>
  <c r="H50" i="24"/>
  <c r="I50" i="24"/>
  <c r="J50" i="24"/>
  <c r="F51" i="24"/>
  <c r="G51" i="24"/>
  <c r="H51" i="24"/>
  <c r="I51" i="24"/>
  <c r="J51" i="24"/>
  <c r="F52" i="24"/>
  <c r="G52" i="24"/>
  <c r="H52" i="24"/>
  <c r="I52" i="24"/>
  <c r="J52" i="24"/>
  <c r="F53" i="24"/>
  <c r="G53" i="24"/>
  <c r="H53" i="24"/>
  <c r="I53" i="24"/>
  <c r="J53" i="24"/>
  <c r="F54" i="24"/>
  <c r="G54" i="24"/>
  <c r="H54" i="24"/>
  <c r="I54" i="24"/>
  <c r="J54" i="24"/>
  <c r="F55" i="24"/>
  <c r="G55" i="24"/>
  <c r="H55" i="24"/>
  <c r="I55" i="24"/>
  <c r="J55" i="24"/>
  <c r="F56" i="24"/>
  <c r="G56" i="24"/>
  <c r="H56" i="24"/>
  <c r="I56" i="24"/>
  <c r="J56" i="24"/>
  <c r="F57" i="24"/>
  <c r="G57" i="24"/>
  <c r="H57" i="24"/>
  <c r="I57" i="24"/>
  <c r="J57" i="24"/>
  <c r="F58" i="24"/>
  <c r="G58" i="24"/>
  <c r="H58" i="24"/>
  <c r="I58" i="24"/>
  <c r="J58" i="24"/>
  <c r="F59" i="24"/>
  <c r="G59" i="24"/>
  <c r="H59" i="24"/>
  <c r="I59" i="24"/>
  <c r="J59" i="24"/>
  <c r="F60" i="24"/>
  <c r="G60" i="24"/>
  <c r="H60" i="24"/>
  <c r="I60" i="24"/>
  <c r="J60" i="24"/>
  <c r="F61" i="24"/>
  <c r="G61" i="24"/>
  <c r="H61" i="24"/>
  <c r="I61" i="24"/>
  <c r="J61" i="24"/>
  <c r="F62" i="24"/>
  <c r="G62" i="24"/>
  <c r="H62" i="24"/>
  <c r="I62" i="24"/>
  <c r="J62" i="24"/>
  <c r="F63" i="24"/>
  <c r="G63" i="24"/>
  <c r="H63" i="24"/>
  <c r="I63" i="24"/>
  <c r="J63" i="24"/>
  <c r="F64" i="24"/>
  <c r="G64" i="24"/>
  <c r="H64" i="24"/>
  <c r="I64" i="24"/>
  <c r="J64" i="24"/>
  <c r="F65" i="24"/>
  <c r="G65" i="24"/>
  <c r="H65" i="24"/>
  <c r="I65" i="24"/>
  <c r="J65" i="24"/>
  <c r="F66" i="24"/>
  <c r="G66" i="24"/>
  <c r="H66" i="24"/>
  <c r="I66" i="24"/>
  <c r="J66" i="24"/>
  <c r="F67" i="24"/>
  <c r="G67" i="24"/>
  <c r="H67" i="24"/>
  <c r="I67" i="24"/>
  <c r="J67" i="24"/>
  <c r="F68" i="24"/>
  <c r="G68" i="24"/>
  <c r="H68" i="24"/>
  <c r="I68" i="24"/>
  <c r="J68" i="24"/>
  <c r="F69" i="24"/>
  <c r="G69" i="24"/>
  <c r="H69" i="24"/>
  <c r="I69" i="24"/>
  <c r="J69" i="24"/>
  <c r="F70" i="24"/>
  <c r="G70" i="24"/>
  <c r="H70" i="24"/>
  <c r="I70" i="24"/>
  <c r="J70" i="24"/>
  <c r="F71" i="24"/>
  <c r="G71" i="24"/>
  <c r="H71" i="24"/>
  <c r="I71" i="24"/>
  <c r="J71" i="24"/>
  <c r="F72" i="24"/>
  <c r="G72" i="24"/>
  <c r="H72" i="24"/>
  <c r="I72" i="24"/>
  <c r="J72" i="24"/>
  <c r="F73" i="24"/>
  <c r="G73" i="24"/>
  <c r="H73" i="24"/>
  <c r="I73" i="24"/>
  <c r="J73" i="24"/>
  <c r="F74" i="24"/>
  <c r="G74" i="24"/>
  <c r="H74" i="24"/>
  <c r="I74" i="24"/>
  <c r="J74" i="24"/>
  <c r="F75" i="24"/>
  <c r="G75" i="24"/>
  <c r="H75" i="24"/>
  <c r="I75" i="24"/>
  <c r="J75" i="24"/>
  <c r="F76" i="24"/>
  <c r="G76" i="24"/>
  <c r="H76" i="24"/>
  <c r="I76" i="24"/>
  <c r="J76" i="24"/>
  <c r="F77" i="24"/>
  <c r="G77" i="24"/>
  <c r="H77" i="24"/>
  <c r="I77" i="24"/>
  <c r="J77" i="24"/>
  <c r="F78" i="24"/>
  <c r="G78" i="24"/>
  <c r="H78" i="24"/>
  <c r="I78" i="24"/>
  <c r="J78" i="24"/>
  <c r="F79" i="24"/>
  <c r="G79" i="24"/>
  <c r="H79" i="24"/>
  <c r="I79" i="24"/>
  <c r="J79" i="24"/>
  <c r="F80" i="24"/>
  <c r="G80" i="24"/>
  <c r="H80" i="24"/>
  <c r="I80" i="24"/>
  <c r="J80" i="24"/>
  <c r="F81" i="24"/>
  <c r="G81" i="24"/>
  <c r="H81" i="24"/>
  <c r="I81" i="24"/>
  <c r="J81" i="24"/>
  <c r="F82" i="24"/>
  <c r="G82" i="24"/>
  <c r="H82" i="24"/>
  <c r="I82" i="24"/>
  <c r="J82" i="24"/>
  <c r="F83" i="24"/>
  <c r="G83" i="24"/>
  <c r="H83" i="24"/>
  <c r="I83" i="24"/>
  <c r="J83" i="24"/>
  <c r="F84" i="24"/>
  <c r="G84" i="24"/>
  <c r="H84" i="24"/>
  <c r="I84" i="24"/>
  <c r="J84" i="24"/>
  <c r="F85" i="24"/>
  <c r="G85" i="24"/>
  <c r="H85" i="24"/>
  <c r="I85" i="24"/>
  <c r="J85" i="24"/>
  <c r="F86" i="24"/>
  <c r="G86" i="24"/>
  <c r="H86" i="24"/>
  <c r="I86" i="24"/>
  <c r="J86" i="24"/>
  <c r="F87" i="24"/>
  <c r="G87" i="24"/>
  <c r="H87" i="24"/>
  <c r="I87" i="24"/>
  <c r="J87" i="24"/>
  <c r="F88" i="24"/>
  <c r="G88" i="24"/>
  <c r="H88" i="24"/>
  <c r="I88" i="24"/>
  <c r="J88" i="24"/>
  <c r="F89" i="24"/>
  <c r="G89" i="24"/>
  <c r="H89" i="24"/>
  <c r="I89" i="24"/>
  <c r="J89" i="24"/>
  <c r="F90" i="24"/>
  <c r="G90" i="24"/>
  <c r="H90" i="24"/>
  <c r="I90" i="24"/>
  <c r="J90" i="24"/>
  <c r="F91" i="24"/>
  <c r="G91" i="24"/>
  <c r="H91" i="24"/>
  <c r="I91" i="24"/>
  <c r="J91" i="24"/>
  <c r="F92" i="24"/>
  <c r="G92" i="24"/>
  <c r="H92" i="24"/>
  <c r="I92" i="24"/>
  <c r="J92" i="24"/>
  <c r="F93" i="24"/>
  <c r="G93" i="24"/>
  <c r="H93" i="24"/>
  <c r="I93" i="24"/>
  <c r="J93" i="24"/>
  <c r="F94" i="24"/>
  <c r="G94" i="24"/>
  <c r="H94" i="24"/>
  <c r="I94" i="24"/>
  <c r="J94" i="24"/>
  <c r="F95" i="24"/>
  <c r="G95" i="24"/>
  <c r="H95" i="24"/>
  <c r="I95" i="24"/>
  <c r="J95" i="24"/>
  <c r="F96" i="24"/>
  <c r="G96" i="24"/>
  <c r="H96" i="24"/>
  <c r="I96" i="24"/>
  <c r="J96" i="24"/>
  <c r="F97" i="24"/>
  <c r="G97" i="24"/>
  <c r="H97" i="24"/>
  <c r="I97" i="24"/>
  <c r="J97" i="24"/>
  <c r="F98" i="24"/>
  <c r="G98" i="24"/>
  <c r="H98" i="24"/>
  <c r="I98" i="24"/>
  <c r="J98" i="24"/>
  <c r="F99" i="24"/>
  <c r="G99" i="24"/>
  <c r="H99" i="24"/>
  <c r="I99" i="24"/>
  <c r="J99" i="24"/>
  <c r="F100" i="24"/>
  <c r="G100" i="24"/>
  <c r="H100" i="24"/>
  <c r="I100" i="24"/>
  <c r="J100" i="24"/>
  <c r="F101" i="24"/>
  <c r="G101" i="24"/>
  <c r="H101" i="24"/>
  <c r="I101" i="24"/>
  <c r="J101" i="24"/>
  <c r="F102" i="24"/>
  <c r="G102" i="24"/>
  <c r="H102" i="24"/>
  <c r="I102" i="24"/>
  <c r="J102" i="24"/>
  <c r="F103" i="24"/>
  <c r="G103" i="24"/>
  <c r="H103" i="24"/>
  <c r="I103" i="24"/>
  <c r="J103" i="24"/>
  <c r="F104" i="24"/>
  <c r="G104" i="24"/>
  <c r="H104" i="24"/>
  <c r="I104" i="24"/>
  <c r="J104" i="24"/>
  <c r="F105" i="24"/>
  <c r="G105" i="24"/>
  <c r="H105" i="24"/>
  <c r="I105" i="24"/>
  <c r="J105" i="24"/>
  <c r="F106" i="24"/>
  <c r="G106" i="24"/>
  <c r="H106" i="24"/>
  <c r="I106" i="24"/>
  <c r="J106" i="24"/>
  <c r="F107" i="24"/>
  <c r="G107" i="24"/>
  <c r="H107" i="24"/>
  <c r="I107" i="24"/>
  <c r="J107" i="24"/>
  <c r="F108" i="24"/>
  <c r="G108" i="24"/>
  <c r="H108" i="24"/>
  <c r="I108" i="24"/>
  <c r="J108" i="24"/>
  <c r="F109" i="24"/>
  <c r="G109" i="24"/>
  <c r="H109" i="24"/>
  <c r="I109" i="24"/>
  <c r="J109" i="24"/>
  <c r="F110" i="24"/>
  <c r="G110" i="24"/>
  <c r="H110" i="24"/>
  <c r="I110" i="24"/>
  <c r="J110" i="24"/>
  <c r="F111" i="24"/>
  <c r="G111" i="24"/>
  <c r="H111" i="24"/>
  <c r="I111" i="24"/>
  <c r="J111" i="24"/>
  <c r="F112" i="24"/>
  <c r="G112" i="24"/>
  <c r="H112" i="24"/>
  <c r="I112" i="24"/>
  <c r="J112" i="24"/>
  <c r="F113" i="24"/>
  <c r="G113" i="24"/>
  <c r="H113" i="24"/>
  <c r="I113" i="24"/>
  <c r="J113" i="24"/>
  <c r="F114" i="24"/>
  <c r="G114" i="24"/>
  <c r="H114" i="24"/>
  <c r="I114" i="24"/>
  <c r="J114" i="24"/>
  <c r="F115" i="24"/>
  <c r="G115" i="24"/>
  <c r="H115" i="24"/>
  <c r="I115" i="24"/>
  <c r="J115" i="24"/>
  <c r="F116" i="24"/>
  <c r="G116" i="24"/>
  <c r="H116" i="24"/>
  <c r="I116" i="24"/>
  <c r="J116" i="24"/>
  <c r="F117" i="24"/>
  <c r="G117" i="24"/>
  <c r="H117" i="24"/>
  <c r="I117" i="24"/>
  <c r="J117" i="24"/>
  <c r="F118" i="24"/>
  <c r="G118" i="24"/>
  <c r="H118" i="24"/>
  <c r="I118" i="24"/>
  <c r="J118" i="24"/>
  <c r="F119" i="24"/>
  <c r="G119" i="24"/>
  <c r="H119" i="24"/>
  <c r="I119" i="24"/>
  <c r="J119" i="24"/>
  <c r="F120" i="24"/>
  <c r="G120" i="24"/>
  <c r="H120" i="24"/>
  <c r="I120" i="24"/>
  <c r="J120" i="24"/>
  <c r="F121" i="24"/>
  <c r="G121" i="24"/>
  <c r="H121" i="24"/>
  <c r="I121" i="24"/>
  <c r="J121" i="24"/>
  <c r="F122" i="24"/>
  <c r="G122" i="24"/>
  <c r="H122" i="24"/>
  <c r="I122" i="24"/>
  <c r="J122" i="24"/>
  <c r="F123" i="24"/>
  <c r="G123" i="24"/>
  <c r="H123" i="24"/>
  <c r="I123" i="24"/>
  <c r="J123" i="24"/>
  <c r="F124" i="24"/>
  <c r="G124" i="24"/>
  <c r="H124" i="24"/>
  <c r="I124" i="24"/>
  <c r="J124" i="24"/>
  <c r="F125" i="24"/>
  <c r="G125" i="24"/>
  <c r="H125" i="24"/>
  <c r="I125" i="24"/>
  <c r="J125" i="24"/>
  <c r="F126" i="24"/>
  <c r="G126" i="24"/>
  <c r="H126" i="24"/>
  <c r="I126" i="24"/>
  <c r="J126" i="24"/>
  <c r="F127" i="24"/>
  <c r="G127" i="24"/>
  <c r="H127" i="24"/>
  <c r="I127" i="24"/>
  <c r="J127" i="24"/>
  <c r="F128" i="24"/>
  <c r="G128" i="24"/>
  <c r="H128" i="24"/>
  <c r="I128" i="24"/>
  <c r="J128" i="24"/>
  <c r="F129" i="24"/>
  <c r="G129" i="24"/>
  <c r="H129" i="24"/>
  <c r="I129" i="24"/>
  <c r="J129" i="24"/>
  <c r="F130" i="24"/>
  <c r="G130" i="24"/>
  <c r="H130" i="24"/>
  <c r="I130" i="24"/>
  <c r="J130" i="24"/>
  <c r="F131" i="24"/>
  <c r="G131" i="24"/>
  <c r="H131" i="24"/>
  <c r="I131" i="24"/>
  <c r="J131" i="24"/>
  <c r="F132" i="24"/>
  <c r="G132" i="24"/>
  <c r="H132" i="24"/>
  <c r="I132" i="24"/>
  <c r="J132" i="24"/>
  <c r="F133" i="24"/>
  <c r="G133" i="24"/>
  <c r="H133" i="24"/>
  <c r="I133" i="24"/>
  <c r="J133" i="24"/>
  <c r="F134" i="24"/>
  <c r="G134" i="24"/>
  <c r="H134" i="24"/>
  <c r="I134" i="24"/>
  <c r="J134" i="24"/>
  <c r="F135" i="24"/>
  <c r="G135" i="24"/>
  <c r="H135" i="24"/>
  <c r="I135" i="24"/>
  <c r="J135" i="24"/>
  <c r="F136" i="24"/>
  <c r="G136" i="24"/>
  <c r="H136" i="24"/>
  <c r="I136" i="24"/>
  <c r="J136" i="24"/>
  <c r="F137" i="24"/>
  <c r="G137" i="24"/>
  <c r="H137" i="24"/>
  <c r="I137" i="24"/>
  <c r="J137" i="24"/>
  <c r="F138" i="24"/>
  <c r="G138" i="24"/>
  <c r="H138" i="24"/>
  <c r="I138" i="24"/>
  <c r="J138" i="24"/>
  <c r="F139" i="24"/>
  <c r="G139" i="24"/>
  <c r="H139" i="24"/>
  <c r="I139" i="24"/>
  <c r="J139" i="24"/>
  <c r="F140" i="24"/>
  <c r="G140" i="24"/>
  <c r="H140" i="24"/>
  <c r="I140" i="24"/>
  <c r="J140" i="24"/>
  <c r="F141" i="24"/>
  <c r="G141" i="24"/>
  <c r="H141" i="24"/>
  <c r="I141" i="24"/>
  <c r="J141" i="24"/>
  <c r="F142" i="24"/>
  <c r="G142" i="24"/>
  <c r="H142" i="24"/>
  <c r="I142" i="24"/>
  <c r="J142" i="24"/>
  <c r="F143" i="24"/>
  <c r="G143" i="24"/>
  <c r="H143" i="24"/>
  <c r="I143" i="24"/>
  <c r="J143" i="24"/>
  <c r="F144" i="24"/>
  <c r="G144" i="24"/>
  <c r="H144" i="24"/>
  <c r="I144" i="24"/>
  <c r="J144" i="24"/>
  <c r="F145" i="24"/>
  <c r="G145" i="24"/>
  <c r="H145" i="24"/>
  <c r="I145" i="24"/>
  <c r="J145" i="24"/>
  <c r="F146" i="24"/>
  <c r="G146" i="24"/>
  <c r="H146" i="24"/>
  <c r="I146" i="24"/>
  <c r="J146" i="24"/>
  <c r="F147" i="24"/>
  <c r="G147" i="24"/>
  <c r="H147" i="24"/>
  <c r="I147" i="24"/>
  <c r="J147" i="24"/>
  <c r="F148" i="24"/>
  <c r="G148" i="24"/>
  <c r="H148" i="24"/>
  <c r="I148" i="24"/>
  <c r="J148" i="24"/>
  <c r="F149" i="24"/>
  <c r="G149" i="24"/>
  <c r="H149" i="24"/>
  <c r="I149" i="24"/>
  <c r="J149" i="24"/>
  <c r="F150" i="24"/>
  <c r="G150" i="24"/>
  <c r="H150" i="24"/>
  <c r="I150" i="24"/>
  <c r="J150" i="24"/>
  <c r="F151" i="24"/>
  <c r="G151" i="24"/>
  <c r="H151" i="24"/>
  <c r="I151" i="24"/>
  <c r="J151" i="24"/>
  <c r="F152" i="24"/>
  <c r="G152" i="24"/>
  <c r="H152" i="24"/>
  <c r="I152" i="24"/>
  <c r="J152" i="24"/>
  <c r="F153" i="24"/>
  <c r="G153" i="24"/>
  <c r="H153" i="24"/>
  <c r="I153" i="24"/>
  <c r="J153" i="24"/>
  <c r="F154" i="24"/>
  <c r="G154" i="24"/>
  <c r="H154" i="24"/>
  <c r="I154" i="24"/>
  <c r="J154" i="24"/>
  <c r="F155" i="24"/>
  <c r="G155" i="24"/>
  <c r="H155" i="24"/>
  <c r="I155" i="24"/>
  <c r="J155" i="24"/>
  <c r="F156" i="24"/>
  <c r="G156" i="24"/>
  <c r="H156" i="24"/>
  <c r="I156" i="24"/>
  <c r="J156" i="24"/>
  <c r="F157" i="24"/>
  <c r="G157" i="24"/>
  <c r="H157" i="24"/>
  <c r="I157" i="24"/>
  <c r="J157" i="24"/>
  <c r="F158" i="24"/>
  <c r="G158" i="24"/>
  <c r="H158" i="24"/>
  <c r="I158" i="24"/>
  <c r="J158" i="24"/>
  <c r="F159" i="24"/>
  <c r="G159" i="24"/>
  <c r="H159" i="24"/>
  <c r="I159" i="24"/>
  <c r="J159" i="24"/>
  <c r="F160" i="24"/>
  <c r="G160" i="24"/>
  <c r="H160" i="24"/>
  <c r="I160" i="24"/>
  <c r="J160" i="24"/>
  <c r="F161" i="24"/>
  <c r="G161" i="24"/>
  <c r="H161" i="24"/>
  <c r="I161" i="24"/>
  <c r="J161" i="24"/>
  <c r="F162" i="24"/>
  <c r="G162" i="24"/>
  <c r="H162" i="24"/>
  <c r="I162" i="24"/>
  <c r="J162" i="24"/>
  <c r="F163" i="24"/>
  <c r="G163" i="24"/>
  <c r="H163" i="24"/>
  <c r="I163" i="24"/>
  <c r="J163" i="24"/>
  <c r="F164" i="24"/>
  <c r="G164" i="24"/>
  <c r="H164" i="24"/>
  <c r="I164" i="24"/>
  <c r="J164" i="24"/>
  <c r="F165" i="24"/>
  <c r="G165" i="24"/>
  <c r="H165" i="24"/>
  <c r="I165" i="24"/>
  <c r="J165" i="24"/>
  <c r="F166" i="24"/>
  <c r="G166" i="24"/>
  <c r="H166" i="24"/>
  <c r="I166" i="24"/>
  <c r="J166" i="24"/>
  <c r="F167" i="24"/>
  <c r="G167" i="24"/>
  <c r="H167" i="24"/>
  <c r="I167" i="24"/>
  <c r="J167" i="24"/>
  <c r="F168" i="24"/>
  <c r="G168" i="24"/>
  <c r="H168" i="24"/>
  <c r="I168" i="24"/>
  <c r="J168" i="24"/>
  <c r="F169" i="24"/>
  <c r="G169" i="24"/>
  <c r="H169" i="24"/>
  <c r="I169" i="24"/>
  <c r="J169" i="24"/>
  <c r="F170" i="24"/>
  <c r="G170" i="24"/>
  <c r="H170" i="24"/>
  <c r="I170" i="24"/>
  <c r="J170" i="24"/>
  <c r="F171" i="24"/>
  <c r="G171" i="24"/>
  <c r="H171" i="24"/>
  <c r="I171" i="24"/>
  <c r="J171" i="24"/>
  <c r="F172" i="24"/>
  <c r="G172" i="24"/>
  <c r="H172" i="24"/>
  <c r="I172" i="24"/>
  <c r="J172" i="24"/>
  <c r="F173" i="24"/>
  <c r="G173" i="24"/>
  <c r="H173" i="24"/>
  <c r="I173" i="24"/>
  <c r="J173" i="24"/>
  <c r="F174" i="24"/>
  <c r="G174" i="24"/>
  <c r="H174" i="24"/>
  <c r="I174" i="24"/>
  <c r="J174" i="24"/>
  <c r="F175" i="24"/>
  <c r="G175" i="24"/>
  <c r="H175" i="24"/>
  <c r="I175" i="24"/>
  <c r="J175" i="24"/>
  <c r="F176" i="24"/>
  <c r="G176" i="24"/>
  <c r="H176" i="24"/>
  <c r="I176" i="24"/>
  <c r="J176" i="24"/>
  <c r="F177" i="24"/>
  <c r="G177" i="24"/>
  <c r="H177" i="24"/>
  <c r="I177" i="24"/>
  <c r="J177" i="24"/>
  <c r="F178" i="24"/>
  <c r="G178" i="24"/>
  <c r="H178" i="24"/>
  <c r="I178" i="24"/>
  <c r="J178" i="24"/>
  <c r="F179" i="24"/>
  <c r="G179" i="24"/>
  <c r="H179" i="24"/>
  <c r="I179" i="24"/>
  <c r="J179" i="24"/>
  <c r="F180" i="24"/>
  <c r="G180" i="24"/>
  <c r="H180" i="24"/>
  <c r="I180" i="24"/>
  <c r="J180" i="24"/>
  <c r="F181" i="24"/>
  <c r="G181" i="24"/>
  <c r="H181" i="24"/>
  <c r="I181" i="24"/>
  <c r="J181" i="24"/>
  <c r="F182" i="24"/>
  <c r="G182" i="24"/>
  <c r="H182" i="24"/>
  <c r="I182" i="24"/>
  <c r="J182" i="24"/>
  <c r="F183" i="24"/>
  <c r="G183" i="24"/>
  <c r="H183" i="24"/>
  <c r="I183" i="24"/>
  <c r="J183" i="24"/>
  <c r="F184" i="24"/>
  <c r="G184" i="24"/>
  <c r="H184" i="24"/>
  <c r="I184" i="24"/>
  <c r="J184" i="24"/>
  <c r="F185" i="24"/>
  <c r="G185" i="24"/>
  <c r="H185" i="24"/>
  <c r="I185" i="24"/>
  <c r="J185" i="24"/>
  <c r="F186" i="24"/>
  <c r="G186" i="24"/>
  <c r="H186" i="24"/>
  <c r="I186" i="24"/>
  <c r="J186" i="24"/>
  <c r="F187" i="24"/>
  <c r="G187" i="24"/>
  <c r="H187" i="24"/>
  <c r="I187" i="24"/>
  <c r="J187" i="24"/>
  <c r="F188" i="24"/>
  <c r="G188" i="24"/>
  <c r="H188" i="24"/>
  <c r="I188" i="24"/>
  <c r="J188" i="24"/>
  <c r="F189" i="24"/>
  <c r="G189" i="24"/>
  <c r="H189" i="24"/>
  <c r="I189" i="24"/>
  <c r="J189" i="24"/>
  <c r="F190" i="24"/>
  <c r="G190" i="24"/>
  <c r="H190" i="24"/>
  <c r="I190" i="24"/>
  <c r="J190" i="24"/>
  <c r="J2" i="24"/>
  <c r="I2" i="24"/>
  <c r="H2" i="24"/>
  <c r="G2" i="24"/>
  <c r="F2" i="24"/>
  <c r="K26" i="24" l="1"/>
  <c r="K152" i="24" l="1"/>
  <c r="K58" i="24"/>
  <c r="K164" i="24"/>
  <c r="K2" i="24"/>
  <c r="K165" i="24"/>
  <c r="K121" i="24"/>
  <c r="K163" i="24"/>
  <c r="F191" i="24" l="1"/>
  <c r="H191" i="24" l="1"/>
  <c r="I191" i="24" l="1"/>
  <c r="J191" i="24" l="1"/>
  <c r="K112" i="24"/>
  <c r="K27" i="24"/>
  <c r="K148" i="24"/>
  <c r="K57" i="24"/>
  <c r="K53" i="24" l="1"/>
  <c r="K8" i="24"/>
  <c r="K36" i="24"/>
  <c r="K22" i="24"/>
  <c r="K179" i="24"/>
  <c r="K59" i="24"/>
  <c r="K77" i="24"/>
  <c r="K161" i="24"/>
  <c r="K156" i="24"/>
  <c r="K134" i="24"/>
  <c r="K68" i="24"/>
  <c r="K92" i="24"/>
  <c r="K160" i="24"/>
  <c r="K11" i="24"/>
  <c r="K75" i="24"/>
  <c r="K63" i="24"/>
  <c r="K147" i="24"/>
  <c r="K143" i="24"/>
  <c r="K6" i="24"/>
  <c r="K182" i="24"/>
  <c r="K140" i="24"/>
  <c r="K16" i="24"/>
  <c r="K158" i="24"/>
  <c r="K122" i="24"/>
  <c r="K83" i="24"/>
  <c r="K98" i="24"/>
  <c r="K99" i="24"/>
  <c r="K39" i="24"/>
  <c r="K169" i="24"/>
  <c r="K111" i="24"/>
  <c r="K187" i="24"/>
  <c r="K71" i="24"/>
  <c r="K172" i="24"/>
  <c r="K88" i="24"/>
  <c r="K5" i="24"/>
  <c r="K17" i="24"/>
  <c r="K174" i="24"/>
  <c r="K97" i="24"/>
  <c r="K66" i="24"/>
  <c r="K118" i="24"/>
  <c r="K109" i="24"/>
  <c r="K28" i="24"/>
  <c r="K129" i="24"/>
  <c r="K136" i="24"/>
  <c r="K110" i="24"/>
  <c r="K49" i="24"/>
  <c r="K37" i="24"/>
  <c r="K106" i="24"/>
  <c r="K67" i="24"/>
  <c r="K61" i="24"/>
  <c r="K42" i="24"/>
  <c r="K108" i="24"/>
  <c r="K116" i="24"/>
  <c r="K86" i="24"/>
  <c r="K170" i="24"/>
  <c r="K113" i="24"/>
  <c r="K60" i="24"/>
  <c r="K29" i="24"/>
  <c r="K178" i="24"/>
  <c r="K55" i="24"/>
  <c r="K94" i="24"/>
  <c r="K120" i="24"/>
  <c r="K62" i="24"/>
  <c r="K101" i="24"/>
  <c r="K96" i="24"/>
  <c r="K72" i="24"/>
  <c r="K50" i="24"/>
  <c r="K183" i="24"/>
  <c r="K14" i="24"/>
  <c r="K80" i="24"/>
  <c r="K95" i="24"/>
  <c r="K44" i="24"/>
  <c r="K146" i="24"/>
  <c r="K35" i="24"/>
  <c r="K90" i="24"/>
  <c r="K151" i="24"/>
  <c r="K20" i="24"/>
  <c r="K138" i="24"/>
  <c r="K10" i="24"/>
  <c r="K119" i="24"/>
  <c r="K23" i="24"/>
  <c r="K135" i="24"/>
  <c r="K155" i="24"/>
  <c r="K104" i="24"/>
  <c r="K128" i="24"/>
  <c r="K43" i="24"/>
  <c r="K177" i="24"/>
  <c r="K4" i="24"/>
  <c r="K46" i="24"/>
  <c r="K73" i="24"/>
  <c r="K13" i="24"/>
  <c r="K149" i="24"/>
  <c r="K24" i="24"/>
  <c r="K74" i="24"/>
  <c r="K171" i="24"/>
  <c r="K103" i="24"/>
  <c r="K188" i="24"/>
  <c r="K85" i="24"/>
  <c r="K51" i="24"/>
  <c r="K19" i="24"/>
  <c r="K91" i="24"/>
  <c r="K81" i="24"/>
  <c r="K34" i="24"/>
  <c r="K159" i="24"/>
  <c r="K139" i="24"/>
  <c r="K144" i="24"/>
  <c r="K131" i="24"/>
  <c r="K162" i="24"/>
  <c r="K76" i="24"/>
  <c r="K137" i="24"/>
  <c r="K157" i="24"/>
  <c r="K167" i="24"/>
  <c r="K141" i="24"/>
  <c r="K64" i="24"/>
  <c r="K78" i="24"/>
  <c r="K186" i="24"/>
  <c r="K180" i="24"/>
  <c r="K18" i="24"/>
  <c r="K52" i="24"/>
  <c r="K181" i="24"/>
  <c r="K38" i="24"/>
  <c r="K150" i="24"/>
  <c r="K70" i="24"/>
  <c r="K31" i="24"/>
  <c r="K87" i="24"/>
  <c r="K84" i="24"/>
  <c r="K48" i="24"/>
  <c r="K114" i="24"/>
  <c r="K45" i="24"/>
  <c r="K185" i="24"/>
  <c r="K133" i="24"/>
  <c r="K100" i="24"/>
  <c r="K115" i="24"/>
  <c r="K82" i="24"/>
  <c r="K176" i="24"/>
  <c r="K125" i="24"/>
  <c r="K184" i="24"/>
  <c r="K173" i="24"/>
  <c r="K168" i="24"/>
  <c r="K145" i="24"/>
  <c r="K142" i="24"/>
  <c r="K166" i="24"/>
  <c r="K54" i="24"/>
  <c r="K189" i="24"/>
  <c r="K153" i="24"/>
  <c r="K190" i="24"/>
  <c r="K124" i="24"/>
  <c r="K79" i="24"/>
  <c r="K47" i="24"/>
  <c r="K105" i="24"/>
  <c r="K7" i="24"/>
  <c r="K126" i="24"/>
  <c r="K56" i="24"/>
  <c r="K123" i="24"/>
  <c r="K89" i="24"/>
  <c r="K132" i="24"/>
  <c r="K25" i="24"/>
  <c r="K102" i="24"/>
  <c r="K30" i="24"/>
  <c r="K107" i="24"/>
  <c r="K130" i="24"/>
  <c r="K33" i="24"/>
  <c r="K65" i="24"/>
  <c r="K40" i="24"/>
  <c r="K93" i="24"/>
  <c r="K32" i="24"/>
  <c r="K15" i="24"/>
  <c r="K154" i="24"/>
  <c r="K41" i="24"/>
  <c r="K9" i="24"/>
  <c r="K12" i="24"/>
  <c r="K127" i="24"/>
  <c r="K69" i="24"/>
  <c r="K21" i="24"/>
  <c r="K117" i="24"/>
  <c r="K175" i="24"/>
  <c r="G191" i="24" l="1"/>
  <c r="K3" i="24"/>
  <c r="K191" i="24" s="1"/>
</calcChain>
</file>

<file path=xl/sharedStrings.xml><?xml version="1.0" encoding="utf-8"?>
<sst xmlns="http://schemas.openxmlformats.org/spreadsheetml/2006/main" count="3835" uniqueCount="446">
  <si>
    <t>Finess ARBUST</t>
  </si>
  <si>
    <t>Raison Sociale</t>
  </si>
  <si>
    <t>Statut</t>
  </si>
  <si>
    <t>Région</t>
  </si>
  <si>
    <t>CHR</t>
  </si>
  <si>
    <t>510000060</t>
  </si>
  <si>
    <t>CH D'EPERNAY</t>
  </si>
  <si>
    <t>CH</t>
  </si>
  <si>
    <t>510000516</t>
  </si>
  <si>
    <t>INSTITUT JEAN GODINOT</t>
  </si>
  <si>
    <t>CLCC</t>
  </si>
  <si>
    <t>540001286</t>
  </si>
  <si>
    <t>CENTRE ALEXIS VAUTRIN</t>
  </si>
  <si>
    <t>550003354</t>
  </si>
  <si>
    <t>CH BAR-LE-DUC</t>
  </si>
  <si>
    <t>570005165</t>
  </si>
  <si>
    <t>CHR METZ-THIONVILLE</t>
  </si>
  <si>
    <t>670000033</t>
  </si>
  <si>
    <t>CENTRE PAUL STRAUSS</t>
  </si>
  <si>
    <t>670780055</t>
  </si>
  <si>
    <t>HOPITAUX UNIVERSITAIRES DE STRASBOURG</t>
  </si>
  <si>
    <t>680000973</t>
  </si>
  <si>
    <t>CH DE COLMAR</t>
  </si>
  <si>
    <t>680020336</t>
  </si>
  <si>
    <t>CH DE MULHOUSE</t>
  </si>
  <si>
    <t>880007059</t>
  </si>
  <si>
    <t>CH INTERCOMMUNAL D'EPINAL</t>
  </si>
  <si>
    <t>240000117</t>
  </si>
  <si>
    <t>CH DE PERIGUEUX</t>
  </si>
  <si>
    <t>330000274</t>
  </si>
  <si>
    <t>POLYCLINIQUE BORDEAUX NORD AQUITAINE</t>
  </si>
  <si>
    <t>CLINIQUE</t>
  </si>
  <si>
    <t>330000662</t>
  </si>
  <si>
    <t>INSTITUT BERGONIE</t>
  </si>
  <si>
    <t>330781196</t>
  </si>
  <si>
    <t>CHU HOPITAUX DE BORDEAUX</t>
  </si>
  <si>
    <t>CH D'AGEN</t>
  </si>
  <si>
    <t>640780417</t>
  </si>
  <si>
    <t>CH INTERCOMMUNAL DE LA COTE BASQUE</t>
  </si>
  <si>
    <t>640781290</t>
  </si>
  <si>
    <t>CH DE PAU</t>
  </si>
  <si>
    <t>CHR DE POITIERS</t>
  </si>
  <si>
    <t>870000015</t>
  </si>
  <si>
    <t>CHU DE LIMOGES</t>
  </si>
  <si>
    <t>030780118</t>
  </si>
  <si>
    <t>CH DE VICHY</t>
  </si>
  <si>
    <t>070780358</t>
  </si>
  <si>
    <t>CH ARDECHE NORD</t>
  </si>
  <si>
    <t>380780049</t>
  </si>
  <si>
    <t>CH DE BOURGOIN-JALLIEU</t>
  </si>
  <si>
    <t>380780080</t>
  </si>
  <si>
    <t>CHU GRENOBLE</t>
  </si>
  <si>
    <t>420013492</t>
  </si>
  <si>
    <t>INSTITUT CANCEROLOGIE LUCIEN NEUWIRTH</t>
  </si>
  <si>
    <t>420784878</t>
  </si>
  <si>
    <t>CHU SAINT-ETIENNE</t>
  </si>
  <si>
    <t>630000479</t>
  </si>
  <si>
    <t>CENTRE REGIONAL JEAN PERRIN</t>
  </si>
  <si>
    <t>630780989</t>
  </si>
  <si>
    <t>CHU DE CLERMONT-FERRAND</t>
  </si>
  <si>
    <t>690000880</t>
  </si>
  <si>
    <t>CENTRE LEON BERARD</t>
  </si>
  <si>
    <t>EBNL</t>
  </si>
  <si>
    <t>690781810</t>
  </si>
  <si>
    <t>HOSPICES CIVILS DE LYON</t>
  </si>
  <si>
    <t>690782222</t>
  </si>
  <si>
    <t>CH DE VILLEFRANCHE SUR SAONE</t>
  </si>
  <si>
    <t>730000015</t>
  </si>
  <si>
    <t>CH DE CHAMBERY</t>
  </si>
  <si>
    <t>740781133</t>
  </si>
  <si>
    <t>CH ANNECY-GENEVOIS</t>
  </si>
  <si>
    <t>740790258</t>
  </si>
  <si>
    <t>CH ALPES-LEMAN</t>
  </si>
  <si>
    <t>740790381</t>
  </si>
  <si>
    <t>CH HOPITAUX DU LEMAN</t>
  </si>
  <si>
    <t>210987731</t>
  </si>
  <si>
    <t>CENTRE GEORGES-FRANCOIS LECLERC</t>
  </si>
  <si>
    <t>250000015</t>
  </si>
  <si>
    <t>CHU DE BESANCON</t>
  </si>
  <si>
    <t>710780263</t>
  </si>
  <si>
    <t>CH DE MACON</t>
  </si>
  <si>
    <t>710780958</t>
  </si>
  <si>
    <t>CH DE CHALON SUR SAONE</t>
  </si>
  <si>
    <t>900000365</t>
  </si>
  <si>
    <t>CH DE BELFORT-MONTBELIARD</t>
  </si>
  <si>
    <t>220000020</t>
  </si>
  <si>
    <t>CH DE SAINT BRIEUC</t>
  </si>
  <si>
    <t>Bretagne</t>
  </si>
  <si>
    <t>220000640</t>
  </si>
  <si>
    <t>CLINIQUE ARMORICAINE DE RADIOLOGIE</t>
  </si>
  <si>
    <t>350000022</t>
  </si>
  <si>
    <t>CH DE SAINT MALO</t>
  </si>
  <si>
    <t>350002812</t>
  </si>
  <si>
    <t>CENTRE EUGÈNE MARQUIS</t>
  </si>
  <si>
    <t>350005179</t>
  </si>
  <si>
    <t>CHU DE RENNES</t>
  </si>
  <si>
    <t>560005746</t>
  </si>
  <si>
    <t>CH BRETAGNE SUD</t>
  </si>
  <si>
    <t>560023210</t>
  </si>
  <si>
    <t>280000134</t>
  </si>
  <si>
    <t>CH DE CHARTRES</t>
  </si>
  <si>
    <t>370000481</t>
  </si>
  <si>
    <t>CHRU DE TOURS</t>
  </si>
  <si>
    <t>450000088</t>
  </si>
  <si>
    <t>CHR D'ORLEANS</t>
  </si>
  <si>
    <t>750000549</t>
  </si>
  <si>
    <t>FONDATION OPHTALMOLOGIQUE ROTHSCHILD</t>
  </si>
  <si>
    <t>UNICANCER</t>
  </si>
  <si>
    <t>GCS</t>
  </si>
  <si>
    <t>750110025</t>
  </si>
  <si>
    <t>750140014</t>
  </si>
  <si>
    <t>CH STE-ANNE</t>
  </si>
  <si>
    <t>750160012</t>
  </si>
  <si>
    <t>INSTUTUT CURIE - SAINT-CLOUD</t>
  </si>
  <si>
    <t>750712184</t>
  </si>
  <si>
    <t>AP-HP</t>
  </si>
  <si>
    <t>750810814</t>
  </si>
  <si>
    <t>SERVICE DE SANTE DES ARMEES</t>
  </si>
  <si>
    <t>SSA</t>
  </si>
  <si>
    <t>GH EST FRANCILIEN</t>
  </si>
  <si>
    <t>770110054</t>
  </si>
  <si>
    <t>CH DE MELUN</t>
  </si>
  <si>
    <t>780110078</t>
  </si>
  <si>
    <t>CH DE VERSAILLES</t>
  </si>
  <si>
    <t>910002773</t>
  </si>
  <si>
    <t>CH SUD FRANCILIEN</t>
  </si>
  <si>
    <t>910019447</t>
  </si>
  <si>
    <t>CH SUD ESSONNE</t>
  </si>
  <si>
    <t>920000684</t>
  </si>
  <si>
    <t>CENTRE CHIRURGICAL MARIE LANNELONGUE</t>
  </si>
  <si>
    <t>920110020</t>
  </si>
  <si>
    <t>C.A.S.H. DE NANTERRE</t>
  </si>
  <si>
    <t>930021480</t>
  </si>
  <si>
    <t>GH INTERCOMMUNAL DU RAINCY-MONTFERMEIL</t>
  </si>
  <si>
    <t>940000664</t>
  </si>
  <si>
    <t>GUSTAVE ROUSSY</t>
  </si>
  <si>
    <t>940016819</t>
  </si>
  <si>
    <t>HOPITAUX DE ST-MAURICE</t>
  </si>
  <si>
    <t>940140015</t>
  </si>
  <si>
    <t>FONDATION VALLEE</t>
  </si>
  <si>
    <t>HOPITAL SAINTE-CAMILLE</t>
  </si>
  <si>
    <t>950013870</t>
  </si>
  <si>
    <t>HOPITAL SIMONE WEIL</t>
  </si>
  <si>
    <t>950110015</t>
  </si>
  <si>
    <t>CH D'ARGENTEUIL</t>
  </si>
  <si>
    <t>300780038</t>
  </si>
  <si>
    <t>CHU DE NIMES</t>
  </si>
  <si>
    <t>310781406</t>
  </si>
  <si>
    <t>CHU DE TOULOUSE</t>
  </si>
  <si>
    <t>310782347</t>
  </si>
  <si>
    <t>INSTITUT CLAUDIUS REGAUD</t>
  </si>
  <si>
    <t>340000207</t>
  </si>
  <si>
    <t>CENTRE PAUL LAMARQUE</t>
  </si>
  <si>
    <t>340780055</t>
  </si>
  <si>
    <t>CH DE BEZIERS</t>
  </si>
  <si>
    <t>340780477</t>
  </si>
  <si>
    <t>CHU DE MONTPELLIER</t>
  </si>
  <si>
    <t>660780180</t>
  </si>
  <si>
    <t>CH DE PERPIGNAN</t>
  </si>
  <si>
    <t>020000063</t>
  </si>
  <si>
    <t>CH DE SAINT QUENTIN</t>
  </si>
  <si>
    <t>590000188</t>
  </si>
  <si>
    <t>CENTRE OSCAR LAMBRET</t>
  </si>
  <si>
    <t>590780193</t>
  </si>
  <si>
    <t>CHRU DE LILLE</t>
  </si>
  <si>
    <t>590781415</t>
  </si>
  <si>
    <t>CH DE DUNKERQUE</t>
  </si>
  <si>
    <t>590781902</t>
  </si>
  <si>
    <t>CH DE TOURCOING</t>
  </si>
  <si>
    <t>590782215</t>
  </si>
  <si>
    <t>CH DE VALENCIENNES</t>
  </si>
  <si>
    <t>590782421</t>
  </si>
  <si>
    <t>CH DE ROUBAIX</t>
  </si>
  <si>
    <t>600100721</t>
  </si>
  <si>
    <t>CH INTERCOMMUNAL DE COMPIEGNE-NOYON</t>
  </si>
  <si>
    <t>600101984</t>
  </si>
  <si>
    <t>GH PUBLIC DU SUD DE L'OISE</t>
  </si>
  <si>
    <t>620100057</t>
  </si>
  <si>
    <t>CH D'ARRAS</t>
  </si>
  <si>
    <t>620100651</t>
  </si>
  <si>
    <t>CH DE BETHUNE</t>
  </si>
  <si>
    <t>620100685</t>
  </si>
  <si>
    <t>CH DE LENS</t>
  </si>
  <si>
    <t>620103440</t>
  </si>
  <si>
    <t>CH DE BOULOGNE</t>
  </si>
  <si>
    <t>800000044</t>
  </si>
  <si>
    <t>CHU D'AMIENS</t>
  </si>
  <si>
    <t>140000100</t>
  </si>
  <si>
    <t>CHU DE CAEN</t>
  </si>
  <si>
    <t>Normandie</t>
  </si>
  <si>
    <t>140000555</t>
  </si>
  <si>
    <t>CENTRE FRANCOIS BACLESSE</t>
  </si>
  <si>
    <t>500000013</t>
  </si>
  <si>
    <t>CH PUBLIC DU COTENTIN</t>
  </si>
  <si>
    <t>760000166</t>
  </si>
  <si>
    <t>CENTRE HENRI BECQUEREL</t>
  </si>
  <si>
    <t>760000315</t>
  </si>
  <si>
    <t>CLINIQUE MATHILDE</t>
  </si>
  <si>
    <t>760780239</t>
  </si>
  <si>
    <t>CHU DE ROUEN</t>
  </si>
  <si>
    <t>760780726</t>
  </si>
  <si>
    <t>GH DU HAVRE</t>
  </si>
  <si>
    <t>440000057</t>
  </si>
  <si>
    <t>CH DE SAINT-NAZAIRE</t>
  </si>
  <si>
    <t>440000289</t>
  </si>
  <si>
    <t>CHU DE NANTES</t>
  </si>
  <si>
    <t>INSTITUT DE CANCEROLOGIE DE L'OUEST</t>
  </si>
  <si>
    <t>720000025</t>
  </si>
  <si>
    <t>CH DU MANS</t>
  </si>
  <si>
    <t>850000019</t>
  </si>
  <si>
    <t>CH DE LA ROCHE/YON</t>
  </si>
  <si>
    <t>060000528</t>
  </si>
  <si>
    <t>CENTRE ANTOINE LACASSAGNE</t>
  </si>
  <si>
    <t>CHU DE NICE - FONDATION LENVAL</t>
  </si>
  <si>
    <t>130001647</t>
  </si>
  <si>
    <t>INSTITUT PAOLI CALMETTES</t>
  </si>
  <si>
    <t>130001928</t>
  </si>
  <si>
    <t>CENTRE DE GERONTOLOGIE DEPARTEMENTAL</t>
  </si>
  <si>
    <t>130041916</t>
  </si>
  <si>
    <t>CHI AIX-PERTHUIS</t>
  </si>
  <si>
    <t>130786049</t>
  </si>
  <si>
    <t>AP-HM</t>
  </si>
  <si>
    <t>830100525</t>
  </si>
  <si>
    <t>CH DE DRAGUIGNAN</t>
  </si>
  <si>
    <t>830100566</t>
  </si>
  <si>
    <t>CH DE FREJUS ST-RAPHAEL</t>
  </si>
  <si>
    <t>830100616</t>
  </si>
  <si>
    <t>CH DE TOULON</t>
  </si>
  <si>
    <t>840000350</t>
  </si>
  <si>
    <t>INSTITUT STE-CATHERINE</t>
  </si>
  <si>
    <t>840006597</t>
  </si>
  <si>
    <t>CH D'AVIGNON</t>
  </si>
  <si>
    <t>970100228</t>
  </si>
  <si>
    <t>CHU DE POINTE A PITRE</t>
  </si>
  <si>
    <t>CH DE CAYENNE</t>
  </si>
  <si>
    <t>970302121</t>
  </si>
  <si>
    <t>CH DE L'OUEST GUYANNAIS</t>
  </si>
  <si>
    <t>970211207</t>
  </si>
  <si>
    <t>CHU DE FORT-DE-FRANCE</t>
  </si>
  <si>
    <t>970408589</t>
  </si>
  <si>
    <t>CHR DE LA REUNION</t>
  </si>
  <si>
    <t>CHNO DES QUINZE-VINGTS</t>
  </si>
  <si>
    <t>Export</t>
  </si>
  <si>
    <t>Finess 
ARBUST</t>
  </si>
  <si>
    <t>CHU</t>
  </si>
  <si>
    <t>CHNO DES QUINZE-VINGT</t>
  </si>
  <si>
    <t>Score-2014</t>
  </si>
  <si>
    <t>CH BRETAGNE ATLANTIQUE</t>
  </si>
  <si>
    <t xml:space="preserve">CH BRETAGNE ATLANTIQUE </t>
  </si>
  <si>
    <t>Score-global (%)</t>
  </si>
  <si>
    <t>Score-2015</t>
  </si>
  <si>
    <t>Score
Essai_2015</t>
  </si>
  <si>
    <t>ScoreInc
Promoteur-2015</t>
  </si>
  <si>
    <t>ScoreInc
Invest-2015</t>
  </si>
  <si>
    <t>Auvergne-Rhône-Alpes</t>
  </si>
  <si>
    <t>260000021</t>
  </si>
  <si>
    <t>CH DE VALENCE</t>
  </si>
  <si>
    <t>Bourgogne-Franche-Comté</t>
  </si>
  <si>
    <t>350000071</t>
  </si>
  <si>
    <t>HOPITAL ARTHUR GARDINER</t>
  </si>
  <si>
    <t>Hauts-de-France</t>
  </si>
  <si>
    <t>750811887</t>
  </si>
  <si>
    <t>ASSOCIATION AMBROISE CROIZAT</t>
  </si>
  <si>
    <t>160000451</t>
  </si>
  <si>
    <t>CENTRE HOSPITALIER D'ANGOULEME</t>
  </si>
  <si>
    <t>Nouvelle-Aquitaine</t>
  </si>
  <si>
    <t>400011177</t>
  </si>
  <si>
    <t>CENTRE HOSPITALIER DE MONT DE MARSAN</t>
  </si>
  <si>
    <t>860003110</t>
  </si>
  <si>
    <t>S.A.R.L. "LA GIBAUDERIE"</t>
  </si>
  <si>
    <t>870017415</t>
  </si>
  <si>
    <t>SAS POLYCLINIQUE DE LIMOGES</t>
  </si>
  <si>
    <t>Occitanie</t>
  </si>
  <si>
    <t>460780216</t>
  </si>
  <si>
    <t>CENTRE HOSPITALIER JEAN ROUGIER CAHORS</t>
  </si>
  <si>
    <t>440041572</t>
  </si>
  <si>
    <t>LE CONFLUENT - NCN</t>
  </si>
  <si>
    <t>Publications</t>
  </si>
  <si>
    <t>Essais</t>
  </si>
  <si>
    <t>Inc-Prom</t>
  </si>
  <si>
    <t>Inc-Inv</t>
  </si>
  <si>
    <t>Enseignement</t>
  </si>
  <si>
    <t>Score-global</t>
  </si>
  <si>
    <t>310000054</t>
  </si>
  <si>
    <t>CLINIQUE SARRUS-TEINTURIERS</t>
  </si>
  <si>
    <t>310788799</t>
  </si>
  <si>
    <t>CLINIQUE MEDIPOLE GARONNE</t>
  </si>
  <si>
    <t>590781803</t>
  </si>
  <si>
    <t>CH SAMBRE-AVESNOIS</t>
  </si>
  <si>
    <t>060001468</t>
  </si>
  <si>
    <t>CLINIQUE PLEIN CIEL</t>
  </si>
  <si>
    <t>Score
Ens_2015</t>
  </si>
  <si>
    <t>860014208</t>
  </si>
  <si>
    <t>970302022</t>
  </si>
  <si>
    <t>340780642</t>
  </si>
  <si>
    <t>CLINIQUE BEAU SOLEIL</t>
  </si>
  <si>
    <t>Score-2016</t>
  </si>
  <si>
    <t>Score
Essai_2016</t>
  </si>
  <si>
    <t>ScoreInc
Promoteur-2016</t>
  </si>
  <si>
    <t>ScoreInc
Invest-2016</t>
  </si>
  <si>
    <t>730010048</t>
  </si>
  <si>
    <t>HOPITAL PRIVE MEDIPOLE DE SAVOIE</t>
  </si>
  <si>
    <t>280000183</t>
  </si>
  <si>
    <t>CH DE DREUX</t>
  </si>
  <si>
    <t>080000615</t>
  </si>
  <si>
    <t>CH DE CHARLEVILLE-MEZIERES</t>
  </si>
  <si>
    <t>590782637</t>
  </si>
  <si>
    <t>CH D'ARMENTIERES</t>
  </si>
  <si>
    <t>590783239</t>
  </si>
  <si>
    <t>CH DE DOUAI</t>
  </si>
  <si>
    <t>620101360</t>
  </si>
  <si>
    <t>CH DE ST-OMER</t>
  </si>
  <si>
    <t>910110055</t>
  </si>
  <si>
    <t>930110051</t>
  </si>
  <si>
    <t>CH DE ST-DENIS</t>
  </si>
  <si>
    <t>930110069</t>
  </si>
  <si>
    <t>CH D'AULNAY-SOUS-BOIS</t>
  </si>
  <si>
    <t>F-750058448</t>
  </si>
  <si>
    <t>GCS VIVALTO SANTE ERI</t>
  </si>
  <si>
    <t>F-CHIPS-CHFQ</t>
  </si>
  <si>
    <t>GCS POISSY-ST-GERMAIN-MANTES</t>
  </si>
  <si>
    <t>F-NORDVALDOISE</t>
  </si>
  <si>
    <t>GCS DU NORD VAL D'OISE</t>
  </si>
  <si>
    <t>F-SANTECITE</t>
  </si>
  <si>
    <t>GCS SANTECITE ERI</t>
  </si>
  <si>
    <t>400780193</t>
  </si>
  <si>
    <t>CH DE DAX</t>
  </si>
  <si>
    <t>790000012</t>
  </si>
  <si>
    <t>CH DE NIORT</t>
  </si>
  <si>
    <t>F-MEDIPOLE</t>
  </si>
  <si>
    <t>GCS MEDIPOLE PARTENAIRES</t>
  </si>
  <si>
    <t>F-690805361</t>
  </si>
  <si>
    <t>FUSION CH ST-JOSEPH - ST-LUC</t>
  </si>
  <si>
    <t>F-RIMBO</t>
  </si>
  <si>
    <t>RIMBO</t>
  </si>
  <si>
    <t>F-060785011</t>
  </si>
  <si>
    <t>F-130014228</t>
  </si>
  <si>
    <t>FUSION HOPITAL ST-JOSEPH MARSEILLE</t>
  </si>
  <si>
    <t>F-540023264</t>
  </si>
  <si>
    <t>CHU DE NANCY</t>
  </si>
  <si>
    <t>F-750000523</t>
  </si>
  <si>
    <t>FUSION GH PARIS ST-JOSEPH</t>
  </si>
  <si>
    <t>F-490017258</t>
  </si>
  <si>
    <t>F-770020030</t>
  </si>
  <si>
    <t>F-750056277</t>
  </si>
  <si>
    <t>GCS RAMSAY-GDS RE</t>
  </si>
  <si>
    <t>F-920000650</t>
  </si>
  <si>
    <t>FUSION FOCH</t>
  </si>
  <si>
    <t>F-590051801</t>
  </si>
  <si>
    <t>FUSION GH INSTITUT CATHOLIQUE DE LILLE</t>
  </si>
  <si>
    <t>F-750150104</t>
  </si>
  <si>
    <t>FUSION INSTITUT MUTUALISTE MONTSOURIS</t>
  </si>
  <si>
    <t>F-ELSAN</t>
  </si>
  <si>
    <t>GCS ELSAN RE</t>
  </si>
  <si>
    <t>F-750006728</t>
  </si>
  <si>
    <t>FUSION GH DIACONESSES CROIX ST-SIMON</t>
  </si>
  <si>
    <t>F-130002157</t>
  </si>
  <si>
    <t>FUSION HOPITAL EUROPEEN MARSEILLE</t>
  </si>
  <si>
    <t>470016171</t>
  </si>
  <si>
    <t>940150014</t>
  </si>
  <si>
    <t>750050932</t>
  </si>
  <si>
    <t>Score
Ens_2016</t>
  </si>
  <si>
    <t>Martinique</t>
  </si>
  <si>
    <t>Guyane</t>
  </si>
  <si>
    <t>Guadeloupe</t>
  </si>
  <si>
    <t>Service de santé des armées (SSA)</t>
  </si>
  <si>
    <t>Grand Est</t>
  </si>
  <si>
    <t>Pays de la Loire</t>
  </si>
  <si>
    <t>Centre-Val de Loire</t>
  </si>
  <si>
    <t>Océan Indien</t>
  </si>
  <si>
    <t>Provence-Alpes-Côte d'Azur</t>
  </si>
  <si>
    <t>Ile-de-France</t>
  </si>
  <si>
    <t>330022658</t>
  </si>
  <si>
    <t>SCM IMAGERIE CLINIQUE DU SPORT</t>
  </si>
  <si>
    <t>F-CHIC-CHIV</t>
  </si>
  <si>
    <t>FUSION CHI CRETEIL - CHI VILLENEUVE</t>
  </si>
  <si>
    <t>Score-2017</t>
  </si>
  <si>
    <t>Score-2014-2017</t>
  </si>
  <si>
    <t>Score
Essai_2017</t>
  </si>
  <si>
    <t>Score
Essai_2015-2017</t>
  </si>
  <si>
    <t>ScoreInc
Promoteur-2017</t>
  </si>
  <si>
    <t>ScoreInc
Promoteur-2015-2017</t>
  </si>
  <si>
    <t>ScoreInc
Invest-2017</t>
  </si>
  <si>
    <t>ScoreInc
Invest-2015-2017</t>
  </si>
  <si>
    <t>430000018</t>
  </si>
  <si>
    <t>CH DU PUY</t>
  </si>
  <si>
    <t>690000278</t>
  </si>
  <si>
    <t>NEPHROCARE RHONE-ALPES</t>
  </si>
  <si>
    <t>690000377</t>
  </si>
  <si>
    <t>HOPITAL PRIVE DE L'EST LYONNAIS</t>
  </si>
  <si>
    <t>690002225</t>
  </si>
  <si>
    <t>CALYDIAL</t>
  </si>
  <si>
    <t>670000652</t>
  </si>
  <si>
    <t>AURAL</t>
  </si>
  <si>
    <t>Grand-Est</t>
  </si>
  <si>
    <t>F-510000029</t>
  </si>
  <si>
    <t>FUSION REIMS - TROYES</t>
  </si>
  <si>
    <t>600100713</t>
  </si>
  <si>
    <t>CH DE BEAUVAIS</t>
  </si>
  <si>
    <t>620101337</t>
  </si>
  <si>
    <t>CH DE CALAIS</t>
  </si>
  <si>
    <t>910000033</t>
  </si>
  <si>
    <t>HOPITAL PRIVE GERIATRIQUE LES MAGNOLIAS</t>
  </si>
  <si>
    <t>Île-de-France</t>
  </si>
  <si>
    <t>F-690044193</t>
  </si>
  <si>
    <t>GCS CAPIO RE</t>
  </si>
  <si>
    <t>330781253</t>
  </si>
  <si>
    <t>CH DE LIBOURNE</t>
  </si>
  <si>
    <t>090781774</t>
  </si>
  <si>
    <t>CHI DU VAL D'ARIEGE</t>
  </si>
  <si>
    <t>340000256</t>
  </si>
  <si>
    <t>CLINIQUE DU SOUFFLE LA VALLONIE</t>
  </si>
  <si>
    <t>340009489</t>
  </si>
  <si>
    <t>NEPHROLOGIE DIALYSE ST-GUILHEM</t>
  </si>
  <si>
    <t>F-LOURDES-BIGORRE</t>
  </si>
  <si>
    <t>GCS GH NORD-PYRENEES</t>
  </si>
  <si>
    <t>F-DIJON-AUXERRE</t>
  </si>
  <si>
    <t>RC EN BOURGOGNE</t>
  </si>
  <si>
    <t>CHR/U</t>
  </si>
  <si>
    <t>F-ANGERS-CHOLET</t>
  </si>
  <si>
    <t>GHT 49</t>
  </si>
  <si>
    <t>Pays-de-la-Loire</t>
  </si>
  <si>
    <t>GH NORD-ESSONNE</t>
  </si>
  <si>
    <r>
      <t>Crédits DS-2019 (</t>
    </r>
    <r>
      <rPr>
        <b/>
        <sz val="12"/>
        <rFont val="Calibri"/>
        <family val="2"/>
      </rPr>
      <t>€</t>
    </r>
    <r>
      <rPr>
        <b/>
        <sz val="12"/>
        <rFont val="Arial"/>
        <family val="2"/>
      </rPr>
      <t>) seuil 250 K</t>
    </r>
    <r>
      <rPr>
        <b/>
        <sz val="12"/>
        <rFont val="Calibri"/>
        <family val="2"/>
      </rPr>
      <t>€</t>
    </r>
  </si>
  <si>
    <t>(133 ES)</t>
  </si>
  <si>
    <t>F-ROCHELLE-ROCHEFORT</t>
  </si>
  <si>
    <t>FUSION LA ROCHELLE-ROCHEFORT</t>
  </si>
  <si>
    <t>010000222</t>
  </si>
  <si>
    <t>CLINIQUE DU SOUFFLE LE PONTET</t>
  </si>
  <si>
    <t>540009701</t>
  </si>
  <si>
    <t>INSTITUT REGIONAL DE READAPTATION DE NANCY</t>
  </si>
  <si>
    <t>770000347</t>
  </si>
  <si>
    <t>CLINIQUE LES TROIS SOLEILS</t>
  </si>
  <si>
    <t>310000161</t>
  </si>
  <si>
    <t>CLINIQUE DU CHATEAU DE VERNHES</t>
  </si>
  <si>
    <t>660000183</t>
  </si>
  <si>
    <t>CLINIQUE DU SOUFFLE LA SOLANE</t>
  </si>
  <si>
    <t>660000431</t>
  </si>
  <si>
    <t>CLINIQUE VAL PYRENE</t>
  </si>
  <si>
    <t>660006370</t>
  </si>
  <si>
    <t>CLINIQUE DU SOUFFLE LES CLARINES</t>
  </si>
  <si>
    <t>Score
Ens_2017</t>
  </si>
  <si>
    <t>Score
Enseignement_2017-2019</t>
  </si>
  <si>
    <t>210780607</t>
  </si>
  <si>
    <t>CH LA CHARTREUSE</t>
  </si>
  <si>
    <t xml:space="preserve">Finess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</si>
</sst>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"/>
  </numFmts>
  <fonts count="8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MS Sans Serif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rgb="FF00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0" borderId="0" xfId="0" applyFill="1" applyBorder="1"/>
    <xf numFmtId="0" fontId="0" fillId="0" borderId="0" xfId="0" applyFont="1" applyFill="1" applyBorder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0" fillId="5" borderId="0" xfId="0" applyFill="1" applyBorder="1"/>
    <xf numFmtId="0" fontId="0" fillId="5" borderId="0" xfId="0" applyFont="1" applyFill="1" applyBorder="1"/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2" fontId="0" fillId="0" borderId="0" xfId="0" applyNumberFormat="1"/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3" borderId="0" xfId="0" applyFont="1" applyFill="1" applyBorder="1"/>
    <xf numFmtId="1" fontId="0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/>
    </xf>
    <xf numFmtId="0" fontId="0" fillId="0" borderId="0" xfId="0"/>
    <xf numFmtId="0" fontId="0" fillId="0" borderId="0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/>
    <xf numFmtId="0" fontId="0" fillId="4" borderId="1" xfId="0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/>
    <xf numFmtId="2" fontId="0" fillId="0" borderId="1" xfId="0" applyNumberFormat="1" applyFont="1" applyFill="1" applyBorder="1"/>
    <xf numFmtId="2" fontId="0" fillId="0" borderId="1" xfId="0" applyNumberFormat="1" applyFill="1" applyBorder="1" applyAlignment="1">
      <alignment horizontal="right"/>
    </xf>
    <xf numFmtId="2" fontId="0" fillId="4" borderId="1" xfId="0" applyNumberFormat="1" applyFont="1" applyFill="1" applyBorder="1" applyAlignment="1">
      <alignment horizontal="right"/>
    </xf>
    <xf numFmtId="0" fontId="0" fillId="0" borderId="0" xfId="0" applyFill="1"/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3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 applyFont="1" applyFill="1" applyBorder="1"/>
    <xf numFmtId="1" fontId="0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/>
    <xf numFmtId="3" fontId="0" fillId="0" borderId="0" xfId="0" applyNumberFormat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colors>
    <mruColors>
      <color rgb="FFDDDDDD"/>
      <color rgb="FFFFCCFF"/>
      <color rgb="FFCCFF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13</xdr:row>
      <xdr:rowOff>97923</xdr:rowOff>
    </xdr:from>
    <xdr:ext cx="184730" cy="937629"/>
    <xdr:sp macro="" textlink="">
      <xdr:nvSpPr>
        <xdr:cNvPr id="3" name="Rectangle 2"/>
        <xdr:cNvSpPr/>
      </xdr:nvSpPr>
      <xdr:spPr>
        <a:xfrm>
          <a:off x="7813387" y="30030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1"/>
  <sheetViews>
    <sheetView view="pageLayout" zoomScaleNormal="100" workbookViewId="0">
      <selection activeCell="H33" sqref="H33:I33"/>
    </sheetView>
  </sheetViews>
  <sheetFormatPr baseColWidth="10" defaultColWidth="9.140625" defaultRowHeight="12.75" x14ac:dyDescent="0.2"/>
  <cols>
    <col min="1" max="1" width="24.85546875" style="1" bestFit="1" customWidth="1"/>
    <col min="2" max="2" width="45.5703125" style="1" bestFit="1" customWidth="1"/>
    <col min="3" max="3" width="10.85546875" style="1" bestFit="1" customWidth="1"/>
    <col min="4" max="4" width="31" style="1" bestFit="1" customWidth="1"/>
    <col min="5" max="5" width="7.7109375" style="2" customWidth="1"/>
    <col min="6" max="6" width="10.28515625" style="2" bestFit="1" customWidth="1"/>
    <col min="7" max="8" width="10.28515625" style="2" customWidth="1"/>
    <col min="9" max="9" width="8.5703125" style="2" customWidth="1"/>
    <col min="10" max="10" width="10.28515625" style="7" customWidth="1"/>
    <col min="11" max="37" width="9.140625" style="4"/>
    <col min="38" max="16384" width="9.140625" style="1"/>
  </cols>
  <sheetData>
    <row r="1" spans="1:37" s="3" customFormat="1" ht="25.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242</v>
      </c>
      <c r="F1" s="6" t="s">
        <v>246</v>
      </c>
      <c r="G1" s="6" t="s">
        <v>250</v>
      </c>
      <c r="H1" s="6" t="s">
        <v>296</v>
      </c>
      <c r="I1" s="6" t="s">
        <v>376</v>
      </c>
      <c r="J1" s="6" t="s">
        <v>377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">
      <c r="A2" s="46" t="s">
        <v>427</v>
      </c>
      <c r="B2" s="46" t="s">
        <v>428</v>
      </c>
      <c r="C2" s="46" t="s">
        <v>31</v>
      </c>
      <c r="D2" s="20" t="s">
        <v>254</v>
      </c>
      <c r="E2" s="49">
        <v>2018</v>
      </c>
      <c r="F2" s="60">
        <v>0</v>
      </c>
      <c r="G2" s="60">
        <v>0</v>
      </c>
      <c r="H2" s="84">
        <v>0</v>
      </c>
      <c r="I2" s="82">
        <v>0</v>
      </c>
      <c r="J2" s="28">
        <v>0</v>
      </c>
    </row>
    <row r="3" spans="1:37" x14ac:dyDescent="0.2">
      <c r="A3" s="29" t="s">
        <v>44</v>
      </c>
      <c r="B3" s="8" t="s">
        <v>45</v>
      </c>
      <c r="C3" s="8" t="s">
        <v>7</v>
      </c>
      <c r="D3" s="20" t="s">
        <v>254</v>
      </c>
      <c r="E3" s="21">
        <v>2015</v>
      </c>
      <c r="F3" s="21">
        <v>126</v>
      </c>
      <c r="G3" s="22">
        <v>35</v>
      </c>
      <c r="H3" s="78">
        <v>189</v>
      </c>
      <c r="I3" s="82">
        <v>95</v>
      </c>
      <c r="J3" s="28">
        <v>2.2437091597224495E-2</v>
      </c>
    </row>
    <row r="4" spans="1:37" x14ac:dyDescent="0.2">
      <c r="A4" s="63" t="s">
        <v>46</v>
      </c>
      <c r="B4" s="39" t="s">
        <v>47</v>
      </c>
      <c r="C4" s="39" t="s">
        <v>7</v>
      </c>
      <c r="D4" s="20" t="s">
        <v>254</v>
      </c>
      <c r="E4" s="47">
        <v>2014</v>
      </c>
      <c r="F4" s="47">
        <v>3</v>
      </c>
      <c r="G4" s="22">
        <v>9</v>
      </c>
      <c r="H4" s="78">
        <v>0</v>
      </c>
      <c r="I4" s="82">
        <v>8</v>
      </c>
      <c r="J4" s="28">
        <v>9.9353200389187737E-4</v>
      </c>
    </row>
    <row r="5" spans="1:37" x14ac:dyDescent="0.2">
      <c r="A5" s="62" t="s">
        <v>255</v>
      </c>
      <c r="B5" s="46" t="s">
        <v>256</v>
      </c>
      <c r="C5" s="46" t="s">
        <v>7</v>
      </c>
      <c r="D5" s="20" t="s">
        <v>254</v>
      </c>
      <c r="E5" s="49">
        <v>2016</v>
      </c>
      <c r="F5" s="51">
        <v>0</v>
      </c>
      <c r="G5" s="49">
        <v>257</v>
      </c>
      <c r="H5" s="78">
        <v>312</v>
      </c>
      <c r="I5" s="82">
        <v>251</v>
      </c>
      <c r="J5" s="28">
        <v>3.905444954881554E-2</v>
      </c>
    </row>
    <row r="6" spans="1:37" x14ac:dyDescent="0.2">
      <c r="A6" s="29" t="s">
        <v>48</v>
      </c>
      <c r="B6" s="8" t="s">
        <v>49</v>
      </c>
      <c r="C6" s="8" t="s">
        <v>7</v>
      </c>
      <c r="D6" s="20" t="s">
        <v>254</v>
      </c>
      <c r="E6" s="21">
        <v>2015</v>
      </c>
      <c r="F6" s="21">
        <v>198</v>
      </c>
      <c r="G6" s="22">
        <v>102</v>
      </c>
      <c r="H6" s="78">
        <v>77</v>
      </c>
      <c r="I6" s="82">
        <v>98</v>
      </c>
      <c r="J6" s="28">
        <v>2.4908782639969741E-2</v>
      </c>
    </row>
    <row r="7" spans="1:37" x14ac:dyDescent="0.2">
      <c r="A7" s="63" t="s">
        <v>50</v>
      </c>
      <c r="B7" s="39" t="s">
        <v>51</v>
      </c>
      <c r="C7" s="39" t="s">
        <v>4</v>
      </c>
      <c r="D7" s="46" t="s">
        <v>254</v>
      </c>
      <c r="E7" s="21">
        <v>2009</v>
      </c>
      <c r="F7" s="47">
        <v>8008</v>
      </c>
      <c r="G7" s="49">
        <v>8818</v>
      </c>
      <c r="H7" s="78">
        <v>10359</v>
      </c>
      <c r="I7" s="82">
        <v>10202.5</v>
      </c>
      <c r="J7" s="28">
        <v>1.8689219225368736</v>
      </c>
    </row>
    <row r="8" spans="1:37" x14ac:dyDescent="0.2">
      <c r="A8" s="63" t="s">
        <v>52</v>
      </c>
      <c r="B8" s="39" t="s">
        <v>53</v>
      </c>
      <c r="C8" s="39" t="s">
        <v>7</v>
      </c>
      <c r="D8" s="46" t="s">
        <v>254</v>
      </c>
      <c r="E8" s="21">
        <v>2009</v>
      </c>
      <c r="F8" s="47">
        <v>419</v>
      </c>
      <c r="G8" s="49">
        <v>433</v>
      </c>
      <c r="H8" s="78">
        <v>759</v>
      </c>
      <c r="I8" s="82">
        <v>810</v>
      </c>
      <c r="J8" s="28">
        <v>0.11916901818964423</v>
      </c>
    </row>
    <row r="9" spans="1:37" x14ac:dyDescent="0.2">
      <c r="A9" s="63" t="s">
        <v>54</v>
      </c>
      <c r="B9" s="39" t="s">
        <v>55</v>
      </c>
      <c r="C9" s="39" t="s">
        <v>4</v>
      </c>
      <c r="D9" s="20" t="s">
        <v>254</v>
      </c>
      <c r="E9" s="47">
        <v>2009</v>
      </c>
      <c r="F9" s="47">
        <v>5370</v>
      </c>
      <c r="G9" s="49">
        <v>5930</v>
      </c>
      <c r="H9" s="78">
        <v>5540</v>
      </c>
      <c r="I9" s="82">
        <v>6725.5</v>
      </c>
      <c r="J9" s="28">
        <v>1.1824847359831872</v>
      </c>
    </row>
    <row r="10" spans="1:37" x14ac:dyDescent="0.2">
      <c r="A10" s="46" t="s">
        <v>384</v>
      </c>
      <c r="B10" s="46" t="s">
        <v>385</v>
      </c>
      <c r="C10" s="46" t="s">
        <v>7</v>
      </c>
      <c r="D10" s="20" t="s">
        <v>254</v>
      </c>
      <c r="E10" s="49">
        <v>2018</v>
      </c>
      <c r="F10" s="51">
        <v>0</v>
      </c>
      <c r="G10" s="51">
        <v>0</v>
      </c>
      <c r="H10" s="51">
        <v>0</v>
      </c>
      <c r="I10" s="82">
        <v>58</v>
      </c>
      <c r="J10" s="28">
        <v>2.6406755394376541E-3</v>
      </c>
    </row>
    <row r="11" spans="1:37" x14ac:dyDescent="0.2">
      <c r="A11" s="29" t="s">
        <v>56</v>
      </c>
      <c r="B11" s="8" t="s">
        <v>57</v>
      </c>
      <c r="C11" s="8" t="s">
        <v>10</v>
      </c>
      <c r="D11" s="20" t="s">
        <v>254</v>
      </c>
      <c r="E11" s="21">
        <v>2009</v>
      </c>
      <c r="F11" s="21">
        <v>1073</v>
      </c>
      <c r="G11" s="22">
        <v>902</v>
      </c>
      <c r="H11" s="78">
        <v>974</v>
      </c>
      <c r="I11" s="82">
        <v>833</v>
      </c>
      <c r="J11" s="28">
        <v>0.19253435598284813</v>
      </c>
    </row>
    <row r="12" spans="1:37" x14ac:dyDescent="0.2">
      <c r="A12" s="63" t="s">
        <v>58</v>
      </c>
      <c r="B12" s="39" t="s">
        <v>59</v>
      </c>
      <c r="C12" s="39" t="s">
        <v>4</v>
      </c>
      <c r="D12" s="46" t="s">
        <v>254</v>
      </c>
      <c r="E12" s="47">
        <v>2009</v>
      </c>
      <c r="F12" s="47">
        <v>5278</v>
      </c>
      <c r="G12" s="49">
        <v>6365</v>
      </c>
      <c r="H12" s="78">
        <v>7342.5</v>
      </c>
      <c r="I12" s="82">
        <v>6849.5</v>
      </c>
      <c r="J12" s="28">
        <v>1.2895640605658352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 s="46" t="s">
        <v>386</v>
      </c>
      <c r="B13" s="46" t="s">
        <v>387</v>
      </c>
      <c r="C13" s="46" t="s">
        <v>31</v>
      </c>
      <c r="D13" s="46" t="s">
        <v>254</v>
      </c>
      <c r="E13" s="49">
        <v>2018</v>
      </c>
      <c r="F13" s="51">
        <v>0</v>
      </c>
      <c r="G13" s="51">
        <v>0</v>
      </c>
      <c r="H13" s="51">
        <v>0</v>
      </c>
      <c r="I13" s="82">
        <v>129</v>
      </c>
      <c r="J13" s="28">
        <v>5.8732266308182306E-3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46" t="s">
        <v>388</v>
      </c>
      <c r="B14" s="46" t="s">
        <v>389</v>
      </c>
      <c r="C14" s="46" t="s">
        <v>31</v>
      </c>
      <c r="D14" s="20" t="s">
        <v>254</v>
      </c>
      <c r="E14" s="49">
        <v>2018</v>
      </c>
      <c r="F14" s="51">
        <v>0</v>
      </c>
      <c r="G14" s="51">
        <v>0</v>
      </c>
      <c r="H14" s="51">
        <v>0</v>
      </c>
      <c r="I14" s="82">
        <v>0</v>
      </c>
      <c r="J14" s="28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63" t="s">
        <v>60</v>
      </c>
      <c r="B15" s="39" t="s">
        <v>61</v>
      </c>
      <c r="C15" s="39" t="s">
        <v>10</v>
      </c>
      <c r="D15" s="46" t="s">
        <v>254</v>
      </c>
      <c r="E15" s="47">
        <v>2009</v>
      </c>
      <c r="F15" s="47">
        <v>3631</v>
      </c>
      <c r="G15" s="49">
        <v>3500</v>
      </c>
      <c r="H15" s="78">
        <v>3752</v>
      </c>
      <c r="I15" s="82">
        <v>3282</v>
      </c>
      <c r="J15" s="28">
        <v>0.7166149712028862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 s="46" t="s">
        <v>390</v>
      </c>
      <c r="B16" s="46" t="s">
        <v>391</v>
      </c>
      <c r="C16" s="46" t="s">
        <v>62</v>
      </c>
      <c r="D16" s="20" t="s">
        <v>254</v>
      </c>
      <c r="E16" s="49">
        <v>2018</v>
      </c>
      <c r="F16" s="51">
        <v>0</v>
      </c>
      <c r="G16" s="51">
        <v>0</v>
      </c>
      <c r="H16" s="51">
        <v>0</v>
      </c>
      <c r="I16" s="82">
        <v>16</v>
      </c>
      <c r="J16" s="28">
        <v>7.2846221777590455E-4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">
      <c r="A17" s="29" t="s">
        <v>63</v>
      </c>
      <c r="B17" s="8" t="s">
        <v>64</v>
      </c>
      <c r="C17" s="8" t="s">
        <v>4</v>
      </c>
      <c r="D17" s="20" t="s">
        <v>254</v>
      </c>
      <c r="E17" s="21">
        <v>2009</v>
      </c>
      <c r="F17" s="21">
        <v>21900</v>
      </c>
      <c r="G17" s="86">
        <v>28149</v>
      </c>
      <c r="H17" s="86">
        <v>31066</v>
      </c>
      <c r="I17" s="87">
        <v>30478</v>
      </c>
      <c r="J17" s="28">
        <v>5.5600981110032794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29" t="s">
        <v>65</v>
      </c>
      <c r="B18" s="8" t="s">
        <v>66</v>
      </c>
      <c r="C18" s="8" t="s">
        <v>7</v>
      </c>
      <c r="D18" s="46" t="s">
        <v>254</v>
      </c>
      <c r="E18" s="21">
        <v>2013</v>
      </c>
      <c r="F18" s="21">
        <v>130</v>
      </c>
      <c r="G18" s="22">
        <v>140</v>
      </c>
      <c r="H18" s="78">
        <v>153</v>
      </c>
      <c r="I18" s="82">
        <v>161.5</v>
      </c>
      <c r="J18" s="28">
        <v>2.9278356242185187E-2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63" t="s">
        <v>67</v>
      </c>
      <c r="B19" s="39" t="s">
        <v>68</v>
      </c>
      <c r="C19" s="39" t="s">
        <v>7</v>
      </c>
      <c r="D19" s="46" t="s">
        <v>254</v>
      </c>
      <c r="E19" s="21">
        <v>2014</v>
      </c>
      <c r="F19" s="47">
        <v>254</v>
      </c>
      <c r="G19" s="49">
        <v>496</v>
      </c>
      <c r="H19" s="78">
        <v>685.33333333333303</v>
      </c>
      <c r="I19" s="82">
        <v>547</v>
      </c>
      <c r="J19" s="28">
        <v>9.7143378184314733E-2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">
      <c r="A20" s="64" t="s">
        <v>300</v>
      </c>
      <c r="B20" s="59" t="s">
        <v>301</v>
      </c>
      <c r="C20" s="59" t="s">
        <v>31</v>
      </c>
      <c r="D20" s="59" t="s">
        <v>254</v>
      </c>
      <c r="E20" s="21">
        <v>2017</v>
      </c>
      <c r="F20" s="51">
        <v>0</v>
      </c>
      <c r="G20" s="51">
        <v>0</v>
      </c>
      <c r="H20" s="78">
        <v>18</v>
      </c>
      <c r="I20" s="82">
        <v>16</v>
      </c>
      <c r="J20" s="28">
        <v>1.5773944182773405E-3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63" t="s">
        <v>69</v>
      </c>
      <c r="B21" s="39" t="s">
        <v>70</v>
      </c>
      <c r="C21" s="39" t="s">
        <v>7</v>
      </c>
      <c r="D21" s="20" t="s">
        <v>254</v>
      </c>
      <c r="E21" s="47">
        <v>2012</v>
      </c>
      <c r="F21" s="47">
        <v>944</v>
      </c>
      <c r="G21" s="22">
        <v>896</v>
      </c>
      <c r="H21" s="78">
        <v>1010</v>
      </c>
      <c r="I21" s="82">
        <v>991.5</v>
      </c>
      <c r="J21" s="28">
        <v>0.19353033790005886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29" t="s">
        <v>71</v>
      </c>
      <c r="B22" s="8" t="s">
        <v>72</v>
      </c>
      <c r="C22" s="8" t="s">
        <v>7</v>
      </c>
      <c r="D22" s="20" t="s">
        <v>254</v>
      </c>
      <c r="E22" s="21">
        <v>2014</v>
      </c>
      <c r="F22" s="21">
        <v>124</v>
      </c>
      <c r="G22" s="22">
        <v>52</v>
      </c>
      <c r="H22" s="78">
        <v>85</v>
      </c>
      <c r="I22" s="82">
        <v>119</v>
      </c>
      <c r="J22" s="28">
        <v>1.9360846725897433E-2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63" t="s">
        <v>73</v>
      </c>
      <c r="B23" s="39" t="s">
        <v>74</v>
      </c>
      <c r="C23" s="39" t="s">
        <v>7</v>
      </c>
      <c r="D23" s="46" t="s">
        <v>254</v>
      </c>
      <c r="E23" s="47">
        <v>2014</v>
      </c>
      <c r="F23" s="47">
        <v>3</v>
      </c>
      <c r="G23" s="49">
        <v>28</v>
      </c>
      <c r="H23" s="78">
        <v>24</v>
      </c>
      <c r="I23" s="82">
        <v>6</v>
      </c>
      <c r="J23" s="28">
        <v>2.9889581474805914E-3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46" t="s">
        <v>404</v>
      </c>
      <c r="B24" s="46" t="s">
        <v>405</v>
      </c>
      <c r="C24" s="46" t="s">
        <v>108</v>
      </c>
      <c r="D24" s="46" t="s">
        <v>254</v>
      </c>
      <c r="E24" s="49">
        <v>2018</v>
      </c>
      <c r="F24" s="51">
        <v>0</v>
      </c>
      <c r="G24" s="51">
        <v>197</v>
      </c>
      <c r="H24" s="51">
        <v>280</v>
      </c>
      <c r="I24" s="82">
        <v>1035.3333333333301</v>
      </c>
      <c r="J24" s="28">
        <v>7.0240616493645505E-2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63" t="s">
        <v>331</v>
      </c>
      <c r="B25" s="39" t="s">
        <v>332</v>
      </c>
      <c r="C25" s="39" t="s">
        <v>62</v>
      </c>
      <c r="D25" s="46" t="s">
        <v>254</v>
      </c>
      <c r="E25" s="47">
        <v>2009</v>
      </c>
      <c r="F25" s="47">
        <v>670</v>
      </c>
      <c r="G25" s="49">
        <v>522</v>
      </c>
      <c r="H25" s="78">
        <v>541.5</v>
      </c>
      <c r="I25" s="82">
        <v>581</v>
      </c>
      <c r="J25" s="28">
        <v>0.11777661970571342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4" customFormat="1" x14ac:dyDescent="0.2">
      <c r="A26" s="29" t="s">
        <v>443</v>
      </c>
      <c r="B26" s="8" t="s">
        <v>444</v>
      </c>
      <c r="C26" s="8" t="s">
        <v>7</v>
      </c>
      <c r="D26" s="46" t="s">
        <v>257</v>
      </c>
      <c r="E26" s="21">
        <v>2016</v>
      </c>
      <c r="F26" s="74">
        <v>0</v>
      </c>
      <c r="G26" s="74">
        <v>0</v>
      </c>
      <c r="H26" s="74">
        <v>4</v>
      </c>
      <c r="I26" s="40">
        <v>40</v>
      </c>
      <c r="J26" s="28">
        <v>2.0098071445511915E-3</v>
      </c>
    </row>
    <row r="27" spans="1:37" x14ac:dyDescent="0.2">
      <c r="A27" s="29" t="s">
        <v>75</v>
      </c>
      <c r="B27" s="8" t="s">
        <v>76</v>
      </c>
      <c r="C27" s="8" t="s">
        <v>10</v>
      </c>
      <c r="D27" s="46" t="s">
        <v>257</v>
      </c>
      <c r="E27" s="21">
        <v>2009</v>
      </c>
      <c r="F27" s="21">
        <v>1666</v>
      </c>
      <c r="G27" s="22">
        <v>1682</v>
      </c>
      <c r="H27" s="78">
        <v>1448</v>
      </c>
      <c r="I27" s="82">
        <v>1371</v>
      </c>
      <c r="J27" s="28">
        <v>0.31358540997654438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63" t="s">
        <v>77</v>
      </c>
      <c r="B28" s="39" t="s">
        <v>78</v>
      </c>
      <c r="C28" s="39" t="s">
        <v>4</v>
      </c>
      <c r="D28" s="46" t="s">
        <v>257</v>
      </c>
      <c r="E28" s="21">
        <v>2009</v>
      </c>
      <c r="F28" s="21">
        <v>5267</v>
      </c>
      <c r="G28" s="49">
        <v>5697</v>
      </c>
      <c r="H28" s="78">
        <v>6474</v>
      </c>
      <c r="I28" s="82">
        <v>6318.5</v>
      </c>
      <c r="J28" s="28">
        <v>1.1902169268299652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63" t="s">
        <v>79</v>
      </c>
      <c r="B29" s="39" t="s">
        <v>80</v>
      </c>
      <c r="C29" s="39" t="s">
        <v>7</v>
      </c>
      <c r="D29" s="20" t="s">
        <v>257</v>
      </c>
      <c r="E29" s="47">
        <v>2013</v>
      </c>
      <c r="F29" s="47">
        <v>24</v>
      </c>
      <c r="G29" s="22">
        <v>16</v>
      </c>
      <c r="H29" s="78">
        <v>0</v>
      </c>
      <c r="I29" s="82">
        <v>0</v>
      </c>
      <c r="J29" s="28">
        <v>2.2209249532967284E-3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29" t="s">
        <v>81</v>
      </c>
      <c r="B30" s="8" t="s">
        <v>82</v>
      </c>
      <c r="C30" s="8" t="s">
        <v>7</v>
      </c>
      <c r="D30" s="46" t="s">
        <v>257</v>
      </c>
      <c r="E30" s="21">
        <v>2014</v>
      </c>
      <c r="F30" s="21">
        <v>189</v>
      </c>
      <c r="G30" s="22">
        <v>209</v>
      </c>
      <c r="H30" s="78">
        <v>209</v>
      </c>
      <c r="I30" s="82">
        <v>148</v>
      </c>
      <c r="J30" s="28">
        <v>3.8255088183871404E-2</v>
      </c>
    </row>
    <row r="31" spans="1:37" s="11" customFormat="1" x14ac:dyDescent="0.2">
      <c r="A31" s="63" t="s">
        <v>83</v>
      </c>
      <c r="B31" s="39" t="s">
        <v>84</v>
      </c>
      <c r="C31" s="39" t="s">
        <v>7</v>
      </c>
      <c r="D31" s="46" t="s">
        <v>257</v>
      </c>
      <c r="E31" s="47">
        <v>2013</v>
      </c>
      <c r="F31" s="47">
        <v>781</v>
      </c>
      <c r="G31" s="49">
        <v>317</v>
      </c>
      <c r="H31" s="78">
        <v>503</v>
      </c>
      <c r="I31" s="82">
        <v>374</v>
      </c>
      <c r="J31" s="28">
        <v>0.10279097574118085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x14ac:dyDescent="0.2">
      <c r="A32" s="46" t="s">
        <v>416</v>
      </c>
      <c r="B32" s="46" t="s">
        <v>417</v>
      </c>
      <c r="C32" s="46" t="s">
        <v>418</v>
      </c>
      <c r="D32" s="46" t="s">
        <v>257</v>
      </c>
      <c r="E32" s="49">
        <v>2009</v>
      </c>
      <c r="F32" s="74">
        <v>5735</v>
      </c>
      <c r="G32" s="74">
        <v>6395</v>
      </c>
      <c r="H32" s="86">
        <v>6879</v>
      </c>
      <c r="I32" s="82">
        <v>6346.5</v>
      </c>
      <c r="J32" s="28">
        <v>1.2732936777366342</v>
      </c>
    </row>
    <row r="33" spans="1:37" x14ac:dyDescent="0.2">
      <c r="A33" s="29" t="s">
        <v>85</v>
      </c>
      <c r="B33" s="39" t="s">
        <v>86</v>
      </c>
      <c r="C33" s="8" t="s">
        <v>7</v>
      </c>
      <c r="D33" s="39" t="s">
        <v>87</v>
      </c>
      <c r="E33" s="21">
        <v>2014</v>
      </c>
      <c r="F33" s="21">
        <v>246</v>
      </c>
      <c r="G33" s="22">
        <v>405</v>
      </c>
      <c r="H33" s="78">
        <v>436.5</v>
      </c>
      <c r="I33" s="82">
        <v>546</v>
      </c>
      <c r="J33" s="28">
        <v>8.0317881454751466E-2</v>
      </c>
    </row>
    <row r="34" spans="1:37" x14ac:dyDescent="0.2">
      <c r="A34" s="29" t="s">
        <v>88</v>
      </c>
      <c r="B34" s="39" t="s">
        <v>89</v>
      </c>
      <c r="C34" s="39" t="s">
        <v>31</v>
      </c>
      <c r="D34" s="39" t="s">
        <v>87</v>
      </c>
      <c r="E34" s="47">
        <v>2014</v>
      </c>
      <c r="F34" s="47">
        <v>38</v>
      </c>
      <c r="G34" s="49">
        <v>24</v>
      </c>
      <c r="H34" s="78">
        <v>81</v>
      </c>
      <c r="I34" s="82">
        <v>74</v>
      </c>
      <c r="J34" s="28">
        <v>1.0638809497267587E-2</v>
      </c>
    </row>
    <row r="35" spans="1:37" x14ac:dyDescent="0.2">
      <c r="A35" s="63" t="s">
        <v>90</v>
      </c>
      <c r="B35" s="39" t="s">
        <v>91</v>
      </c>
      <c r="C35" s="39" t="s">
        <v>7</v>
      </c>
      <c r="D35" s="39" t="s">
        <v>87</v>
      </c>
      <c r="E35" s="47">
        <v>2011</v>
      </c>
      <c r="F35" s="47">
        <v>126</v>
      </c>
      <c r="G35" s="22">
        <v>121</v>
      </c>
      <c r="H35" s="78">
        <v>198.5</v>
      </c>
      <c r="I35" s="82">
        <v>313.5</v>
      </c>
      <c r="J35" s="28">
        <v>3.7153906126476732E-2</v>
      </c>
    </row>
    <row r="36" spans="1:37" x14ac:dyDescent="0.2">
      <c r="A36" s="62" t="s">
        <v>258</v>
      </c>
      <c r="B36" s="46" t="s">
        <v>259</v>
      </c>
      <c r="C36" s="46" t="s">
        <v>62</v>
      </c>
      <c r="D36" s="46" t="s">
        <v>87</v>
      </c>
      <c r="E36" s="49">
        <v>2016</v>
      </c>
      <c r="F36" s="51">
        <v>0</v>
      </c>
      <c r="G36" s="49">
        <v>8</v>
      </c>
      <c r="H36" s="78">
        <v>35</v>
      </c>
      <c r="I36" s="82">
        <v>19</v>
      </c>
      <c r="J36" s="28">
        <v>2.9176764141174258E-3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29" t="s">
        <v>92</v>
      </c>
      <c r="B37" s="8" t="s">
        <v>93</v>
      </c>
      <c r="C37" s="8" t="s">
        <v>10</v>
      </c>
      <c r="D37" s="39" t="s">
        <v>87</v>
      </c>
      <c r="E37" s="21">
        <v>2009</v>
      </c>
      <c r="F37" s="21">
        <v>652</v>
      </c>
      <c r="G37" s="22">
        <v>1001</v>
      </c>
      <c r="H37" s="78">
        <v>1185</v>
      </c>
      <c r="I37" s="82">
        <v>1289</v>
      </c>
      <c r="J37" s="28">
        <v>0.2033629153578711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63" t="s">
        <v>94</v>
      </c>
      <c r="B38" s="39" t="s">
        <v>95</v>
      </c>
      <c r="C38" s="39" t="s">
        <v>4</v>
      </c>
      <c r="D38" s="39" t="s">
        <v>87</v>
      </c>
      <c r="E38" s="47">
        <v>2009</v>
      </c>
      <c r="F38" s="47">
        <v>7636</v>
      </c>
      <c r="G38" s="22">
        <v>8865</v>
      </c>
      <c r="H38" s="78">
        <v>10027.166666666701</v>
      </c>
      <c r="I38" s="82">
        <v>10007.666666666701</v>
      </c>
      <c r="J38" s="28">
        <v>1.8247978406428733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63" t="s">
        <v>96</v>
      </c>
      <c r="B39" s="39" t="s">
        <v>97</v>
      </c>
      <c r="C39" s="39" t="s">
        <v>7</v>
      </c>
      <c r="D39" s="39" t="s">
        <v>87</v>
      </c>
      <c r="E39" s="21">
        <v>2014</v>
      </c>
      <c r="F39" s="47">
        <v>137</v>
      </c>
      <c r="G39" s="49">
        <v>241</v>
      </c>
      <c r="H39" s="78">
        <v>272</v>
      </c>
      <c r="I39" s="82">
        <v>317</v>
      </c>
      <c r="J39" s="28">
        <v>4.7458112574854217E-2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63" t="s">
        <v>98</v>
      </c>
      <c r="B40" s="42" t="s">
        <v>247</v>
      </c>
      <c r="C40" s="39" t="s">
        <v>7</v>
      </c>
      <c r="D40" s="39" t="s">
        <v>87</v>
      </c>
      <c r="E40" s="47">
        <v>2012</v>
      </c>
      <c r="F40" s="47">
        <v>174</v>
      </c>
      <c r="G40" s="49">
        <v>257</v>
      </c>
      <c r="H40" s="78">
        <v>281</v>
      </c>
      <c r="I40" s="82">
        <v>376</v>
      </c>
      <c r="J40" s="28">
        <v>5.3557289207491379E-2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63" t="s">
        <v>333</v>
      </c>
      <c r="B41" s="73" t="s">
        <v>334</v>
      </c>
      <c r="C41" s="42" t="s">
        <v>108</v>
      </c>
      <c r="D41" s="39" t="s">
        <v>87</v>
      </c>
      <c r="E41" s="40">
        <v>2016</v>
      </c>
      <c r="F41" s="40">
        <v>4697</v>
      </c>
      <c r="G41" s="74">
        <v>5637</v>
      </c>
      <c r="H41" s="78">
        <v>5446</v>
      </c>
      <c r="I41" s="82">
        <v>5832.5</v>
      </c>
      <c r="J41" s="28">
        <v>1.0829364992769284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63" t="s">
        <v>99</v>
      </c>
      <c r="B42" s="39" t="s">
        <v>100</v>
      </c>
      <c r="C42" s="39" t="s">
        <v>7</v>
      </c>
      <c r="D42" s="46" t="s">
        <v>368</v>
      </c>
      <c r="E42" s="47">
        <v>2013</v>
      </c>
      <c r="F42" s="47">
        <v>343</v>
      </c>
      <c r="G42" s="49">
        <v>323</v>
      </c>
      <c r="H42" s="78">
        <v>239</v>
      </c>
      <c r="I42" s="82">
        <v>346</v>
      </c>
      <c r="J42" s="28">
        <v>6.3505025455177111E-2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64" t="s">
        <v>302</v>
      </c>
      <c r="B43" s="59" t="s">
        <v>303</v>
      </c>
      <c r="C43" s="59" t="s">
        <v>7</v>
      </c>
      <c r="D43" s="59" t="s">
        <v>368</v>
      </c>
      <c r="E43" s="21">
        <v>2017</v>
      </c>
      <c r="F43" s="51">
        <v>0</v>
      </c>
      <c r="G43" s="51">
        <v>0</v>
      </c>
      <c r="H43" s="78">
        <v>128</v>
      </c>
      <c r="I43" s="82">
        <v>83</v>
      </c>
      <c r="J43" s="28">
        <v>9.8157489582782718E-3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29" t="s">
        <v>101</v>
      </c>
      <c r="B44" s="8" t="s">
        <v>102</v>
      </c>
      <c r="C44" s="8" t="s">
        <v>4</v>
      </c>
      <c r="D44" s="20" t="s">
        <v>368</v>
      </c>
      <c r="E44" s="21">
        <v>2009</v>
      </c>
      <c r="F44" s="21">
        <v>6692</v>
      </c>
      <c r="G44" s="22">
        <v>7588</v>
      </c>
      <c r="H44" s="78">
        <v>7446.8333333333303</v>
      </c>
      <c r="I44" s="82">
        <v>7790</v>
      </c>
      <c r="J44" s="28">
        <v>1.4822382959906844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63" t="s">
        <v>103</v>
      </c>
      <c r="B45" s="39" t="s">
        <v>104</v>
      </c>
      <c r="C45" s="39" t="s">
        <v>4</v>
      </c>
      <c r="D45" s="46" t="s">
        <v>368</v>
      </c>
      <c r="E45" s="21">
        <v>2009</v>
      </c>
      <c r="F45" s="47">
        <v>962</v>
      </c>
      <c r="G45" s="49">
        <v>1179</v>
      </c>
      <c r="H45" s="78">
        <v>1258.5</v>
      </c>
      <c r="I45" s="82">
        <v>1028.6666666666699</v>
      </c>
      <c r="J45" s="28">
        <v>0.22222341354911093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64" t="s">
        <v>304</v>
      </c>
      <c r="B46" s="59" t="s">
        <v>305</v>
      </c>
      <c r="C46" s="59" t="s">
        <v>7</v>
      </c>
      <c r="D46" s="59" t="s">
        <v>366</v>
      </c>
      <c r="E46" s="21">
        <v>2017</v>
      </c>
      <c r="F46" s="51">
        <v>0</v>
      </c>
      <c r="G46" s="51">
        <v>0</v>
      </c>
      <c r="H46" s="78">
        <v>43.5</v>
      </c>
      <c r="I46" s="82">
        <v>59</v>
      </c>
      <c r="J46" s="28">
        <v>4.7377905792604516E-3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64" t="s">
        <v>5</v>
      </c>
      <c r="B47" s="59" t="s">
        <v>6</v>
      </c>
      <c r="C47" s="59" t="s">
        <v>7</v>
      </c>
      <c r="D47" s="20" t="s">
        <v>366</v>
      </c>
      <c r="E47" s="21">
        <v>2014</v>
      </c>
      <c r="F47" s="21">
        <v>18</v>
      </c>
      <c r="G47" s="22">
        <v>25</v>
      </c>
      <c r="H47" s="78">
        <v>28.5</v>
      </c>
      <c r="I47" s="82">
        <v>21</v>
      </c>
      <c r="J47" s="28">
        <v>4.6190728245893388E-3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">
      <c r="A48" s="64" t="s">
        <v>8</v>
      </c>
      <c r="B48" s="59" t="s">
        <v>9</v>
      </c>
      <c r="C48" s="59" t="s">
        <v>10</v>
      </c>
      <c r="D48" s="20" t="s">
        <v>366</v>
      </c>
      <c r="E48" s="47">
        <v>2009</v>
      </c>
      <c r="F48" s="47">
        <v>235</v>
      </c>
      <c r="G48" s="22">
        <v>569</v>
      </c>
      <c r="H48" s="78">
        <v>504.5</v>
      </c>
      <c r="I48" s="82">
        <v>276</v>
      </c>
      <c r="J48" s="28">
        <v>7.8822150593926027E-2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">
      <c r="A49" s="64" t="s">
        <v>11</v>
      </c>
      <c r="B49" s="59" t="s">
        <v>12</v>
      </c>
      <c r="C49" s="59" t="s">
        <v>10</v>
      </c>
      <c r="D49" s="20" t="s">
        <v>366</v>
      </c>
      <c r="E49" s="21">
        <v>2009</v>
      </c>
      <c r="F49" s="21">
        <v>876</v>
      </c>
      <c r="G49" s="22">
        <v>709</v>
      </c>
      <c r="H49" s="78">
        <v>986.5</v>
      </c>
      <c r="I49" s="82">
        <v>903.66666666666697</v>
      </c>
      <c r="J49" s="28">
        <v>0.17501299489240835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">
      <c r="A50" s="63" t="s">
        <v>13</v>
      </c>
      <c r="B50" s="39" t="s">
        <v>14</v>
      </c>
      <c r="C50" s="39" t="s">
        <v>7</v>
      </c>
      <c r="D50" s="46" t="s">
        <v>366</v>
      </c>
      <c r="E50" s="47">
        <v>2014</v>
      </c>
      <c r="F50" s="47">
        <v>59</v>
      </c>
      <c r="G50" s="49">
        <v>17</v>
      </c>
      <c r="H50" s="78">
        <v>19</v>
      </c>
      <c r="I50" s="82">
        <v>38</v>
      </c>
      <c r="J50" s="28">
        <v>6.9639232121537688E-3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">
      <c r="A51" s="63" t="s">
        <v>15</v>
      </c>
      <c r="B51" s="39" t="s">
        <v>16</v>
      </c>
      <c r="C51" s="39" t="s">
        <v>4</v>
      </c>
      <c r="D51" s="46" t="s">
        <v>366</v>
      </c>
      <c r="E51" s="21">
        <v>2009</v>
      </c>
      <c r="F51" s="21">
        <v>281</v>
      </c>
      <c r="G51" s="22">
        <v>360</v>
      </c>
      <c r="H51" s="78">
        <v>285.5</v>
      </c>
      <c r="I51" s="82">
        <v>530</v>
      </c>
      <c r="J51" s="28">
        <v>7.2273552054061274E-2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">
      <c r="A52" s="63" t="s">
        <v>17</v>
      </c>
      <c r="B52" s="39" t="s">
        <v>18</v>
      </c>
      <c r="C52" s="39" t="s">
        <v>10</v>
      </c>
      <c r="D52" s="46" t="s">
        <v>366</v>
      </c>
      <c r="E52" s="21">
        <v>2009</v>
      </c>
      <c r="F52" s="21">
        <v>392</v>
      </c>
      <c r="G52" s="22">
        <v>577</v>
      </c>
      <c r="H52" s="78">
        <v>693.5</v>
      </c>
      <c r="I52" s="82">
        <v>755</v>
      </c>
      <c r="J52" s="28">
        <v>0.11921622088980993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63" t="s">
        <v>19</v>
      </c>
      <c r="B53" s="39" t="s">
        <v>20</v>
      </c>
      <c r="C53" s="39" t="s">
        <v>4</v>
      </c>
      <c r="D53" s="46" t="s">
        <v>366</v>
      </c>
      <c r="E53" s="21">
        <v>2009</v>
      </c>
      <c r="F53" s="47">
        <v>9237</v>
      </c>
      <c r="G53" s="49">
        <v>10314</v>
      </c>
      <c r="H53" s="78">
        <v>11951.5</v>
      </c>
      <c r="I53" s="82">
        <v>12585</v>
      </c>
      <c r="J53" s="28">
        <v>2.2002275265950439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 s="29" t="s">
        <v>21</v>
      </c>
      <c r="B54" s="8" t="s">
        <v>22</v>
      </c>
      <c r="C54" s="8" t="s">
        <v>7</v>
      </c>
      <c r="D54" s="46" t="s">
        <v>366</v>
      </c>
      <c r="E54" s="21">
        <v>2013</v>
      </c>
      <c r="F54" s="21">
        <v>526</v>
      </c>
      <c r="G54" s="22">
        <v>464</v>
      </c>
      <c r="H54" s="78">
        <v>584</v>
      </c>
      <c r="I54" s="82">
        <v>729</v>
      </c>
      <c r="J54" s="28">
        <v>0.11510291739182836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 s="63" t="s">
        <v>23</v>
      </c>
      <c r="B55" s="39" t="s">
        <v>24</v>
      </c>
      <c r="C55" s="39" t="s">
        <v>7</v>
      </c>
      <c r="D55" s="46" t="s">
        <v>366</v>
      </c>
      <c r="E55" s="21">
        <v>2011</v>
      </c>
      <c r="F55" s="21">
        <v>431</v>
      </c>
      <c r="G55" s="49">
        <v>500</v>
      </c>
      <c r="H55" s="78">
        <v>555</v>
      </c>
      <c r="I55" s="82">
        <v>569</v>
      </c>
      <c r="J55" s="28">
        <v>0.10264999137316982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">
      <c r="A56" s="63" t="s">
        <v>25</v>
      </c>
      <c r="B56" s="39" t="s">
        <v>26</v>
      </c>
      <c r="C56" s="39" t="s">
        <v>7</v>
      </c>
      <c r="D56" s="46" t="s">
        <v>366</v>
      </c>
      <c r="E56" s="47">
        <v>2014</v>
      </c>
      <c r="F56" s="47">
        <v>91</v>
      </c>
      <c r="G56" s="49">
        <v>68</v>
      </c>
      <c r="H56" s="78">
        <v>49</v>
      </c>
      <c r="I56" s="82">
        <v>124</v>
      </c>
      <c r="J56" s="28">
        <v>1.6746003597450775E-2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">
      <c r="A57" s="63" t="s">
        <v>338</v>
      </c>
      <c r="B57" s="42" t="s">
        <v>339</v>
      </c>
      <c r="C57" s="39" t="s">
        <v>4</v>
      </c>
      <c r="D57" s="73" t="s">
        <v>366</v>
      </c>
      <c r="E57" s="40">
        <v>2009</v>
      </c>
      <c r="F57" s="74">
        <v>9055</v>
      </c>
      <c r="G57" s="74">
        <v>10042</v>
      </c>
      <c r="H57" s="78">
        <v>10624</v>
      </c>
      <c r="I57" s="82">
        <v>12380.5</v>
      </c>
      <c r="J57" s="28">
        <v>2.1038964979683996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">
      <c r="A58" s="46" t="s">
        <v>429</v>
      </c>
      <c r="B58" s="46" t="s">
        <v>430</v>
      </c>
      <c r="C58" s="46" t="s">
        <v>62</v>
      </c>
      <c r="D58" s="46" t="s">
        <v>394</v>
      </c>
      <c r="E58" s="49">
        <v>2018</v>
      </c>
      <c r="F58" s="60">
        <v>0</v>
      </c>
      <c r="G58" s="60">
        <v>0</v>
      </c>
      <c r="H58" s="84">
        <v>0</v>
      </c>
      <c r="I58" s="82">
        <v>69</v>
      </c>
      <c r="J58" s="28">
        <v>3.1414933141585884E-3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">
      <c r="A59" s="46" t="s">
        <v>392</v>
      </c>
      <c r="B59" s="46" t="s">
        <v>393</v>
      </c>
      <c r="C59" s="46" t="s">
        <v>31</v>
      </c>
      <c r="D59" s="46" t="s">
        <v>394</v>
      </c>
      <c r="E59" s="49">
        <v>2018</v>
      </c>
      <c r="F59" s="51">
        <v>0</v>
      </c>
      <c r="G59" s="51">
        <v>0</v>
      </c>
      <c r="H59" s="51">
        <v>0</v>
      </c>
      <c r="I59" s="82">
        <v>20</v>
      </c>
      <c r="J59" s="28">
        <v>9.1057777221988068E-4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">
      <c r="A60" s="46" t="s">
        <v>395</v>
      </c>
      <c r="B60" s="46" t="s">
        <v>396</v>
      </c>
      <c r="C60" s="46" t="s">
        <v>108</v>
      </c>
      <c r="D60" s="46" t="s">
        <v>394</v>
      </c>
      <c r="E60" s="49">
        <v>2018</v>
      </c>
      <c r="F60" s="74">
        <v>3561</v>
      </c>
      <c r="G60" s="74">
        <v>4377</v>
      </c>
      <c r="H60" s="86">
        <v>4794.5</v>
      </c>
      <c r="I60" s="82">
        <v>4576.5</v>
      </c>
      <c r="J60" s="28">
        <v>0.86464745250163555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64" t="s">
        <v>232</v>
      </c>
      <c r="B61" s="59" t="s">
        <v>233</v>
      </c>
      <c r="C61" s="59" t="s">
        <v>4</v>
      </c>
      <c r="D61" s="59" t="s">
        <v>364</v>
      </c>
      <c r="E61" s="21">
        <v>2009</v>
      </c>
      <c r="F61" s="21">
        <v>804</v>
      </c>
      <c r="G61" s="22">
        <v>790</v>
      </c>
      <c r="H61" s="78">
        <v>1028</v>
      </c>
      <c r="I61" s="82">
        <v>1123</v>
      </c>
      <c r="J61" s="28">
        <v>0.18677454051191367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">
      <c r="A62" s="64" t="s">
        <v>293</v>
      </c>
      <c r="B62" s="59" t="s">
        <v>234</v>
      </c>
      <c r="C62" s="59" t="s">
        <v>7</v>
      </c>
      <c r="D62" s="59" t="s">
        <v>363</v>
      </c>
      <c r="E62" s="21">
        <v>2010</v>
      </c>
      <c r="F62" s="47">
        <v>405</v>
      </c>
      <c r="G62" s="49">
        <v>273</v>
      </c>
      <c r="H62" s="78">
        <v>436</v>
      </c>
      <c r="I62" s="82">
        <v>517</v>
      </c>
      <c r="J62" s="28">
        <v>8.1730290671987171E-2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">
      <c r="A63" s="64" t="s">
        <v>235</v>
      </c>
      <c r="B63" s="59" t="s">
        <v>236</v>
      </c>
      <c r="C63" s="59" t="s">
        <v>7</v>
      </c>
      <c r="D63" s="59" t="s">
        <v>363</v>
      </c>
      <c r="E63" s="21">
        <v>2013</v>
      </c>
      <c r="F63" s="47">
        <v>140</v>
      </c>
      <c r="G63" s="49">
        <v>40</v>
      </c>
      <c r="H63" s="78">
        <v>132</v>
      </c>
      <c r="I63" s="82">
        <v>152</v>
      </c>
      <c r="J63" s="28">
        <v>2.3421782569889041E-2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 s="29" t="s">
        <v>159</v>
      </c>
      <c r="B64" s="8" t="s">
        <v>160</v>
      </c>
      <c r="C64" s="8" t="s">
        <v>7</v>
      </c>
      <c r="D64" s="20" t="s">
        <v>260</v>
      </c>
      <c r="E64" s="21">
        <v>2015</v>
      </c>
      <c r="F64" s="21">
        <v>280</v>
      </c>
      <c r="G64" s="22">
        <v>133</v>
      </c>
      <c r="H64" s="78">
        <v>151.166666666667</v>
      </c>
      <c r="I64" s="82">
        <v>201</v>
      </c>
      <c r="J64" s="28">
        <v>3.9495302338695387E-2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 s="29" t="s">
        <v>161</v>
      </c>
      <c r="B65" s="8" t="s">
        <v>162</v>
      </c>
      <c r="C65" s="8" t="s">
        <v>10</v>
      </c>
      <c r="D65" s="20" t="s">
        <v>260</v>
      </c>
      <c r="E65" s="21">
        <v>2009</v>
      </c>
      <c r="F65" s="21">
        <v>909</v>
      </c>
      <c r="G65" s="22">
        <v>1354</v>
      </c>
      <c r="H65" s="78">
        <v>1385</v>
      </c>
      <c r="I65" s="82">
        <v>941</v>
      </c>
      <c r="J65" s="28">
        <v>0.22986091708902626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 s="63" t="s">
        <v>163</v>
      </c>
      <c r="B66" s="39" t="s">
        <v>164</v>
      </c>
      <c r="C66" s="39" t="s">
        <v>4</v>
      </c>
      <c r="D66" s="46" t="s">
        <v>260</v>
      </c>
      <c r="E66" s="21">
        <v>2009</v>
      </c>
      <c r="F66" s="47">
        <v>13714</v>
      </c>
      <c r="G66" s="49">
        <v>16213</v>
      </c>
      <c r="H66" s="78">
        <v>16246</v>
      </c>
      <c r="I66" s="82">
        <v>15984.833333333299</v>
      </c>
      <c r="J66" s="28">
        <v>3.1182725793989987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29" t="s">
        <v>165</v>
      </c>
      <c r="B67" s="8" t="s">
        <v>166</v>
      </c>
      <c r="C67" s="8" t="s">
        <v>7</v>
      </c>
      <c r="D67" s="20" t="s">
        <v>260</v>
      </c>
      <c r="E67" s="21">
        <v>2012</v>
      </c>
      <c r="F67" s="21">
        <v>303</v>
      </c>
      <c r="G67" s="22">
        <v>184</v>
      </c>
      <c r="H67" s="78">
        <v>142</v>
      </c>
      <c r="I67" s="82">
        <v>59</v>
      </c>
      <c r="J67" s="28">
        <v>3.651818020092519E-2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36" t="s">
        <v>287</v>
      </c>
      <c r="B68" s="45" t="s">
        <v>288</v>
      </c>
      <c r="C68" s="45" t="s">
        <v>7</v>
      </c>
      <c r="D68" s="73" t="s">
        <v>260</v>
      </c>
      <c r="E68" s="21">
        <v>2014</v>
      </c>
      <c r="F68" s="21">
        <v>0</v>
      </c>
      <c r="G68" s="60">
        <v>0</v>
      </c>
      <c r="H68" s="51">
        <v>0</v>
      </c>
      <c r="I68" s="83">
        <v>0</v>
      </c>
      <c r="J68" s="28"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s="4" customFormat="1" x14ac:dyDescent="0.2">
      <c r="A69" s="63" t="s">
        <v>167</v>
      </c>
      <c r="B69" s="39" t="s">
        <v>168</v>
      </c>
      <c r="C69" s="39" t="s">
        <v>7</v>
      </c>
      <c r="D69" s="46" t="s">
        <v>260</v>
      </c>
      <c r="E69" s="47">
        <v>2009</v>
      </c>
      <c r="F69" s="47">
        <v>566</v>
      </c>
      <c r="G69" s="49">
        <v>706</v>
      </c>
      <c r="H69" s="78">
        <v>545</v>
      </c>
      <c r="I69" s="82">
        <v>820</v>
      </c>
      <c r="J69" s="28">
        <v>0.13192674370478097</v>
      </c>
    </row>
    <row r="70" spans="1:37" x14ac:dyDescent="0.2">
      <c r="A70" s="63" t="s">
        <v>169</v>
      </c>
      <c r="B70" s="39" t="s">
        <v>170</v>
      </c>
      <c r="C70" s="39" t="s">
        <v>7</v>
      </c>
      <c r="D70" s="46" t="s">
        <v>260</v>
      </c>
      <c r="E70" s="21">
        <v>2012</v>
      </c>
      <c r="F70" s="47">
        <v>487</v>
      </c>
      <c r="G70" s="49">
        <v>485</v>
      </c>
      <c r="H70" s="78">
        <v>594</v>
      </c>
      <c r="I70" s="82">
        <v>640</v>
      </c>
      <c r="J70" s="28">
        <v>0.11027478768013074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">
      <c r="A71" s="63" t="s">
        <v>171</v>
      </c>
      <c r="B71" s="39" t="s">
        <v>172</v>
      </c>
      <c r="C71" s="39" t="s">
        <v>7</v>
      </c>
      <c r="D71" s="46" t="s">
        <v>260</v>
      </c>
      <c r="E71" s="21">
        <v>2009</v>
      </c>
      <c r="F71" s="47">
        <v>174</v>
      </c>
      <c r="G71" s="49">
        <v>203</v>
      </c>
      <c r="H71" s="78">
        <v>252</v>
      </c>
      <c r="I71" s="82">
        <v>311.66666666666703</v>
      </c>
      <c r="J71" s="28">
        <v>4.6547539240024957E-2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">
      <c r="A72" s="64" t="s">
        <v>306</v>
      </c>
      <c r="B72" s="59" t="s">
        <v>307</v>
      </c>
      <c r="C72" s="59" t="s">
        <v>7</v>
      </c>
      <c r="D72" s="59" t="s">
        <v>260</v>
      </c>
      <c r="E72" s="47">
        <v>2017</v>
      </c>
      <c r="F72" s="51">
        <v>0</v>
      </c>
      <c r="G72" s="51">
        <v>0</v>
      </c>
      <c r="H72" s="78">
        <v>6</v>
      </c>
      <c r="I72" s="82">
        <v>56</v>
      </c>
      <c r="J72" s="28">
        <v>2.8325951623828114E-3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">
      <c r="A73" s="64" t="s">
        <v>308</v>
      </c>
      <c r="B73" s="59" t="s">
        <v>309</v>
      </c>
      <c r="C73" s="59" t="s">
        <v>7</v>
      </c>
      <c r="D73" s="59" t="s">
        <v>260</v>
      </c>
      <c r="E73" s="21">
        <v>2017</v>
      </c>
      <c r="F73" s="51">
        <v>0</v>
      </c>
      <c r="G73" s="51">
        <v>0</v>
      </c>
      <c r="H73" s="78">
        <v>247.333333333333</v>
      </c>
      <c r="I73" s="82">
        <v>207.666666666667</v>
      </c>
      <c r="J73" s="28">
        <v>2.1119789808439864E-2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2">
      <c r="A74" s="46" t="s">
        <v>397</v>
      </c>
      <c r="B74" s="46" t="s">
        <v>398</v>
      </c>
      <c r="C74" s="46" t="s">
        <v>7</v>
      </c>
      <c r="D74" s="46" t="s">
        <v>260</v>
      </c>
      <c r="E74" s="49">
        <v>2018</v>
      </c>
      <c r="F74" s="51">
        <v>0</v>
      </c>
      <c r="G74" s="51">
        <v>0</v>
      </c>
      <c r="H74" s="51">
        <v>0</v>
      </c>
      <c r="I74" s="82">
        <v>44</v>
      </c>
      <c r="J74" s="28">
        <v>2.0032710988837376E-3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">
      <c r="A75" s="29" t="s">
        <v>173</v>
      </c>
      <c r="B75" s="8" t="s">
        <v>174</v>
      </c>
      <c r="C75" s="8" t="s">
        <v>7</v>
      </c>
      <c r="D75" s="46" t="s">
        <v>260</v>
      </c>
      <c r="E75" s="21">
        <v>2013</v>
      </c>
      <c r="F75" s="21">
        <v>279</v>
      </c>
      <c r="G75" s="49">
        <v>207</v>
      </c>
      <c r="H75" s="78">
        <v>216</v>
      </c>
      <c r="I75" s="82">
        <v>200</v>
      </c>
      <c r="J75" s="28">
        <v>4.6166272537816008E-2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">
      <c r="A76" s="29" t="s">
        <v>175</v>
      </c>
      <c r="B76" s="8" t="s">
        <v>176</v>
      </c>
      <c r="C76" s="8" t="s">
        <v>7</v>
      </c>
      <c r="D76" s="20" t="s">
        <v>260</v>
      </c>
      <c r="E76" s="21">
        <v>2014</v>
      </c>
      <c r="F76" s="21">
        <v>15</v>
      </c>
      <c r="G76" s="22">
        <v>21</v>
      </c>
      <c r="H76" s="78">
        <v>46</v>
      </c>
      <c r="I76" s="82">
        <v>22</v>
      </c>
      <c r="J76" s="28">
        <v>5.1118553371423681E-3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 s="63" t="s">
        <v>177</v>
      </c>
      <c r="B77" s="39" t="s">
        <v>178</v>
      </c>
      <c r="C77" s="39" t="s">
        <v>7</v>
      </c>
      <c r="D77" s="46" t="s">
        <v>260</v>
      </c>
      <c r="E77" s="47">
        <v>2012</v>
      </c>
      <c r="F77" s="47">
        <v>168</v>
      </c>
      <c r="G77" s="49">
        <v>129</v>
      </c>
      <c r="H77" s="78">
        <v>97</v>
      </c>
      <c r="I77" s="82">
        <v>157.666666666667</v>
      </c>
      <c r="J77" s="28">
        <v>2.8153756892871432E-2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63" t="s">
        <v>179</v>
      </c>
      <c r="B78" s="39" t="s">
        <v>180</v>
      </c>
      <c r="C78" s="39" t="s">
        <v>7</v>
      </c>
      <c r="D78" s="46" t="s">
        <v>260</v>
      </c>
      <c r="E78" s="47">
        <v>2014</v>
      </c>
      <c r="F78" s="47">
        <v>147</v>
      </c>
      <c r="G78" s="49">
        <v>85</v>
      </c>
      <c r="H78" s="78">
        <v>113</v>
      </c>
      <c r="I78" s="82">
        <v>177</v>
      </c>
      <c r="J78" s="28">
        <v>2.6338056528244329E-2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63" t="s">
        <v>181</v>
      </c>
      <c r="B79" s="39" t="s">
        <v>182</v>
      </c>
      <c r="C79" s="39" t="s">
        <v>7</v>
      </c>
      <c r="D79" s="46" t="s">
        <v>260</v>
      </c>
      <c r="E79" s="47">
        <v>2011</v>
      </c>
      <c r="F79" s="47">
        <v>391</v>
      </c>
      <c r="G79" s="49">
        <v>359</v>
      </c>
      <c r="H79" s="78">
        <v>487.5</v>
      </c>
      <c r="I79" s="82">
        <v>251.5</v>
      </c>
      <c r="J79" s="28">
        <v>7.5565339059721001E-2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46" t="s">
        <v>399</v>
      </c>
      <c r="B80" s="46" t="s">
        <v>400</v>
      </c>
      <c r="C80" s="46" t="s">
        <v>7</v>
      </c>
      <c r="D80" s="46" t="s">
        <v>260</v>
      </c>
      <c r="E80" s="49">
        <v>2018</v>
      </c>
      <c r="F80" s="51">
        <v>0</v>
      </c>
      <c r="G80" s="51">
        <v>0</v>
      </c>
      <c r="H80" s="51">
        <v>0</v>
      </c>
      <c r="I80" s="82">
        <v>56</v>
      </c>
      <c r="J80" s="28">
        <v>2.5496177622156661E-3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">
      <c r="A81" s="64" t="s">
        <v>310</v>
      </c>
      <c r="B81" s="59" t="s">
        <v>311</v>
      </c>
      <c r="C81" s="59" t="s">
        <v>7</v>
      </c>
      <c r="D81" s="59" t="s">
        <v>260</v>
      </c>
      <c r="E81" s="21">
        <v>2017</v>
      </c>
      <c r="F81" s="51">
        <v>0</v>
      </c>
      <c r="G81" s="51">
        <v>0</v>
      </c>
      <c r="H81" s="78">
        <v>64</v>
      </c>
      <c r="I81" s="82">
        <v>84</v>
      </c>
      <c r="J81" s="28">
        <v>6.8428522451063822E-3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 s="63" t="s">
        <v>183</v>
      </c>
      <c r="B82" s="39" t="s">
        <v>184</v>
      </c>
      <c r="C82" s="39" t="s">
        <v>7</v>
      </c>
      <c r="D82" s="46" t="s">
        <v>260</v>
      </c>
      <c r="E82" s="47">
        <v>2012</v>
      </c>
      <c r="F82" s="47">
        <v>222</v>
      </c>
      <c r="G82" s="49">
        <v>121</v>
      </c>
      <c r="H82" s="78">
        <v>100</v>
      </c>
      <c r="I82" s="82">
        <v>229</v>
      </c>
      <c r="J82" s="28">
        <v>3.4329460963022487E-2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 s="29" t="s">
        <v>185</v>
      </c>
      <c r="B83" s="8" t="s">
        <v>186</v>
      </c>
      <c r="C83" s="8" t="s">
        <v>4</v>
      </c>
      <c r="D83" s="46" t="s">
        <v>260</v>
      </c>
      <c r="E83" s="21">
        <v>2009</v>
      </c>
      <c r="F83" s="21">
        <v>4471</v>
      </c>
      <c r="G83" s="22">
        <v>4579</v>
      </c>
      <c r="H83" s="78">
        <v>4762.8333333333303</v>
      </c>
      <c r="I83" s="82">
        <v>5735</v>
      </c>
      <c r="J83" s="28">
        <v>0.97977849094185343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63" t="s">
        <v>348</v>
      </c>
      <c r="B84" s="39" t="s">
        <v>349</v>
      </c>
      <c r="C84" s="39" t="s">
        <v>62</v>
      </c>
      <c r="D84" s="73" t="s">
        <v>260</v>
      </c>
      <c r="E84" s="40">
        <v>2009</v>
      </c>
      <c r="F84" s="40">
        <v>1587</v>
      </c>
      <c r="G84" s="74">
        <v>1494</v>
      </c>
      <c r="H84" s="78">
        <v>1766.6666666666699</v>
      </c>
      <c r="I84" s="82">
        <v>2342</v>
      </c>
      <c r="J84" s="28">
        <v>0.35871341165581977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">
      <c r="A85" s="63" t="s">
        <v>105</v>
      </c>
      <c r="B85" s="39" t="s">
        <v>106</v>
      </c>
      <c r="C85" s="39" t="s">
        <v>62</v>
      </c>
      <c r="D85" s="46" t="s">
        <v>371</v>
      </c>
      <c r="E85" s="47">
        <v>2009</v>
      </c>
      <c r="F85" s="47">
        <v>1478</v>
      </c>
      <c r="G85" s="22">
        <v>1011</v>
      </c>
      <c r="H85" s="78">
        <v>2055.5</v>
      </c>
      <c r="I85" s="82">
        <v>2469</v>
      </c>
      <c r="J85" s="28">
        <v>0.3474156413730824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">
      <c r="A86" s="29" t="s">
        <v>360</v>
      </c>
      <c r="B86" s="8" t="s">
        <v>107</v>
      </c>
      <c r="C86" s="8" t="s">
        <v>108</v>
      </c>
      <c r="D86" s="46" t="s">
        <v>371</v>
      </c>
      <c r="E86" s="21">
        <v>2012</v>
      </c>
      <c r="F86" s="21">
        <v>110</v>
      </c>
      <c r="G86" s="22">
        <v>105</v>
      </c>
      <c r="H86" s="78">
        <v>213</v>
      </c>
      <c r="I86" s="82">
        <v>103</v>
      </c>
      <c r="J86" s="28">
        <v>2.6505369802379587E-2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">
      <c r="A87" s="63" t="s">
        <v>109</v>
      </c>
      <c r="B87" s="39" t="s">
        <v>241</v>
      </c>
      <c r="C87" s="39" t="s">
        <v>7</v>
      </c>
      <c r="D87" s="46" t="s">
        <v>371</v>
      </c>
      <c r="E87" s="47">
        <v>2009</v>
      </c>
      <c r="F87" s="47">
        <v>1386</v>
      </c>
      <c r="G87" s="49">
        <v>1398</v>
      </c>
      <c r="H87" s="78">
        <v>1053.3333333333301</v>
      </c>
      <c r="I87" s="82">
        <v>1413.1666666666699</v>
      </c>
      <c r="J87" s="28">
        <v>0.26609069575419375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">
      <c r="A88" s="63" t="s">
        <v>110</v>
      </c>
      <c r="B88" s="39" t="s">
        <v>111</v>
      </c>
      <c r="C88" s="39" t="s">
        <v>7</v>
      </c>
      <c r="D88" s="46" t="s">
        <v>371</v>
      </c>
      <c r="E88" s="21">
        <v>2009</v>
      </c>
      <c r="F88" s="47">
        <v>1660</v>
      </c>
      <c r="G88" s="49">
        <v>1706</v>
      </c>
      <c r="H88" s="78">
        <v>2302</v>
      </c>
      <c r="I88" s="82">
        <v>3277.5</v>
      </c>
      <c r="J88" s="28">
        <v>0.44151486260223805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">
      <c r="A89" s="63" t="s">
        <v>112</v>
      </c>
      <c r="B89" s="39" t="s">
        <v>113</v>
      </c>
      <c r="C89" s="39" t="s">
        <v>10</v>
      </c>
      <c r="D89" s="46" t="s">
        <v>371</v>
      </c>
      <c r="E89" s="47">
        <v>2009</v>
      </c>
      <c r="F89" s="47">
        <v>6862</v>
      </c>
      <c r="G89" s="49">
        <v>7745</v>
      </c>
      <c r="H89" s="78">
        <v>8267.5</v>
      </c>
      <c r="I89" s="82">
        <v>7852.6666666666697</v>
      </c>
      <c r="J89" s="28">
        <v>1.5417218576302243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">
      <c r="A90" s="29" t="s">
        <v>114</v>
      </c>
      <c r="B90" s="8" t="s">
        <v>115</v>
      </c>
      <c r="C90" s="8" t="s">
        <v>4</v>
      </c>
      <c r="D90" s="46" t="s">
        <v>371</v>
      </c>
      <c r="E90" s="21">
        <v>2009</v>
      </c>
      <c r="F90" s="21">
        <v>110656</v>
      </c>
      <c r="G90" s="86">
        <v>154673</v>
      </c>
      <c r="H90" s="86">
        <v>154694.66666666666</v>
      </c>
      <c r="I90" s="87">
        <v>156774.50000000006</v>
      </c>
      <c r="J90" s="52">
        <v>28.738156699803532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2">
      <c r="A91" s="62" t="s">
        <v>261</v>
      </c>
      <c r="B91" s="46" t="s">
        <v>262</v>
      </c>
      <c r="C91" s="46" t="s">
        <v>62</v>
      </c>
      <c r="D91" s="46" t="s">
        <v>371</v>
      </c>
      <c r="E91" s="49">
        <v>2016</v>
      </c>
      <c r="F91" s="51">
        <v>0</v>
      </c>
      <c r="G91" s="49">
        <v>48</v>
      </c>
      <c r="H91" s="78">
        <v>44</v>
      </c>
      <c r="I91" s="82">
        <v>18</v>
      </c>
      <c r="J91" s="28">
        <v>5.3062437734247726E-3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">
      <c r="A92" s="63" t="s">
        <v>120</v>
      </c>
      <c r="B92" s="39" t="s">
        <v>121</v>
      </c>
      <c r="C92" s="39" t="s">
        <v>7</v>
      </c>
      <c r="D92" s="46" t="s">
        <v>371</v>
      </c>
      <c r="E92" s="47">
        <v>2013</v>
      </c>
      <c r="F92" s="47">
        <v>96</v>
      </c>
      <c r="G92" s="22">
        <v>395</v>
      </c>
      <c r="H92" s="78">
        <v>272</v>
      </c>
      <c r="I92" s="82">
        <v>283</v>
      </c>
      <c r="J92" s="28">
        <v>5.1226373569625061E-2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">
      <c r="A93" s="63" t="s">
        <v>122</v>
      </c>
      <c r="B93" s="39" t="s">
        <v>123</v>
      </c>
      <c r="C93" s="39" t="s">
        <v>7</v>
      </c>
      <c r="D93" s="46" t="s">
        <v>371</v>
      </c>
      <c r="E93" s="21">
        <v>2009</v>
      </c>
      <c r="F93" s="47">
        <v>1664</v>
      </c>
      <c r="G93" s="49">
        <v>1765</v>
      </c>
      <c r="H93" s="78">
        <v>1496.5</v>
      </c>
      <c r="I93" s="82">
        <v>1770</v>
      </c>
      <c r="J93" s="28">
        <v>0.33809073033223991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">
      <c r="A94" s="63" t="s">
        <v>124</v>
      </c>
      <c r="B94" s="39" t="s">
        <v>125</v>
      </c>
      <c r="C94" s="39" t="s">
        <v>7</v>
      </c>
      <c r="D94" s="46" t="s">
        <v>371</v>
      </c>
      <c r="E94" s="21">
        <v>2011</v>
      </c>
      <c r="F94" s="47">
        <v>659</v>
      </c>
      <c r="G94" s="49">
        <v>706</v>
      </c>
      <c r="H94" s="78">
        <v>741.66666666666697</v>
      </c>
      <c r="I94" s="82">
        <v>594.5</v>
      </c>
      <c r="J94" s="28">
        <v>0.13642650712695381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s="4" customFormat="1" x14ac:dyDescent="0.2">
      <c r="A95" s="63" t="s">
        <v>126</v>
      </c>
      <c r="B95" s="39" t="s">
        <v>127</v>
      </c>
      <c r="C95" s="39" t="s">
        <v>7</v>
      </c>
      <c r="D95" s="46" t="s">
        <v>371</v>
      </c>
      <c r="E95" s="47">
        <v>2014</v>
      </c>
      <c r="F95" s="47">
        <v>81</v>
      </c>
      <c r="G95" s="49">
        <v>129</v>
      </c>
      <c r="H95" s="78">
        <v>34</v>
      </c>
      <c r="I95" s="82">
        <v>184</v>
      </c>
      <c r="J95" s="28">
        <v>2.1244532349623313E-2</v>
      </c>
    </row>
    <row r="96" spans="1:37" s="4" customFormat="1" x14ac:dyDescent="0.2">
      <c r="A96" s="64" t="s">
        <v>312</v>
      </c>
      <c r="B96" s="39" t="s">
        <v>422</v>
      </c>
      <c r="C96" s="59" t="s">
        <v>7</v>
      </c>
      <c r="D96" s="46" t="s">
        <v>371</v>
      </c>
      <c r="E96" s="47">
        <v>2017</v>
      </c>
      <c r="F96" s="74">
        <v>202</v>
      </c>
      <c r="G96" s="74">
        <v>229</v>
      </c>
      <c r="H96" s="86">
        <v>228</v>
      </c>
      <c r="I96" s="82">
        <v>494</v>
      </c>
      <c r="J96" s="28">
        <v>5.6676574968679512E-2</v>
      </c>
    </row>
    <row r="97" spans="1:37" s="4" customFormat="1" x14ac:dyDescent="0.2">
      <c r="A97" s="63" t="s">
        <v>128</v>
      </c>
      <c r="B97" s="39" t="s">
        <v>129</v>
      </c>
      <c r="C97" s="39" t="s">
        <v>62</v>
      </c>
      <c r="D97" s="46" t="s">
        <v>371</v>
      </c>
      <c r="E97" s="47">
        <v>2009</v>
      </c>
      <c r="F97" s="47">
        <v>1873</v>
      </c>
      <c r="G97" s="49">
        <v>1327</v>
      </c>
      <c r="H97" s="78">
        <v>1569.3333333333301</v>
      </c>
      <c r="I97" s="82">
        <v>1764</v>
      </c>
      <c r="J97" s="28">
        <v>0.33158748122289239</v>
      </c>
    </row>
    <row r="98" spans="1:37" s="4" customFormat="1" x14ac:dyDescent="0.2">
      <c r="A98" s="63" t="s">
        <v>130</v>
      </c>
      <c r="B98" s="39" t="s">
        <v>131</v>
      </c>
      <c r="C98" s="39" t="s">
        <v>7</v>
      </c>
      <c r="D98" s="46" t="s">
        <v>371</v>
      </c>
      <c r="E98" s="47">
        <v>2009</v>
      </c>
      <c r="F98" s="47">
        <v>0</v>
      </c>
      <c r="G98" s="49">
        <v>0</v>
      </c>
      <c r="H98" s="51">
        <v>0</v>
      </c>
      <c r="I98" s="82">
        <v>452</v>
      </c>
      <c r="J98" s="28">
        <v>2.0579057652169302E-2</v>
      </c>
    </row>
    <row r="99" spans="1:37" s="4" customFormat="1" x14ac:dyDescent="0.2">
      <c r="A99" s="63" t="s">
        <v>132</v>
      </c>
      <c r="B99" s="39" t="s">
        <v>133</v>
      </c>
      <c r="C99" s="39" t="s">
        <v>7</v>
      </c>
      <c r="D99" s="46" t="s">
        <v>371</v>
      </c>
      <c r="E99" s="47">
        <v>2013</v>
      </c>
      <c r="F99" s="47">
        <v>329</v>
      </c>
      <c r="G99" s="49">
        <v>174</v>
      </c>
      <c r="H99" s="78">
        <v>284</v>
      </c>
      <c r="I99" s="82">
        <v>300</v>
      </c>
      <c r="J99" s="28">
        <v>5.5220528925295768E-2</v>
      </c>
    </row>
    <row r="100" spans="1:37" s="4" customFormat="1" x14ac:dyDescent="0.2">
      <c r="A100" s="64" t="s">
        <v>313</v>
      </c>
      <c r="B100" s="59" t="s">
        <v>314</v>
      </c>
      <c r="C100" s="59" t="s">
        <v>7</v>
      </c>
      <c r="D100" s="46" t="s">
        <v>371</v>
      </c>
      <c r="E100" s="47">
        <v>2017</v>
      </c>
      <c r="F100" s="51">
        <v>0</v>
      </c>
      <c r="G100" s="51">
        <v>0</v>
      </c>
      <c r="H100" s="78">
        <v>292</v>
      </c>
      <c r="I100" s="82">
        <v>313</v>
      </c>
      <c r="J100" s="28">
        <v>2.8022108943375538E-2</v>
      </c>
    </row>
    <row r="101" spans="1:37" s="4" customFormat="1" x14ac:dyDescent="0.2">
      <c r="A101" s="64" t="s">
        <v>315</v>
      </c>
      <c r="B101" s="59" t="s">
        <v>316</v>
      </c>
      <c r="C101" s="59" t="s">
        <v>7</v>
      </c>
      <c r="D101" s="46" t="s">
        <v>371</v>
      </c>
      <c r="E101" s="47">
        <v>2017</v>
      </c>
      <c r="F101" s="51">
        <v>0</v>
      </c>
      <c r="G101" s="51">
        <v>0</v>
      </c>
      <c r="H101" s="78">
        <v>258</v>
      </c>
      <c r="I101" s="82">
        <v>461</v>
      </c>
      <c r="J101" s="28">
        <v>3.3156845856855501E-2</v>
      </c>
    </row>
    <row r="102" spans="1:37" s="4" customFormat="1" x14ac:dyDescent="0.2">
      <c r="A102" s="63" t="s">
        <v>134</v>
      </c>
      <c r="B102" s="39" t="s">
        <v>135</v>
      </c>
      <c r="C102" s="39" t="s">
        <v>10</v>
      </c>
      <c r="D102" s="46" t="s">
        <v>371</v>
      </c>
      <c r="E102" s="47">
        <v>2009</v>
      </c>
      <c r="F102" s="47">
        <v>12712</v>
      </c>
      <c r="G102" s="49">
        <v>13016</v>
      </c>
      <c r="H102" s="78">
        <v>13373.5</v>
      </c>
      <c r="I102" s="82">
        <v>14002.5</v>
      </c>
      <c r="J102" s="28">
        <v>2.6727612326593619</v>
      </c>
    </row>
    <row r="103" spans="1:37" s="4" customFormat="1" x14ac:dyDescent="0.2">
      <c r="A103" s="63" t="s">
        <v>136</v>
      </c>
      <c r="B103" s="39" t="s">
        <v>137</v>
      </c>
      <c r="C103" s="39" t="s">
        <v>7</v>
      </c>
      <c r="D103" s="46" t="s">
        <v>371</v>
      </c>
      <c r="E103" s="47">
        <v>2009</v>
      </c>
      <c r="F103" s="47">
        <v>183</v>
      </c>
      <c r="G103" s="49">
        <v>217</v>
      </c>
      <c r="H103" s="78">
        <v>339</v>
      </c>
      <c r="I103" s="82">
        <v>297</v>
      </c>
      <c r="J103" s="28">
        <v>5.1217727396507103E-2</v>
      </c>
    </row>
    <row r="104" spans="1:37" s="4" customFormat="1" x14ac:dyDescent="0.2">
      <c r="A104" s="63" t="s">
        <v>138</v>
      </c>
      <c r="B104" s="39" t="s">
        <v>139</v>
      </c>
      <c r="C104" s="39" t="s">
        <v>7</v>
      </c>
      <c r="D104" s="46" t="s">
        <v>371</v>
      </c>
      <c r="E104" s="47">
        <v>2012</v>
      </c>
      <c r="F104" s="47">
        <v>0</v>
      </c>
      <c r="G104" s="49">
        <v>0</v>
      </c>
      <c r="H104" s="51">
        <v>0</v>
      </c>
      <c r="I104" s="83">
        <v>0</v>
      </c>
      <c r="J104" s="28">
        <v>0</v>
      </c>
    </row>
    <row r="105" spans="1:37" s="4" customFormat="1" x14ac:dyDescent="0.2">
      <c r="A105" s="63" t="s">
        <v>359</v>
      </c>
      <c r="B105" s="39" t="s">
        <v>140</v>
      </c>
      <c r="C105" s="39" t="s">
        <v>62</v>
      </c>
      <c r="D105" s="46" t="s">
        <v>371</v>
      </c>
      <c r="E105" s="47">
        <v>2015</v>
      </c>
      <c r="F105" s="47">
        <v>22</v>
      </c>
      <c r="G105" s="49">
        <v>50</v>
      </c>
      <c r="H105" s="78">
        <v>27</v>
      </c>
      <c r="I105" s="82">
        <v>103</v>
      </c>
      <c r="J105" s="28">
        <v>9.773894998646275E-3</v>
      </c>
    </row>
    <row r="106" spans="1:37" s="4" customFormat="1" x14ac:dyDescent="0.2">
      <c r="A106" s="63" t="s">
        <v>141</v>
      </c>
      <c r="B106" s="39" t="s">
        <v>142</v>
      </c>
      <c r="C106" s="39" t="s">
        <v>7</v>
      </c>
      <c r="D106" s="46" t="s">
        <v>371</v>
      </c>
      <c r="E106" s="47">
        <v>2014</v>
      </c>
      <c r="F106" s="47">
        <v>126</v>
      </c>
      <c r="G106" s="49">
        <v>223</v>
      </c>
      <c r="H106" s="78">
        <v>176</v>
      </c>
      <c r="I106" s="82">
        <v>263</v>
      </c>
      <c r="J106" s="28">
        <v>3.8918088877547177E-2</v>
      </c>
    </row>
    <row r="107" spans="1:37" x14ac:dyDescent="0.2">
      <c r="A107" s="63" t="s">
        <v>143</v>
      </c>
      <c r="B107" s="39" t="s">
        <v>144</v>
      </c>
      <c r="C107" s="39" t="s">
        <v>7</v>
      </c>
      <c r="D107" s="46" t="s">
        <v>371</v>
      </c>
      <c r="E107" s="47">
        <v>2013</v>
      </c>
      <c r="F107" s="47">
        <v>523</v>
      </c>
      <c r="G107" s="49">
        <v>582</v>
      </c>
      <c r="H107" s="78">
        <v>552.33333333333303</v>
      </c>
      <c r="I107" s="82">
        <v>776</v>
      </c>
      <c r="J107" s="28">
        <v>0.12150055814617036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2">
      <c r="A108" s="29" t="s">
        <v>340</v>
      </c>
      <c r="B108" s="8" t="s">
        <v>341</v>
      </c>
      <c r="C108" s="8" t="s">
        <v>62</v>
      </c>
      <c r="D108" s="46" t="s">
        <v>371</v>
      </c>
      <c r="E108" s="40">
        <v>2009</v>
      </c>
      <c r="F108" s="40">
        <v>1432</v>
      </c>
      <c r="G108" s="74">
        <v>1817</v>
      </c>
      <c r="H108" s="78">
        <v>1958.5</v>
      </c>
      <c r="I108" s="82">
        <v>2168.5</v>
      </c>
      <c r="J108" s="28">
        <v>0.36693740013767218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2">
      <c r="A109" s="63" t="s">
        <v>354</v>
      </c>
      <c r="B109" s="39" t="s">
        <v>355</v>
      </c>
      <c r="C109" s="39" t="s">
        <v>62</v>
      </c>
      <c r="D109" s="46" t="s">
        <v>371</v>
      </c>
      <c r="E109" s="40">
        <v>2009</v>
      </c>
      <c r="F109" s="40">
        <v>389</v>
      </c>
      <c r="G109" s="74">
        <v>492</v>
      </c>
      <c r="H109" s="78">
        <v>509.16666666666703</v>
      </c>
      <c r="I109" s="82">
        <v>604.5</v>
      </c>
      <c r="J109" s="28">
        <v>9.9222830406481194E-2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2">
      <c r="A110" s="29" t="s">
        <v>344</v>
      </c>
      <c r="B110" s="8" t="s">
        <v>345</v>
      </c>
      <c r="C110" s="8" t="s">
        <v>108</v>
      </c>
      <c r="D110" s="46" t="s">
        <v>371</v>
      </c>
      <c r="E110" s="40">
        <v>2013</v>
      </c>
      <c r="F110" s="40">
        <v>4269</v>
      </c>
      <c r="G110" s="74">
        <v>3929</v>
      </c>
      <c r="H110" s="78">
        <v>5768.8333333333303</v>
      </c>
      <c r="I110" s="82">
        <v>4788.5</v>
      </c>
      <c r="J110" s="28">
        <v>0.9395477552068735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2">
      <c r="A111" s="29" t="s">
        <v>317</v>
      </c>
      <c r="B111" s="8" t="s">
        <v>318</v>
      </c>
      <c r="C111" s="8" t="s">
        <v>108</v>
      </c>
      <c r="D111" s="46" t="s">
        <v>371</v>
      </c>
      <c r="E111" s="40">
        <v>2017</v>
      </c>
      <c r="F111" s="74">
        <v>154</v>
      </c>
      <c r="G111" s="74">
        <v>140</v>
      </c>
      <c r="H111" s="78">
        <v>552.83333333333303</v>
      </c>
      <c r="I111" s="82">
        <v>782</v>
      </c>
      <c r="J111" s="28">
        <v>7.7803404047341693E-2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2">
      <c r="A112" s="29" t="s">
        <v>350</v>
      </c>
      <c r="B112" s="8" t="s">
        <v>351</v>
      </c>
      <c r="C112" s="8" t="s">
        <v>62</v>
      </c>
      <c r="D112" s="46" t="s">
        <v>371</v>
      </c>
      <c r="E112" s="40">
        <v>2009</v>
      </c>
      <c r="F112" s="40">
        <v>1641</v>
      </c>
      <c r="G112" s="74">
        <v>1975</v>
      </c>
      <c r="H112" s="86">
        <v>2925</v>
      </c>
      <c r="I112" s="82">
        <v>2747.75</v>
      </c>
      <c r="J112" s="28">
        <v>0.45917133394638537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2">
      <c r="A113" s="29" t="s">
        <v>343</v>
      </c>
      <c r="B113" s="8" t="s">
        <v>119</v>
      </c>
      <c r="C113" s="8" t="s">
        <v>108</v>
      </c>
      <c r="D113" s="46" t="s">
        <v>371</v>
      </c>
      <c r="E113" s="40">
        <v>2012</v>
      </c>
      <c r="F113" s="40">
        <v>442</v>
      </c>
      <c r="G113" s="74">
        <v>566</v>
      </c>
      <c r="H113" s="78">
        <v>484</v>
      </c>
      <c r="I113" s="82">
        <v>531</v>
      </c>
      <c r="J113" s="28">
        <v>0.10153670919081435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2">
      <c r="A114" s="63" t="s">
        <v>346</v>
      </c>
      <c r="B114" s="39" t="s">
        <v>347</v>
      </c>
      <c r="C114" s="39" t="s">
        <v>62</v>
      </c>
      <c r="D114" s="46" t="s">
        <v>371</v>
      </c>
      <c r="E114" s="40">
        <v>2009</v>
      </c>
      <c r="F114" s="40">
        <v>2742</v>
      </c>
      <c r="G114" s="74">
        <v>3030</v>
      </c>
      <c r="H114" s="78">
        <v>2763</v>
      </c>
      <c r="I114" s="82">
        <v>3245.75</v>
      </c>
      <c r="J114" s="28">
        <v>0.59221654483766761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2">
      <c r="A115" s="63" t="s">
        <v>374</v>
      </c>
      <c r="B115" s="39" t="s">
        <v>375</v>
      </c>
      <c r="C115" s="39" t="s">
        <v>108</v>
      </c>
      <c r="D115" s="46" t="s">
        <v>371</v>
      </c>
      <c r="E115" s="47">
        <v>2009</v>
      </c>
      <c r="F115" s="47">
        <v>1858</v>
      </c>
      <c r="G115" s="49">
        <v>2253</v>
      </c>
      <c r="H115" s="78">
        <v>2649.5</v>
      </c>
      <c r="I115" s="82">
        <v>3165.3333333333298</v>
      </c>
      <c r="J115" s="28">
        <v>0.49196969033613475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2">
      <c r="A116" s="29" t="s">
        <v>319</v>
      </c>
      <c r="B116" s="8" t="s">
        <v>320</v>
      </c>
      <c r="C116" s="8" t="s">
        <v>108</v>
      </c>
      <c r="D116" s="46" t="s">
        <v>371</v>
      </c>
      <c r="E116" s="40">
        <v>2017</v>
      </c>
      <c r="F116" s="74">
        <v>1003</v>
      </c>
      <c r="G116" s="74">
        <v>1046</v>
      </c>
      <c r="H116" s="78">
        <v>996</v>
      </c>
      <c r="I116" s="82">
        <v>1119</v>
      </c>
      <c r="J116" s="28">
        <v>0.20969474118297213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2">
      <c r="A117" s="77" t="s">
        <v>352</v>
      </c>
      <c r="B117" s="73" t="s">
        <v>353</v>
      </c>
      <c r="C117" s="73" t="s">
        <v>108</v>
      </c>
      <c r="D117" s="20" t="s">
        <v>371</v>
      </c>
      <c r="E117" s="74">
        <v>2016</v>
      </c>
      <c r="F117" s="74">
        <v>0</v>
      </c>
      <c r="G117" s="74">
        <v>1586</v>
      </c>
      <c r="H117" s="86">
        <v>1291.5</v>
      </c>
      <c r="I117" s="82">
        <v>1369.5</v>
      </c>
      <c r="J117" s="28">
        <v>0.20294453369375562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2">
      <c r="A118" s="63" t="s">
        <v>329</v>
      </c>
      <c r="B118" s="39" t="s">
        <v>330</v>
      </c>
      <c r="C118" s="39" t="s">
        <v>108</v>
      </c>
      <c r="D118" s="20" t="s">
        <v>371</v>
      </c>
      <c r="E118" s="40">
        <v>2017</v>
      </c>
      <c r="F118" s="74">
        <v>0</v>
      </c>
      <c r="G118" s="74">
        <v>1123</v>
      </c>
      <c r="H118" s="78">
        <v>1443</v>
      </c>
      <c r="I118" s="82">
        <v>1521.6666666666699</v>
      </c>
      <c r="J118" s="28">
        <v>0.19375622330569636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2">
      <c r="A119" s="63" t="s">
        <v>321</v>
      </c>
      <c r="B119" s="39" t="s">
        <v>322</v>
      </c>
      <c r="C119" s="39" t="s">
        <v>108</v>
      </c>
      <c r="D119" s="20" t="s">
        <v>371</v>
      </c>
      <c r="E119" s="40">
        <v>2017</v>
      </c>
      <c r="F119" s="74">
        <v>584</v>
      </c>
      <c r="G119" s="74">
        <v>680</v>
      </c>
      <c r="H119" s="78">
        <v>624.16666666666697</v>
      </c>
      <c r="I119" s="82">
        <v>741.5</v>
      </c>
      <c r="J119" s="28">
        <v>0.13184300060904497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2">
      <c r="A120" s="63" t="s">
        <v>323</v>
      </c>
      <c r="B120" s="39" t="s">
        <v>324</v>
      </c>
      <c r="C120" s="39" t="s">
        <v>108</v>
      </c>
      <c r="D120" s="46" t="s">
        <v>371</v>
      </c>
      <c r="E120" s="40">
        <v>2017</v>
      </c>
      <c r="F120" s="74">
        <v>990</v>
      </c>
      <c r="G120" s="74">
        <v>596</v>
      </c>
      <c r="H120" s="78">
        <v>2673.8333333333298</v>
      </c>
      <c r="I120" s="82">
        <v>3511.25</v>
      </c>
      <c r="J120" s="28">
        <v>0.37436679041372756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2">
      <c r="A121" s="46" t="s">
        <v>431</v>
      </c>
      <c r="B121" s="46" t="s">
        <v>432</v>
      </c>
      <c r="C121" s="46" t="s">
        <v>31</v>
      </c>
      <c r="D121" s="46" t="s">
        <v>403</v>
      </c>
      <c r="E121" s="49">
        <v>2018</v>
      </c>
      <c r="F121" s="60">
        <v>0</v>
      </c>
      <c r="G121" s="60">
        <v>0</v>
      </c>
      <c r="H121" s="84">
        <v>0</v>
      </c>
      <c r="I121" s="82">
        <v>51</v>
      </c>
      <c r="J121" s="28">
        <v>2.3219733191606959E-3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2">
      <c r="A122" s="46" t="s">
        <v>401</v>
      </c>
      <c r="B122" s="46" t="s">
        <v>402</v>
      </c>
      <c r="C122" s="46" t="s">
        <v>62</v>
      </c>
      <c r="D122" s="46" t="s">
        <v>403</v>
      </c>
      <c r="E122" s="49">
        <v>2018</v>
      </c>
      <c r="F122" s="51">
        <v>0</v>
      </c>
      <c r="G122" s="51">
        <v>0</v>
      </c>
      <c r="H122" s="51">
        <v>0</v>
      </c>
      <c r="I122" s="82">
        <v>12</v>
      </c>
      <c r="J122" s="28">
        <v>5.4634666333192841E-4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2">
      <c r="A123" s="64" t="s">
        <v>237</v>
      </c>
      <c r="B123" s="59" t="s">
        <v>238</v>
      </c>
      <c r="C123" s="59" t="s">
        <v>4</v>
      </c>
      <c r="D123" s="59" t="s">
        <v>362</v>
      </c>
      <c r="E123" s="47">
        <v>2009</v>
      </c>
      <c r="F123" s="47">
        <v>623</v>
      </c>
      <c r="G123" s="22">
        <v>881</v>
      </c>
      <c r="H123" s="78">
        <v>1531</v>
      </c>
      <c r="I123" s="82">
        <v>1572</v>
      </c>
      <c r="J123" s="28">
        <v>0.22482476738755736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2">
      <c r="A124" s="63" t="s">
        <v>187</v>
      </c>
      <c r="B124" s="39" t="s">
        <v>188</v>
      </c>
      <c r="C124" s="39" t="s">
        <v>4</v>
      </c>
      <c r="D124" s="39" t="s">
        <v>189</v>
      </c>
      <c r="E124" s="21">
        <v>2009</v>
      </c>
      <c r="F124" s="47">
        <v>4862</v>
      </c>
      <c r="G124" s="49">
        <v>5191</v>
      </c>
      <c r="H124" s="78">
        <v>5918.6666666666697</v>
      </c>
      <c r="I124" s="82">
        <v>6025.5</v>
      </c>
      <c r="J124" s="28">
        <v>1.1013509055266859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2">
      <c r="A125" s="63" t="s">
        <v>190</v>
      </c>
      <c r="B125" s="39" t="s">
        <v>191</v>
      </c>
      <c r="C125" s="39" t="s">
        <v>10</v>
      </c>
      <c r="D125" s="39" t="s">
        <v>189</v>
      </c>
      <c r="E125" s="21">
        <v>2009</v>
      </c>
      <c r="F125" s="47">
        <v>1043</v>
      </c>
      <c r="G125" s="49">
        <v>833</v>
      </c>
      <c r="H125" s="78">
        <v>1120</v>
      </c>
      <c r="I125" s="82">
        <v>1615</v>
      </c>
      <c r="J125" s="28">
        <v>0.22978577715819887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2">
      <c r="A126" s="63" t="s">
        <v>192</v>
      </c>
      <c r="B126" s="39" t="s">
        <v>193</v>
      </c>
      <c r="C126" s="39" t="s">
        <v>7</v>
      </c>
      <c r="D126" s="39" t="s">
        <v>189</v>
      </c>
      <c r="E126" s="47">
        <v>2014</v>
      </c>
      <c r="F126" s="47">
        <v>65</v>
      </c>
      <c r="G126" s="22">
        <v>132</v>
      </c>
      <c r="H126" s="78">
        <v>263.83333333333297</v>
      </c>
      <c r="I126" s="82">
        <v>498.5</v>
      </c>
      <c r="J126" s="28">
        <v>4.5608981339105466E-2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2">
      <c r="A127" s="63" t="s">
        <v>194</v>
      </c>
      <c r="B127" s="39" t="s">
        <v>195</v>
      </c>
      <c r="C127" s="39" t="s">
        <v>10</v>
      </c>
      <c r="D127" s="39" t="s">
        <v>189</v>
      </c>
      <c r="E127" s="21">
        <v>2009</v>
      </c>
      <c r="F127" s="47">
        <v>804</v>
      </c>
      <c r="G127" s="49">
        <v>895</v>
      </c>
      <c r="H127" s="78">
        <v>941</v>
      </c>
      <c r="I127" s="82">
        <v>1201</v>
      </c>
      <c r="J127" s="28">
        <v>0.19149790065877514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2">
      <c r="A128" s="63" t="s">
        <v>196</v>
      </c>
      <c r="B128" s="39" t="s">
        <v>197</v>
      </c>
      <c r="C128" s="39" t="s">
        <v>31</v>
      </c>
      <c r="D128" s="39" t="s">
        <v>189</v>
      </c>
      <c r="E128" s="47">
        <v>2014</v>
      </c>
      <c r="F128" s="47">
        <v>0</v>
      </c>
      <c r="G128" s="49">
        <v>0</v>
      </c>
      <c r="H128" s="51">
        <v>0</v>
      </c>
      <c r="I128" s="83">
        <v>0</v>
      </c>
      <c r="J128" s="28">
        <v>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2">
      <c r="A129" s="63" t="s">
        <v>198</v>
      </c>
      <c r="B129" s="39" t="s">
        <v>199</v>
      </c>
      <c r="C129" s="39" t="s">
        <v>4</v>
      </c>
      <c r="D129" s="39" t="s">
        <v>189</v>
      </c>
      <c r="E129" s="47">
        <v>2009</v>
      </c>
      <c r="F129" s="47">
        <v>5255</v>
      </c>
      <c r="G129" s="22">
        <v>5932</v>
      </c>
      <c r="H129" s="78">
        <v>6318</v>
      </c>
      <c r="I129" s="82">
        <v>6203.5</v>
      </c>
      <c r="J129" s="28">
        <v>1.1887217329057875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2">
      <c r="A130" s="29" t="s">
        <v>200</v>
      </c>
      <c r="B130" s="8" t="s">
        <v>201</v>
      </c>
      <c r="C130" s="8" t="s">
        <v>7</v>
      </c>
      <c r="D130" s="39" t="s">
        <v>189</v>
      </c>
      <c r="E130" s="21">
        <v>2014</v>
      </c>
      <c r="F130" s="21">
        <v>384</v>
      </c>
      <c r="G130" s="22">
        <v>219</v>
      </c>
      <c r="H130" s="78">
        <v>428</v>
      </c>
      <c r="I130" s="82">
        <v>485</v>
      </c>
      <c r="J130" s="28">
        <v>7.5943123554410241E-2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2">
      <c r="A131" s="62" t="s">
        <v>263</v>
      </c>
      <c r="B131" s="46" t="s">
        <v>264</v>
      </c>
      <c r="C131" s="46" t="s">
        <v>7</v>
      </c>
      <c r="D131" s="46" t="s">
        <v>265</v>
      </c>
      <c r="E131" s="49">
        <v>2016</v>
      </c>
      <c r="F131" s="51">
        <v>0</v>
      </c>
      <c r="G131" s="49">
        <v>85</v>
      </c>
      <c r="H131" s="78">
        <v>165</v>
      </c>
      <c r="I131" s="82">
        <v>97.6666666666667</v>
      </c>
      <c r="J131" s="28">
        <v>1.6498997356063951E-2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2">
      <c r="A132" s="63" t="s">
        <v>27</v>
      </c>
      <c r="B132" s="39" t="s">
        <v>28</v>
      </c>
      <c r="C132" s="39" t="s">
        <v>7</v>
      </c>
      <c r="D132" s="20" t="s">
        <v>265</v>
      </c>
      <c r="E132" s="47">
        <v>2013</v>
      </c>
      <c r="F132" s="47">
        <v>92</v>
      </c>
      <c r="G132" s="22">
        <v>169</v>
      </c>
      <c r="H132" s="78">
        <v>182.5</v>
      </c>
      <c r="I132" s="82">
        <v>214</v>
      </c>
      <c r="J132" s="28">
        <v>3.2273211552946206E-2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2">
      <c r="A133" s="63" t="s">
        <v>29</v>
      </c>
      <c r="B133" s="39" t="s">
        <v>30</v>
      </c>
      <c r="C133" s="39" t="s">
        <v>31</v>
      </c>
      <c r="D133" s="46" t="s">
        <v>265</v>
      </c>
      <c r="E133" s="21">
        <v>2013</v>
      </c>
      <c r="F133" s="47">
        <v>104</v>
      </c>
      <c r="G133" s="49">
        <v>62</v>
      </c>
      <c r="H133" s="78">
        <v>86</v>
      </c>
      <c r="I133" s="82">
        <v>222</v>
      </c>
      <c r="J133" s="28">
        <v>2.3418998611249853E-2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2">
      <c r="A134" s="63" t="s">
        <v>32</v>
      </c>
      <c r="B134" s="39" t="s">
        <v>33</v>
      </c>
      <c r="C134" s="39" t="s">
        <v>10</v>
      </c>
      <c r="D134" s="46" t="s">
        <v>265</v>
      </c>
      <c r="E134" s="47">
        <v>2009</v>
      </c>
      <c r="F134" s="47">
        <v>1801</v>
      </c>
      <c r="G134" s="49">
        <v>2028</v>
      </c>
      <c r="H134" s="78">
        <v>2258</v>
      </c>
      <c r="I134" s="82">
        <v>2079</v>
      </c>
      <c r="J134" s="28">
        <v>0.40937614794305965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2">
      <c r="A135" s="63" t="s">
        <v>372</v>
      </c>
      <c r="B135" s="39" t="s">
        <v>373</v>
      </c>
      <c r="C135" s="39" t="s">
        <v>31</v>
      </c>
      <c r="D135" s="20" t="s">
        <v>265</v>
      </c>
      <c r="E135" s="47">
        <v>2014</v>
      </c>
      <c r="F135" s="47">
        <v>139</v>
      </c>
      <c r="G135" s="22">
        <v>90</v>
      </c>
      <c r="H135" s="78">
        <v>119</v>
      </c>
      <c r="I135" s="82">
        <v>32</v>
      </c>
      <c r="J135" s="28">
        <v>1.97981912168659E-2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2">
      <c r="A136" s="63" t="s">
        <v>34</v>
      </c>
      <c r="B136" s="39" t="s">
        <v>35</v>
      </c>
      <c r="C136" s="39" t="s">
        <v>4</v>
      </c>
      <c r="D136" s="46" t="s">
        <v>265</v>
      </c>
      <c r="E136" s="21">
        <v>2009</v>
      </c>
      <c r="F136" s="47">
        <v>13855</v>
      </c>
      <c r="G136" s="49">
        <v>16211</v>
      </c>
      <c r="H136" s="78">
        <v>16398</v>
      </c>
      <c r="I136" s="82">
        <v>16726.5</v>
      </c>
      <c r="J136" s="28">
        <v>3.1674334210026047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2">
      <c r="A137" s="46" t="s">
        <v>406</v>
      </c>
      <c r="B137" s="46" t="s">
        <v>407</v>
      </c>
      <c r="C137" s="46" t="s">
        <v>7</v>
      </c>
      <c r="D137" s="46" t="s">
        <v>265</v>
      </c>
      <c r="E137" s="49">
        <v>2018</v>
      </c>
      <c r="F137" s="51">
        <v>0</v>
      </c>
      <c r="G137" s="51">
        <v>0</v>
      </c>
      <c r="H137" s="51">
        <v>0</v>
      </c>
      <c r="I137" s="82">
        <v>162</v>
      </c>
      <c r="J137" s="28">
        <v>7.3756799549810339E-3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2">
      <c r="A138" s="62" t="s">
        <v>266</v>
      </c>
      <c r="B138" s="46" t="s">
        <v>267</v>
      </c>
      <c r="C138" s="46" t="s">
        <v>7</v>
      </c>
      <c r="D138" s="46" t="s">
        <v>265</v>
      </c>
      <c r="E138" s="49">
        <v>2016</v>
      </c>
      <c r="F138" s="51">
        <v>0</v>
      </c>
      <c r="G138" s="49">
        <v>74</v>
      </c>
      <c r="H138" s="78">
        <v>134</v>
      </c>
      <c r="I138" s="82">
        <v>210</v>
      </c>
      <c r="J138" s="28">
        <v>1.9598710985226763E-2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2">
      <c r="A139" s="64" t="s">
        <v>325</v>
      </c>
      <c r="B139" s="59" t="s">
        <v>326</v>
      </c>
      <c r="C139" s="59" t="s">
        <v>7</v>
      </c>
      <c r="D139" s="59" t="s">
        <v>265</v>
      </c>
      <c r="E139" s="47">
        <v>2017</v>
      </c>
      <c r="F139" s="51">
        <v>0</v>
      </c>
      <c r="G139" s="51">
        <v>0</v>
      </c>
      <c r="H139" s="78">
        <v>177</v>
      </c>
      <c r="I139" s="82">
        <v>86</v>
      </c>
      <c r="J139" s="28">
        <v>1.2263317725476272E-2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2">
      <c r="A140" s="63" t="s">
        <v>358</v>
      </c>
      <c r="B140" s="39" t="s">
        <v>36</v>
      </c>
      <c r="C140" s="39" t="s">
        <v>7</v>
      </c>
      <c r="D140" s="46" t="s">
        <v>265</v>
      </c>
      <c r="E140" s="21">
        <v>2013</v>
      </c>
      <c r="F140" s="47">
        <v>18</v>
      </c>
      <c r="G140" s="49">
        <v>12</v>
      </c>
      <c r="H140" s="78">
        <v>24</v>
      </c>
      <c r="I140" s="82">
        <v>60</v>
      </c>
      <c r="J140" s="28">
        <v>5.52933663230077E-3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2">
      <c r="A141" s="63" t="s">
        <v>37</v>
      </c>
      <c r="B141" s="39" t="s">
        <v>38</v>
      </c>
      <c r="C141" s="39" t="s">
        <v>7</v>
      </c>
      <c r="D141" s="46" t="s">
        <v>265</v>
      </c>
      <c r="E141" s="47">
        <v>2013</v>
      </c>
      <c r="F141" s="47">
        <v>178</v>
      </c>
      <c r="G141" s="49">
        <v>293</v>
      </c>
      <c r="H141" s="78">
        <v>207</v>
      </c>
      <c r="I141" s="82">
        <v>242</v>
      </c>
      <c r="J141" s="28">
        <v>4.6011209480162532E-2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2">
      <c r="A142" s="63" t="s">
        <v>39</v>
      </c>
      <c r="B142" s="39" t="s">
        <v>40</v>
      </c>
      <c r="C142" s="39" t="s">
        <v>7</v>
      </c>
      <c r="D142" s="20" t="s">
        <v>265</v>
      </c>
      <c r="E142" s="47">
        <v>2010</v>
      </c>
      <c r="F142" s="47">
        <v>510</v>
      </c>
      <c r="G142" s="22">
        <v>512</v>
      </c>
      <c r="H142" s="78">
        <v>314</v>
      </c>
      <c r="I142" s="82">
        <v>279</v>
      </c>
      <c r="J142" s="28">
        <v>8.3347775423740861E-2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2">
      <c r="A143" s="64" t="s">
        <v>327</v>
      </c>
      <c r="B143" s="59" t="s">
        <v>328</v>
      </c>
      <c r="C143" s="59" t="s">
        <v>7</v>
      </c>
      <c r="D143" s="59" t="s">
        <v>265</v>
      </c>
      <c r="E143" s="47">
        <v>2017</v>
      </c>
      <c r="F143" s="51">
        <v>0</v>
      </c>
      <c r="G143" s="51">
        <v>0</v>
      </c>
      <c r="H143" s="78">
        <v>15</v>
      </c>
      <c r="I143" s="82">
        <v>184</v>
      </c>
      <c r="J143" s="28">
        <v>9.0847590048407662E-3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2">
      <c r="A144" s="62" t="s">
        <v>268</v>
      </c>
      <c r="B144" s="46" t="s">
        <v>269</v>
      </c>
      <c r="C144" s="46" t="s">
        <v>31</v>
      </c>
      <c r="D144" s="46" t="s">
        <v>265</v>
      </c>
      <c r="E144" s="49">
        <v>2016</v>
      </c>
      <c r="F144" s="51">
        <v>0</v>
      </c>
      <c r="G144" s="22">
        <v>0</v>
      </c>
      <c r="H144" s="78">
        <v>0</v>
      </c>
      <c r="I144" s="82">
        <v>0</v>
      </c>
      <c r="J144" s="28">
        <v>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2">
      <c r="A145" s="63" t="s">
        <v>292</v>
      </c>
      <c r="B145" s="39" t="s">
        <v>41</v>
      </c>
      <c r="C145" s="39" t="s">
        <v>4</v>
      </c>
      <c r="D145" s="46" t="s">
        <v>265</v>
      </c>
      <c r="E145" s="21">
        <v>2009</v>
      </c>
      <c r="F145" s="47">
        <v>3705</v>
      </c>
      <c r="G145" s="49">
        <v>3991</v>
      </c>
      <c r="H145" s="78">
        <v>4517</v>
      </c>
      <c r="I145" s="82">
        <v>3712</v>
      </c>
      <c r="J145" s="28">
        <v>0.80130952998008631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2">
      <c r="A146" s="63" t="s">
        <v>42</v>
      </c>
      <c r="B146" s="39" t="s">
        <v>43</v>
      </c>
      <c r="C146" s="39" t="s">
        <v>4</v>
      </c>
      <c r="D146" s="46" t="s">
        <v>265</v>
      </c>
      <c r="E146" s="47">
        <v>2009</v>
      </c>
      <c r="F146" s="47">
        <v>4091</v>
      </c>
      <c r="G146" s="49">
        <v>4398</v>
      </c>
      <c r="H146" s="78">
        <v>4571</v>
      </c>
      <c r="I146" s="82">
        <v>4561.5</v>
      </c>
      <c r="J146" s="28">
        <v>0.8857723599246754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2">
      <c r="A147" s="62" t="s">
        <v>270</v>
      </c>
      <c r="B147" s="46" t="s">
        <v>271</v>
      </c>
      <c r="C147" s="46" t="s">
        <v>31</v>
      </c>
      <c r="D147" s="46" t="s">
        <v>265</v>
      </c>
      <c r="E147" s="49">
        <v>2016</v>
      </c>
      <c r="F147" s="51">
        <v>0</v>
      </c>
      <c r="G147" s="22">
        <v>54</v>
      </c>
      <c r="H147" s="78">
        <v>129.666666666667</v>
      </c>
      <c r="I147" s="82">
        <v>113.5</v>
      </c>
      <c r="J147" s="28">
        <v>1.399598559364466E-2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2">
      <c r="A148" s="63" t="s">
        <v>425</v>
      </c>
      <c r="B148" s="39" t="s">
        <v>426</v>
      </c>
      <c r="C148" s="39" t="s">
        <v>7</v>
      </c>
      <c r="D148" s="46" t="s">
        <v>265</v>
      </c>
      <c r="E148" s="47">
        <v>2014</v>
      </c>
      <c r="F148" s="40">
        <v>409</v>
      </c>
      <c r="G148" s="74">
        <v>279</v>
      </c>
      <c r="H148" s="86">
        <v>246</v>
      </c>
      <c r="I148" s="82">
        <v>312</v>
      </c>
      <c r="J148" s="28">
        <v>6.3973540839295545E-2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2">
      <c r="A149" s="46" t="s">
        <v>408</v>
      </c>
      <c r="B149" s="46" t="s">
        <v>409</v>
      </c>
      <c r="C149" s="46" t="s">
        <v>7</v>
      </c>
      <c r="D149" s="46" t="s">
        <v>272</v>
      </c>
      <c r="E149" s="49">
        <v>2018</v>
      </c>
      <c r="F149" s="51">
        <v>0</v>
      </c>
      <c r="G149" s="51">
        <v>0</v>
      </c>
      <c r="H149" s="51">
        <v>0</v>
      </c>
      <c r="I149" s="82">
        <v>0</v>
      </c>
      <c r="J149" s="28">
        <v>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2">
      <c r="A150" s="29" t="s">
        <v>145</v>
      </c>
      <c r="B150" s="39" t="s">
        <v>146</v>
      </c>
      <c r="C150" s="8" t="s">
        <v>4</v>
      </c>
      <c r="D150" s="46" t="s">
        <v>272</v>
      </c>
      <c r="E150" s="47">
        <v>2009</v>
      </c>
      <c r="F150" s="47">
        <v>5930</v>
      </c>
      <c r="G150" s="49">
        <v>3928</v>
      </c>
      <c r="H150" s="78">
        <v>4480.3333333333303</v>
      </c>
      <c r="I150" s="82">
        <v>4072.1666666666702</v>
      </c>
      <c r="J150" s="28">
        <v>0.94418751044709126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2">
      <c r="A151" s="36" t="s">
        <v>283</v>
      </c>
      <c r="B151" s="45" t="s">
        <v>284</v>
      </c>
      <c r="C151" s="45" t="s">
        <v>31</v>
      </c>
      <c r="D151" s="73" t="s">
        <v>272</v>
      </c>
      <c r="E151" s="47">
        <v>2015</v>
      </c>
      <c r="F151" s="47">
        <v>0</v>
      </c>
      <c r="G151" s="60">
        <v>0</v>
      </c>
      <c r="H151" s="60">
        <v>0</v>
      </c>
      <c r="I151" s="84">
        <v>0</v>
      </c>
      <c r="J151" s="28">
        <v>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2">
      <c r="A152" s="46" t="s">
        <v>433</v>
      </c>
      <c r="B152" s="46" t="s">
        <v>434</v>
      </c>
      <c r="C152" s="46" t="s">
        <v>31</v>
      </c>
      <c r="D152" s="46" t="s">
        <v>272</v>
      </c>
      <c r="E152" s="49">
        <v>2018</v>
      </c>
      <c r="F152" s="60">
        <v>0</v>
      </c>
      <c r="G152" s="60">
        <v>0</v>
      </c>
      <c r="H152" s="84">
        <v>0</v>
      </c>
      <c r="I152" s="82">
        <v>9</v>
      </c>
      <c r="J152" s="28">
        <v>4.0975999749894628E-4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2">
      <c r="A153" s="63" t="s">
        <v>147</v>
      </c>
      <c r="B153" s="39" t="s">
        <v>148</v>
      </c>
      <c r="C153" s="39" t="s">
        <v>4</v>
      </c>
      <c r="D153" s="46" t="s">
        <v>272</v>
      </c>
      <c r="E153" s="47">
        <v>2009</v>
      </c>
      <c r="F153" s="47">
        <v>13372</v>
      </c>
      <c r="G153" s="49">
        <v>15293</v>
      </c>
      <c r="H153" s="78">
        <v>15228.5</v>
      </c>
      <c r="I153" s="82">
        <v>15064.833333333299</v>
      </c>
      <c r="J153" s="28">
        <v>2.9619829689594108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2">
      <c r="A154" s="63" t="s">
        <v>149</v>
      </c>
      <c r="B154" s="39" t="s">
        <v>150</v>
      </c>
      <c r="C154" s="39" t="s">
        <v>10</v>
      </c>
      <c r="D154" s="46" t="s">
        <v>272</v>
      </c>
      <c r="E154" s="47">
        <v>2009</v>
      </c>
      <c r="F154" s="47">
        <v>1628</v>
      </c>
      <c r="G154" s="49">
        <v>1522</v>
      </c>
      <c r="H154" s="78">
        <v>1955</v>
      </c>
      <c r="I154" s="82">
        <v>2284</v>
      </c>
      <c r="J154" s="28">
        <v>0.36878265625263817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2">
      <c r="A155" s="36" t="s">
        <v>285</v>
      </c>
      <c r="B155" s="45" t="s">
        <v>286</v>
      </c>
      <c r="C155" s="45" t="s">
        <v>31</v>
      </c>
      <c r="D155" s="73" t="s">
        <v>272</v>
      </c>
      <c r="E155" s="21">
        <v>2015</v>
      </c>
      <c r="F155" s="21">
        <v>0</v>
      </c>
      <c r="G155" s="60">
        <v>0</v>
      </c>
      <c r="H155" s="60">
        <v>0</v>
      </c>
      <c r="I155" s="84">
        <v>0</v>
      </c>
      <c r="J155" s="28">
        <v>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2">
      <c r="A156" s="63" t="s">
        <v>151</v>
      </c>
      <c r="B156" s="39" t="s">
        <v>152</v>
      </c>
      <c r="C156" s="39" t="s">
        <v>10</v>
      </c>
      <c r="D156" s="46" t="s">
        <v>272</v>
      </c>
      <c r="E156" s="47">
        <v>2009</v>
      </c>
      <c r="F156" s="47">
        <v>1644</v>
      </c>
      <c r="G156" s="49">
        <v>1119</v>
      </c>
      <c r="H156" s="78">
        <v>1227.3333333333301</v>
      </c>
      <c r="I156" s="82">
        <v>1496</v>
      </c>
      <c r="J156" s="28">
        <v>0.27928471329863885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2">
      <c r="A157" s="46" t="s">
        <v>410</v>
      </c>
      <c r="B157" s="46" t="s">
        <v>411</v>
      </c>
      <c r="C157" s="46" t="s">
        <v>31</v>
      </c>
      <c r="D157" s="46" t="s">
        <v>272</v>
      </c>
      <c r="E157" s="49">
        <v>2018</v>
      </c>
      <c r="F157" s="51">
        <v>0</v>
      </c>
      <c r="G157" s="51">
        <v>0</v>
      </c>
      <c r="H157" s="51">
        <v>0</v>
      </c>
      <c r="I157" s="82">
        <v>25</v>
      </c>
      <c r="J157" s="28">
        <v>1.1382222152748508E-3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2">
      <c r="A158" s="46" t="s">
        <v>412</v>
      </c>
      <c r="B158" s="46" t="s">
        <v>413</v>
      </c>
      <c r="C158" s="46" t="s">
        <v>31</v>
      </c>
      <c r="D158" s="46" t="s">
        <v>272</v>
      </c>
      <c r="E158" s="49">
        <v>2018</v>
      </c>
      <c r="F158" s="51">
        <v>0</v>
      </c>
      <c r="G158" s="51">
        <v>0</v>
      </c>
      <c r="H158" s="51">
        <v>0</v>
      </c>
      <c r="I158" s="82">
        <v>94</v>
      </c>
      <c r="J158" s="28">
        <v>4.2797155294334388E-3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2">
      <c r="A159" s="63" t="s">
        <v>153</v>
      </c>
      <c r="B159" s="39" t="s">
        <v>154</v>
      </c>
      <c r="C159" s="39" t="s">
        <v>7</v>
      </c>
      <c r="D159" s="46" t="s">
        <v>272</v>
      </c>
      <c r="E159" s="47">
        <v>2013</v>
      </c>
      <c r="F159" s="47">
        <v>45</v>
      </c>
      <c r="G159" s="49">
        <v>62</v>
      </c>
      <c r="H159" s="78">
        <v>104</v>
      </c>
      <c r="I159" s="82">
        <v>89</v>
      </c>
      <c r="J159" s="28">
        <v>1.4728951094841118E-2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s="4" customFormat="1" x14ac:dyDescent="0.2">
      <c r="A160" s="63" t="s">
        <v>155</v>
      </c>
      <c r="B160" s="39" t="s">
        <v>156</v>
      </c>
      <c r="C160" s="39" t="s">
        <v>4</v>
      </c>
      <c r="D160" s="46" t="s">
        <v>272</v>
      </c>
      <c r="E160" s="47">
        <v>2009</v>
      </c>
      <c r="F160" s="47">
        <v>13570</v>
      </c>
      <c r="G160" s="49">
        <v>13943</v>
      </c>
      <c r="H160" s="78">
        <v>15061.5</v>
      </c>
      <c r="I160" s="82">
        <v>15947.666666666701</v>
      </c>
      <c r="J160" s="28">
        <v>2.9381670190437803</v>
      </c>
    </row>
    <row r="161" spans="1:37" x14ac:dyDescent="0.2">
      <c r="A161" s="62" t="s">
        <v>294</v>
      </c>
      <c r="B161" s="46" t="s">
        <v>295</v>
      </c>
      <c r="C161" s="46" t="s">
        <v>62</v>
      </c>
      <c r="D161" s="46" t="s">
        <v>272</v>
      </c>
      <c r="E161" s="49">
        <v>2016</v>
      </c>
      <c r="F161" s="51">
        <v>0</v>
      </c>
      <c r="G161" s="49">
        <v>488</v>
      </c>
      <c r="H161" s="78">
        <v>614</v>
      </c>
      <c r="I161" s="82">
        <v>578</v>
      </c>
      <c r="J161" s="28">
        <v>7.9791206035804099E-2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2">
      <c r="A162" s="62" t="s">
        <v>273</v>
      </c>
      <c r="B162" s="46" t="s">
        <v>274</v>
      </c>
      <c r="C162" s="46" t="s">
        <v>7</v>
      </c>
      <c r="D162" s="46" t="s">
        <v>272</v>
      </c>
      <c r="E162" s="49">
        <v>2016</v>
      </c>
      <c r="F162" s="51">
        <v>0</v>
      </c>
      <c r="G162" s="49">
        <v>53</v>
      </c>
      <c r="H162" s="78">
        <v>31</v>
      </c>
      <c r="I162" s="82">
        <v>6</v>
      </c>
      <c r="J162" s="28">
        <v>4.3979831781891495E-3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2">
      <c r="A163" s="46" t="s">
        <v>435</v>
      </c>
      <c r="B163" s="46" t="s">
        <v>436</v>
      </c>
      <c r="C163" s="46" t="s">
        <v>31</v>
      </c>
      <c r="D163" s="46" t="s">
        <v>272</v>
      </c>
      <c r="E163" s="49">
        <v>2018</v>
      </c>
      <c r="F163" s="60">
        <v>0</v>
      </c>
      <c r="G163" s="60">
        <v>0</v>
      </c>
      <c r="H163" s="84">
        <v>0</v>
      </c>
      <c r="I163" s="82">
        <v>5.5</v>
      </c>
      <c r="J163" s="28">
        <v>2.504088873604672E-4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2">
      <c r="A164" s="46" t="s">
        <v>437</v>
      </c>
      <c r="B164" s="46" t="s">
        <v>438</v>
      </c>
      <c r="C164" s="46" t="s">
        <v>31</v>
      </c>
      <c r="D164" s="46" t="s">
        <v>272</v>
      </c>
      <c r="E164" s="49">
        <v>2018</v>
      </c>
      <c r="F164" s="60">
        <v>0</v>
      </c>
      <c r="G164" s="60">
        <v>0</v>
      </c>
      <c r="H164" s="84">
        <v>0</v>
      </c>
      <c r="I164" s="82">
        <v>0</v>
      </c>
      <c r="J164" s="28">
        <v>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2">
      <c r="A165" s="46" t="s">
        <v>439</v>
      </c>
      <c r="B165" s="46" t="s">
        <v>440</v>
      </c>
      <c r="C165" s="46" t="s">
        <v>31</v>
      </c>
      <c r="D165" s="46" t="s">
        <v>272</v>
      </c>
      <c r="E165" s="49">
        <v>2018</v>
      </c>
      <c r="F165" s="60">
        <v>0</v>
      </c>
      <c r="G165" s="60">
        <v>0</v>
      </c>
      <c r="H165" s="84">
        <v>0</v>
      </c>
      <c r="I165" s="82">
        <v>0</v>
      </c>
      <c r="J165" s="28">
        <v>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2">
      <c r="A166" s="63" t="s">
        <v>157</v>
      </c>
      <c r="B166" s="39" t="s">
        <v>158</v>
      </c>
      <c r="C166" s="39" t="s">
        <v>7</v>
      </c>
      <c r="D166" s="46" t="s">
        <v>272</v>
      </c>
      <c r="E166" s="47">
        <v>2014</v>
      </c>
      <c r="F166" s="47">
        <v>570</v>
      </c>
      <c r="G166" s="49">
        <v>544</v>
      </c>
      <c r="H166" s="78">
        <v>297.5</v>
      </c>
      <c r="I166" s="82">
        <v>372</v>
      </c>
      <c r="J166" s="28">
        <v>9.1954160567811957E-2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2">
      <c r="A167" s="46" t="s">
        <v>414</v>
      </c>
      <c r="B167" s="46" t="s">
        <v>415</v>
      </c>
      <c r="C167" s="46" t="s">
        <v>108</v>
      </c>
      <c r="D167" s="46" t="s">
        <v>272</v>
      </c>
      <c r="E167" s="49">
        <v>2018</v>
      </c>
      <c r="F167" s="51">
        <v>0</v>
      </c>
      <c r="G167" s="51">
        <v>0</v>
      </c>
      <c r="H167" s="51">
        <v>0</v>
      </c>
      <c r="I167" s="82">
        <v>155</v>
      </c>
      <c r="J167" s="28">
        <v>7.0569777347040752E-3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2">
      <c r="A168" s="64" t="s">
        <v>239</v>
      </c>
      <c r="B168" s="59" t="s">
        <v>240</v>
      </c>
      <c r="C168" s="59" t="s">
        <v>4</v>
      </c>
      <c r="D168" s="59" t="s">
        <v>369</v>
      </c>
      <c r="E168" s="47">
        <v>2009</v>
      </c>
      <c r="F168" s="47">
        <v>1490</v>
      </c>
      <c r="G168" s="49">
        <v>1627</v>
      </c>
      <c r="H168" s="78">
        <v>1524</v>
      </c>
      <c r="I168" s="82">
        <v>1995</v>
      </c>
      <c r="J168" s="28">
        <v>0.33242470752786113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2">
      <c r="A169" s="63" t="s">
        <v>202</v>
      </c>
      <c r="B169" s="39" t="s">
        <v>203</v>
      </c>
      <c r="C169" s="39" t="s">
        <v>7</v>
      </c>
      <c r="D169" s="46" t="s">
        <v>367</v>
      </c>
      <c r="E169" s="47">
        <v>2015</v>
      </c>
      <c r="F169" s="47">
        <v>36</v>
      </c>
      <c r="G169" s="49">
        <v>115</v>
      </c>
      <c r="H169" s="78">
        <v>131</v>
      </c>
      <c r="I169" s="82">
        <v>189.666666666667</v>
      </c>
      <c r="J169" s="28">
        <v>2.2716948459423493E-2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2">
      <c r="A170" s="63" t="s">
        <v>204</v>
      </c>
      <c r="B170" s="39" t="s">
        <v>205</v>
      </c>
      <c r="C170" s="39" t="s">
        <v>4</v>
      </c>
      <c r="D170" s="46" t="s">
        <v>367</v>
      </c>
      <c r="E170" s="47">
        <v>2009</v>
      </c>
      <c r="F170" s="47">
        <v>10901</v>
      </c>
      <c r="G170" s="49">
        <v>11290</v>
      </c>
      <c r="H170" s="78">
        <v>12596</v>
      </c>
      <c r="I170" s="82">
        <v>13271.333333333299</v>
      </c>
      <c r="J170" s="28">
        <v>2.40915737248269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2">
      <c r="A171" s="62" t="s">
        <v>275</v>
      </c>
      <c r="B171" s="46" t="s">
        <v>276</v>
      </c>
      <c r="C171" s="46" t="s">
        <v>31</v>
      </c>
      <c r="D171" s="46" t="s">
        <v>367</v>
      </c>
      <c r="E171" s="49">
        <v>2016</v>
      </c>
      <c r="F171" s="51">
        <v>0</v>
      </c>
      <c r="G171" s="49">
        <v>324</v>
      </c>
      <c r="H171" s="78">
        <v>391</v>
      </c>
      <c r="I171" s="82">
        <v>531</v>
      </c>
      <c r="J171" s="28">
        <v>5.8894537959437887E-2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2">
      <c r="A172" s="63" t="s">
        <v>207</v>
      </c>
      <c r="B172" s="39" t="s">
        <v>208</v>
      </c>
      <c r="C172" s="39" t="s">
        <v>7</v>
      </c>
      <c r="D172" s="46" t="s">
        <v>367</v>
      </c>
      <c r="E172" s="47">
        <v>2009</v>
      </c>
      <c r="F172" s="47">
        <v>432</v>
      </c>
      <c r="G172" s="49">
        <v>454</v>
      </c>
      <c r="H172" s="78">
        <v>977</v>
      </c>
      <c r="I172" s="82">
        <v>1028.5</v>
      </c>
      <c r="J172" s="28">
        <v>0.14122122953578592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2">
      <c r="A173" s="63" t="s">
        <v>209</v>
      </c>
      <c r="B173" s="39" t="s">
        <v>210</v>
      </c>
      <c r="C173" s="39" t="s">
        <v>7</v>
      </c>
      <c r="D173" s="46" t="s">
        <v>367</v>
      </c>
      <c r="E173" s="47">
        <v>2010</v>
      </c>
      <c r="F173" s="47">
        <v>490</v>
      </c>
      <c r="G173" s="49">
        <v>829</v>
      </c>
      <c r="H173" s="78">
        <v>569</v>
      </c>
      <c r="I173" s="82">
        <v>857.5</v>
      </c>
      <c r="J173" s="28">
        <v>0.13645820183404578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2">
      <c r="A174" s="63" t="s">
        <v>342</v>
      </c>
      <c r="B174" s="39" t="s">
        <v>206</v>
      </c>
      <c r="C174" s="39" t="s">
        <v>10</v>
      </c>
      <c r="D174" s="46" t="s">
        <v>367</v>
      </c>
      <c r="E174" s="47">
        <v>2009</v>
      </c>
      <c r="F174" s="47">
        <v>1719</v>
      </c>
      <c r="G174" s="49">
        <v>1852</v>
      </c>
      <c r="H174" s="78">
        <v>2018</v>
      </c>
      <c r="I174" s="82">
        <v>2180</v>
      </c>
      <c r="J174" s="28">
        <v>0.38897143131439527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2">
      <c r="A175" s="46" t="s">
        <v>419</v>
      </c>
      <c r="B175" s="46" t="s">
        <v>420</v>
      </c>
      <c r="C175" s="46" t="s">
        <v>418</v>
      </c>
      <c r="D175" s="46" t="s">
        <v>421</v>
      </c>
      <c r="E175" s="49">
        <v>2009</v>
      </c>
      <c r="F175" s="74">
        <v>6027</v>
      </c>
      <c r="G175" s="74">
        <v>6852</v>
      </c>
      <c r="H175" s="86">
        <v>7106</v>
      </c>
      <c r="I175" s="82">
        <v>7022.5</v>
      </c>
      <c r="J175" s="28">
        <v>1.3549782627275533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2">
      <c r="A176" s="63" t="s">
        <v>211</v>
      </c>
      <c r="B176" s="39" t="s">
        <v>212</v>
      </c>
      <c r="C176" s="39" t="s">
        <v>10</v>
      </c>
      <c r="D176" s="46" t="s">
        <v>370</v>
      </c>
      <c r="E176" s="47">
        <v>2009</v>
      </c>
      <c r="F176" s="47">
        <v>2044</v>
      </c>
      <c r="G176" s="49">
        <v>1687</v>
      </c>
      <c r="H176" s="78">
        <v>1789</v>
      </c>
      <c r="I176" s="82">
        <v>1901</v>
      </c>
      <c r="J176" s="28">
        <v>0.37636837170244647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2">
      <c r="A177" s="36" t="s">
        <v>289</v>
      </c>
      <c r="B177" s="45" t="s">
        <v>290</v>
      </c>
      <c r="C177" s="45" t="s">
        <v>62</v>
      </c>
      <c r="D177" s="46" t="s">
        <v>370</v>
      </c>
      <c r="E177" s="47">
        <v>2015</v>
      </c>
      <c r="F177" s="47">
        <v>0</v>
      </c>
      <c r="G177" s="60">
        <v>0</v>
      </c>
      <c r="H177" s="60">
        <v>0</v>
      </c>
      <c r="I177" s="84">
        <v>0</v>
      </c>
      <c r="J177" s="28">
        <v>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2">
      <c r="A178" s="63" t="s">
        <v>214</v>
      </c>
      <c r="B178" s="39" t="s">
        <v>215</v>
      </c>
      <c r="C178" s="39" t="s">
        <v>10</v>
      </c>
      <c r="D178" s="46" t="s">
        <v>370</v>
      </c>
      <c r="E178" s="47">
        <v>2009</v>
      </c>
      <c r="F178" s="47">
        <v>3131</v>
      </c>
      <c r="G178" s="49">
        <v>3339</v>
      </c>
      <c r="H178" s="78">
        <v>3294</v>
      </c>
      <c r="I178" s="82">
        <v>3840.5</v>
      </c>
      <c r="J178" s="28">
        <v>0.68283113397188711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2">
      <c r="A179" s="63" t="s">
        <v>216</v>
      </c>
      <c r="B179" s="39" t="s">
        <v>217</v>
      </c>
      <c r="C179" s="39" t="s">
        <v>62</v>
      </c>
      <c r="D179" s="46" t="s">
        <v>370</v>
      </c>
      <c r="E179" s="47">
        <v>2012</v>
      </c>
      <c r="F179" s="47">
        <v>38</v>
      </c>
      <c r="G179" s="49">
        <v>19</v>
      </c>
      <c r="H179" s="78">
        <v>92.5</v>
      </c>
      <c r="I179" s="84">
        <v>0</v>
      </c>
      <c r="J179" s="28">
        <v>7.5608413219159371E-3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2">
      <c r="A180" s="63" t="s">
        <v>218</v>
      </c>
      <c r="B180" s="39" t="s">
        <v>219</v>
      </c>
      <c r="C180" s="39" t="s">
        <v>7</v>
      </c>
      <c r="D180" s="46" t="s">
        <v>370</v>
      </c>
      <c r="E180" s="47">
        <v>2014</v>
      </c>
      <c r="F180" s="47">
        <v>181</v>
      </c>
      <c r="G180" s="49">
        <v>350</v>
      </c>
      <c r="H180" s="78">
        <v>209</v>
      </c>
      <c r="I180" s="82">
        <v>365</v>
      </c>
      <c r="J180" s="28">
        <v>5.474644565157559E-2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2">
      <c r="A181" s="63" t="s">
        <v>220</v>
      </c>
      <c r="B181" s="39" t="s">
        <v>221</v>
      </c>
      <c r="C181" s="39" t="s">
        <v>4</v>
      </c>
      <c r="D181" s="46" t="s">
        <v>370</v>
      </c>
      <c r="E181" s="47">
        <v>2009</v>
      </c>
      <c r="F181" s="47">
        <v>17904</v>
      </c>
      <c r="G181" s="49">
        <v>18232</v>
      </c>
      <c r="H181" s="78">
        <v>20114.833333333299</v>
      </c>
      <c r="I181" s="82">
        <v>23151.000000000029</v>
      </c>
      <c r="J181" s="52">
        <v>3.9758389742123832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2">
      <c r="A182" s="63" t="s">
        <v>222</v>
      </c>
      <c r="B182" s="39" t="s">
        <v>223</v>
      </c>
      <c r="C182" s="39" t="s">
        <v>7</v>
      </c>
      <c r="D182" s="46" t="s">
        <v>370</v>
      </c>
      <c r="E182" s="47">
        <v>2012</v>
      </c>
      <c r="F182" s="47">
        <v>24</v>
      </c>
      <c r="G182" s="49">
        <v>0</v>
      </c>
      <c r="H182" s="78">
        <v>51</v>
      </c>
      <c r="I182" s="84">
        <v>0</v>
      </c>
      <c r="J182" s="28">
        <v>3.8223807956504143E-3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2">
      <c r="A183" s="29" t="s">
        <v>224</v>
      </c>
      <c r="B183" s="8" t="s">
        <v>225</v>
      </c>
      <c r="C183" s="8" t="s">
        <v>7</v>
      </c>
      <c r="D183" s="20" t="s">
        <v>370</v>
      </c>
      <c r="E183" s="21">
        <v>2011</v>
      </c>
      <c r="F183" s="47">
        <v>102</v>
      </c>
      <c r="G183" s="49">
        <v>113</v>
      </c>
      <c r="H183" s="78">
        <v>40</v>
      </c>
      <c r="I183" s="82">
        <v>66</v>
      </c>
      <c r="J183" s="28">
        <v>1.6591187617077081E-2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2">
      <c r="A184" s="63" t="s">
        <v>226</v>
      </c>
      <c r="B184" s="39" t="s">
        <v>227</v>
      </c>
      <c r="C184" s="39" t="s">
        <v>7</v>
      </c>
      <c r="D184" s="46" t="s">
        <v>370</v>
      </c>
      <c r="E184" s="47">
        <v>2012</v>
      </c>
      <c r="F184" s="47">
        <v>478</v>
      </c>
      <c r="G184" s="49">
        <v>549</v>
      </c>
      <c r="H184" s="78">
        <v>460</v>
      </c>
      <c r="I184" s="82">
        <v>484.33333333333297</v>
      </c>
      <c r="J184" s="28">
        <v>9.955163465021849E-2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2">
      <c r="A185" s="63" t="s">
        <v>228</v>
      </c>
      <c r="B185" s="39" t="s">
        <v>229</v>
      </c>
      <c r="C185" s="39" t="s">
        <v>62</v>
      </c>
      <c r="D185" s="46" t="s">
        <v>370</v>
      </c>
      <c r="E185" s="47">
        <v>2010</v>
      </c>
      <c r="F185" s="47">
        <v>170</v>
      </c>
      <c r="G185" s="49">
        <v>168</v>
      </c>
      <c r="H185" s="78">
        <v>307</v>
      </c>
      <c r="I185" s="82">
        <v>181</v>
      </c>
      <c r="J185" s="28">
        <v>4.1197785434806435E-2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2">
      <c r="A186" s="63" t="s">
        <v>230</v>
      </c>
      <c r="B186" s="39" t="s">
        <v>231</v>
      </c>
      <c r="C186" s="39" t="s">
        <v>7</v>
      </c>
      <c r="D186" s="46" t="s">
        <v>370</v>
      </c>
      <c r="E186" s="47">
        <v>2013</v>
      </c>
      <c r="F186" s="47">
        <v>282</v>
      </c>
      <c r="G186" s="49">
        <v>295</v>
      </c>
      <c r="H186" s="78">
        <v>364</v>
      </c>
      <c r="I186" s="82">
        <v>371</v>
      </c>
      <c r="J186" s="28">
        <v>6.5530142131066393E-2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2">
      <c r="A187" s="63" t="s">
        <v>335</v>
      </c>
      <c r="B187" s="39" t="s">
        <v>213</v>
      </c>
      <c r="C187" s="39" t="s">
        <v>4</v>
      </c>
      <c r="D187" s="46" t="s">
        <v>370</v>
      </c>
      <c r="E187" s="47">
        <v>2009</v>
      </c>
      <c r="F187" s="47">
        <v>7284</v>
      </c>
      <c r="G187" s="49">
        <v>7289</v>
      </c>
      <c r="H187" s="78">
        <v>6797</v>
      </c>
      <c r="I187" s="82">
        <v>6842</v>
      </c>
      <c r="J187" s="28">
        <v>1.4283613644232092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x14ac:dyDescent="0.2">
      <c r="A188" s="63" t="s">
        <v>356</v>
      </c>
      <c r="B188" s="39" t="s">
        <v>357</v>
      </c>
      <c r="C188" s="39" t="s">
        <v>62</v>
      </c>
      <c r="D188" s="46" t="s">
        <v>370</v>
      </c>
      <c r="E188" s="40">
        <v>2012</v>
      </c>
      <c r="F188" s="40">
        <v>449</v>
      </c>
      <c r="G188" s="74">
        <v>441</v>
      </c>
      <c r="H188" s="78">
        <v>734.66666666666697</v>
      </c>
      <c r="I188" s="82">
        <v>692</v>
      </c>
      <c r="J188" s="28">
        <v>0.11482224591352304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2">
      <c r="A189" s="63" t="s">
        <v>336</v>
      </c>
      <c r="B189" s="39" t="s">
        <v>337</v>
      </c>
      <c r="C189" s="39" t="s">
        <v>62</v>
      </c>
      <c r="D189" s="46" t="s">
        <v>370</v>
      </c>
      <c r="E189" s="47">
        <v>2009</v>
      </c>
      <c r="F189" s="47">
        <v>882</v>
      </c>
      <c r="G189" s="49">
        <v>923</v>
      </c>
      <c r="H189" s="78">
        <v>999.83333333333303</v>
      </c>
      <c r="I189" s="82">
        <v>1347</v>
      </c>
      <c r="J189" s="28">
        <v>0.20693209702389964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x14ac:dyDescent="0.2">
      <c r="A190" s="63" t="s">
        <v>116</v>
      </c>
      <c r="B190" s="39" t="s">
        <v>117</v>
      </c>
      <c r="C190" s="39" t="s">
        <v>118</v>
      </c>
      <c r="D190" s="46" t="s">
        <v>365</v>
      </c>
      <c r="E190" s="47">
        <v>2009</v>
      </c>
      <c r="F190" s="47">
        <v>5201</v>
      </c>
      <c r="G190" s="49">
        <v>4637</v>
      </c>
      <c r="H190" s="78">
        <v>5882</v>
      </c>
      <c r="I190" s="82">
        <v>5509.5</v>
      </c>
      <c r="J190" s="28">
        <v>1.0683114697548559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x14ac:dyDescent="0.2">
      <c r="F191" s="34">
        <v>423408</v>
      </c>
      <c r="G191" s="34">
        <v>497604</v>
      </c>
      <c r="H191" s="34">
        <v>530077.66666666663</v>
      </c>
      <c r="I191" s="34">
        <v>549101.91666666674</v>
      </c>
      <c r="J191" s="34">
        <v>99.999999999999929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4" spans="5:5" x14ac:dyDescent="0.2">
      <c r="E194" s="1"/>
    </row>
    <row r="195" spans="5:5" x14ac:dyDescent="0.2">
      <c r="E195" s="1"/>
    </row>
    <row r="196" spans="5:5" x14ac:dyDescent="0.2">
      <c r="E196" s="1"/>
    </row>
    <row r="197" spans="5:5" x14ac:dyDescent="0.2">
      <c r="E197" s="1"/>
    </row>
    <row r="198" spans="5:5" x14ac:dyDescent="0.2">
      <c r="E198" s="1"/>
    </row>
    <row r="199" spans="5:5" x14ac:dyDescent="0.2">
      <c r="E199" s="1"/>
    </row>
    <row r="200" spans="5:5" x14ac:dyDescent="0.2">
      <c r="E200" s="1"/>
    </row>
    <row r="201" spans="5:5" x14ac:dyDescent="0.2">
      <c r="E201" s="1"/>
    </row>
    <row r="202" spans="5:5" x14ac:dyDescent="0.2">
      <c r="E202" s="1"/>
    </row>
    <row r="203" spans="5:5" x14ac:dyDescent="0.2">
      <c r="E203" s="1"/>
    </row>
    <row r="204" spans="5:5" x14ac:dyDescent="0.2">
      <c r="E204" s="1"/>
    </row>
    <row r="205" spans="5:5" x14ac:dyDescent="0.2">
      <c r="E205" s="1"/>
    </row>
    <row r="206" spans="5:5" x14ac:dyDescent="0.2">
      <c r="E206" s="1"/>
    </row>
    <row r="207" spans="5:5" x14ac:dyDescent="0.2">
      <c r="E207" s="1"/>
    </row>
    <row r="208" spans="5:5" x14ac:dyDescent="0.2">
      <c r="E208" s="1"/>
    </row>
    <row r="209" spans="5:5" x14ac:dyDescent="0.2">
      <c r="E209" s="1"/>
    </row>
    <row r="210" spans="5:5" x14ac:dyDescent="0.2">
      <c r="E210" s="1"/>
    </row>
    <row r="211" spans="5:5" x14ac:dyDescent="0.2">
      <c r="E211" s="1"/>
    </row>
  </sheetData>
  <autoFilter ref="A1:J191">
    <sortState ref="A2:J191">
      <sortCondition ref="D2:D191"/>
      <sortCondition ref="A2:A191"/>
    </sortState>
  </autoFilter>
  <sortState ref="A2:K175">
    <sortCondition ref="A2:A175"/>
  </sortState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J191"/>
  <sheetViews>
    <sheetView view="pageLayout" zoomScaleNormal="100" workbookViewId="0">
      <selection activeCell="K6" sqref="K6"/>
    </sheetView>
  </sheetViews>
  <sheetFormatPr baseColWidth="10" defaultRowHeight="12.75" x14ac:dyDescent="0.2"/>
  <cols>
    <col min="1" max="1" width="24.85546875" style="5" bestFit="1" customWidth="1"/>
    <col min="2" max="2" width="45.5703125" style="5" bestFit="1" customWidth="1"/>
    <col min="3" max="3" width="9.42578125" style="5" bestFit="1" customWidth="1"/>
    <col min="4" max="4" width="31" style="5" bestFit="1" customWidth="1"/>
    <col min="5" max="5" width="6.85546875" style="5" bestFit="1" customWidth="1"/>
    <col min="6" max="8" width="6.28515625" style="5" customWidth="1"/>
    <col min="9" max="9" width="10.28515625" style="5" customWidth="1"/>
    <col min="10" max="12" width="10.5703125" style="5" customWidth="1"/>
    <col min="13" max="13" width="15.140625" style="31" bestFit="1" customWidth="1"/>
    <col min="14" max="15" width="10.5703125" style="5" customWidth="1"/>
    <col min="16" max="16" width="10.5703125" style="5" bestFit="1" customWidth="1"/>
    <col min="17" max="17" width="11.42578125" style="31"/>
    <col min="18" max="16384" width="11.42578125" style="5"/>
  </cols>
  <sheetData>
    <row r="1" spans="1:36" s="32" customFormat="1" ht="38.25" x14ac:dyDescent="0.2">
      <c r="A1" s="14" t="s">
        <v>243</v>
      </c>
      <c r="B1" s="23" t="s">
        <v>1</v>
      </c>
      <c r="C1" s="23" t="s">
        <v>2</v>
      </c>
      <c r="D1" s="23" t="s">
        <v>3</v>
      </c>
      <c r="E1" s="14" t="s">
        <v>242</v>
      </c>
      <c r="F1" s="14" t="s">
        <v>251</v>
      </c>
      <c r="G1" s="14" t="s">
        <v>297</v>
      </c>
      <c r="H1" s="14" t="s">
        <v>378</v>
      </c>
      <c r="I1" s="14" t="s">
        <v>379</v>
      </c>
      <c r="J1" s="26" t="s">
        <v>252</v>
      </c>
      <c r="K1" s="26" t="s">
        <v>298</v>
      </c>
      <c r="L1" s="26" t="s">
        <v>380</v>
      </c>
      <c r="M1" s="26" t="s">
        <v>381</v>
      </c>
      <c r="N1" s="26" t="s">
        <v>253</v>
      </c>
      <c r="O1" s="26" t="s">
        <v>299</v>
      </c>
      <c r="P1" s="26" t="s">
        <v>382</v>
      </c>
      <c r="Q1" s="26" t="s">
        <v>383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x14ac:dyDescent="0.2">
      <c r="A2" s="46" t="s">
        <v>427</v>
      </c>
      <c r="B2" s="46" t="s">
        <v>428</v>
      </c>
      <c r="C2" s="46" t="s">
        <v>31</v>
      </c>
      <c r="D2" s="20" t="s">
        <v>254</v>
      </c>
      <c r="E2" s="49">
        <v>2018</v>
      </c>
      <c r="F2" s="53">
        <v>0</v>
      </c>
      <c r="G2" s="53">
        <v>0</v>
      </c>
      <c r="H2" s="54">
        <v>0</v>
      </c>
      <c r="I2" s="24">
        <v>0</v>
      </c>
      <c r="J2" s="53">
        <v>0</v>
      </c>
      <c r="K2" s="53">
        <v>0</v>
      </c>
      <c r="L2" s="54">
        <v>0</v>
      </c>
      <c r="M2" s="24">
        <v>0</v>
      </c>
      <c r="N2" s="53">
        <v>0</v>
      </c>
      <c r="O2" s="53">
        <v>0</v>
      </c>
      <c r="P2" s="54">
        <v>0</v>
      </c>
      <c r="Q2" s="10">
        <v>0</v>
      </c>
    </row>
    <row r="3" spans="1:36" x14ac:dyDescent="0.2">
      <c r="A3" s="36" t="s">
        <v>44</v>
      </c>
      <c r="B3" s="19" t="s">
        <v>45</v>
      </c>
      <c r="C3" s="19" t="s">
        <v>7</v>
      </c>
      <c r="D3" s="20" t="s">
        <v>254</v>
      </c>
      <c r="E3" s="21">
        <v>2015</v>
      </c>
      <c r="F3" s="25">
        <v>5</v>
      </c>
      <c r="G3" s="45">
        <v>2</v>
      </c>
      <c r="H3" s="54">
        <v>3</v>
      </c>
      <c r="I3" s="24">
        <v>1.1344805317963667E-2</v>
      </c>
      <c r="J3" s="27">
        <v>0</v>
      </c>
      <c r="K3" s="45">
        <v>0</v>
      </c>
      <c r="L3" s="54">
        <v>0</v>
      </c>
      <c r="M3" s="24">
        <v>0</v>
      </c>
      <c r="N3" s="27">
        <v>3.2020553954098498</v>
      </c>
      <c r="O3" s="45">
        <v>0.81789243369266906</v>
      </c>
      <c r="P3" s="54">
        <v>1.83917729642053</v>
      </c>
      <c r="Q3" s="10">
        <v>1.1665122062580609E-2</v>
      </c>
    </row>
    <row r="4" spans="1:36" x14ac:dyDescent="0.2">
      <c r="A4" s="36" t="s">
        <v>46</v>
      </c>
      <c r="B4" s="45" t="s">
        <v>47</v>
      </c>
      <c r="C4" s="45" t="s">
        <v>7</v>
      </c>
      <c r="D4" s="20" t="s">
        <v>254</v>
      </c>
      <c r="E4" s="47">
        <v>2014</v>
      </c>
      <c r="F4" s="54">
        <v>1</v>
      </c>
      <c r="G4" s="45">
        <v>0</v>
      </c>
      <c r="H4" s="54">
        <v>0</v>
      </c>
      <c r="I4" s="24">
        <v>1.1593799635954691E-3</v>
      </c>
      <c r="J4" s="55">
        <v>0</v>
      </c>
      <c r="K4" s="45">
        <v>0</v>
      </c>
      <c r="L4" s="54">
        <v>0</v>
      </c>
      <c r="M4" s="24">
        <v>0</v>
      </c>
      <c r="N4" s="55">
        <v>9.0535742337586392E-2</v>
      </c>
      <c r="O4" s="45">
        <v>0</v>
      </c>
      <c r="P4" s="54">
        <v>0</v>
      </c>
      <c r="Q4" s="10">
        <v>1.8178187682781099E-4</v>
      </c>
    </row>
    <row r="5" spans="1:36" x14ac:dyDescent="0.2">
      <c r="A5" s="62" t="s">
        <v>255</v>
      </c>
      <c r="B5" s="46" t="s">
        <v>256</v>
      </c>
      <c r="C5" s="46" t="s">
        <v>7</v>
      </c>
      <c r="D5" s="20" t="s">
        <v>254</v>
      </c>
      <c r="E5" s="49">
        <v>2016</v>
      </c>
      <c r="F5" s="45">
        <v>5</v>
      </c>
      <c r="G5" s="45">
        <v>4</v>
      </c>
      <c r="H5" s="54">
        <v>0</v>
      </c>
      <c r="I5" s="24">
        <v>1.0240899862417347E-2</v>
      </c>
      <c r="J5" s="68">
        <v>0</v>
      </c>
      <c r="K5" s="45">
        <v>0</v>
      </c>
      <c r="L5" s="54">
        <v>0</v>
      </c>
      <c r="M5" s="24">
        <v>0</v>
      </c>
      <c r="N5" s="68">
        <v>1.3798228303843201</v>
      </c>
      <c r="O5" s="45">
        <v>0.95808396825529507</v>
      </c>
      <c r="P5" s="54">
        <v>0</v>
      </c>
      <c r="Q5" s="10">
        <v>4.6598643568798465E-3</v>
      </c>
    </row>
    <row r="6" spans="1:36" x14ac:dyDescent="0.2">
      <c r="A6" s="36" t="s">
        <v>48</v>
      </c>
      <c r="B6" s="19" t="s">
        <v>49</v>
      </c>
      <c r="C6" s="19" t="s">
        <v>7</v>
      </c>
      <c r="D6" s="20" t="s">
        <v>254</v>
      </c>
      <c r="E6" s="21">
        <v>2015</v>
      </c>
      <c r="F6" s="25">
        <v>1</v>
      </c>
      <c r="G6" s="45">
        <v>2</v>
      </c>
      <c r="H6" s="54">
        <v>0</v>
      </c>
      <c r="I6" s="24">
        <v>3.3813799858154695E-3</v>
      </c>
      <c r="J6" s="27">
        <v>0</v>
      </c>
      <c r="K6" s="45">
        <v>0</v>
      </c>
      <c r="L6" s="54">
        <v>0</v>
      </c>
      <c r="M6" s="24">
        <v>0</v>
      </c>
      <c r="N6" s="27">
        <v>0.22360680103302</v>
      </c>
      <c r="O6" s="45">
        <v>0.49205641990568905</v>
      </c>
      <c r="P6" s="54">
        <v>0</v>
      </c>
      <c r="Q6" s="10">
        <v>1.419329223520687E-3</v>
      </c>
    </row>
    <row r="7" spans="1:36" x14ac:dyDescent="0.2">
      <c r="A7" s="36" t="s">
        <v>50</v>
      </c>
      <c r="B7" s="19" t="s">
        <v>51</v>
      </c>
      <c r="C7" s="19" t="s">
        <v>4</v>
      </c>
      <c r="D7" s="20" t="s">
        <v>254</v>
      </c>
      <c r="E7" s="21">
        <v>2009</v>
      </c>
      <c r="F7" s="25">
        <v>891</v>
      </c>
      <c r="G7" s="45">
        <v>830</v>
      </c>
      <c r="H7" s="54">
        <v>748</v>
      </c>
      <c r="I7" s="24">
        <v>2.7843966559079329</v>
      </c>
      <c r="J7" s="27">
        <v>554.47781869079301</v>
      </c>
      <c r="K7" s="45">
        <v>402.67030763994302</v>
      </c>
      <c r="L7" s="54">
        <v>405.81344421994902</v>
      </c>
      <c r="M7" s="24">
        <v>2.5560888453656299</v>
      </c>
      <c r="N7" s="27">
        <v>518.65518177921797</v>
      </c>
      <c r="O7" s="45">
        <v>439.79051104343301</v>
      </c>
      <c r="P7" s="54">
        <v>414.194236931516</v>
      </c>
      <c r="Q7" s="10">
        <v>2.7245831129015099</v>
      </c>
    </row>
    <row r="8" spans="1:36" x14ac:dyDescent="0.2">
      <c r="A8" s="36" t="s">
        <v>52</v>
      </c>
      <c r="B8" s="19" t="s">
        <v>53</v>
      </c>
      <c r="C8" s="19" t="s">
        <v>7</v>
      </c>
      <c r="D8" s="20" t="s">
        <v>254</v>
      </c>
      <c r="E8" s="21">
        <v>2009</v>
      </c>
      <c r="F8" s="25">
        <v>76</v>
      </c>
      <c r="G8" s="45">
        <v>98</v>
      </c>
      <c r="H8" s="54">
        <v>120</v>
      </c>
      <c r="I8" s="24">
        <v>0.33002709743268854</v>
      </c>
      <c r="J8" s="27">
        <v>31.452618533176199</v>
      </c>
      <c r="K8" s="45">
        <v>44.399965156893103</v>
      </c>
      <c r="L8" s="54">
        <v>61.180638456741001</v>
      </c>
      <c r="M8" s="24">
        <v>0.25619691941352851</v>
      </c>
      <c r="N8" s="27">
        <v>51.069638342294702</v>
      </c>
      <c r="O8" s="45">
        <v>62.620782826873203</v>
      </c>
      <c r="P8" s="54">
        <v>68.189202879557399</v>
      </c>
      <c r="Q8" s="10">
        <v>0.36035604493292639</v>
      </c>
    </row>
    <row r="9" spans="1:36" x14ac:dyDescent="0.2">
      <c r="A9" s="36" t="s">
        <v>54</v>
      </c>
      <c r="B9" s="19" t="s">
        <v>55</v>
      </c>
      <c r="C9" s="19" t="s">
        <v>4</v>
      </c>
      <c r="D9" s="46" t="s">
        <v>254</v>
      </c>
      <c r="E9" s="47">
        <v>2009</v>
      </c>
      <c r="F9" s="54">
        <v>523</v>
      </c>
      <c r="G9" s="45">
        <v>608</v>
      </c>
      <c r="H9" s="54">
        <v>608</v>
      </c>
      <c r="I9" s="24">
        <v>1.9558939045426182</v>
      </c>
      <c r="J9" s="55">
        <v>362.00844451525597</v>
      </c>
      <c r="K9" s="45">
        <v>393.18133868410899</v>
      </c>
      <c r="L9" s="54">
        <v>438.56311062350301</v>
      </c>
      <c r="M9" s="24">
        <v>2.234653362910938</v>
      </c>
      <c r="N9" s="55">
        <v>324.51818028405501</v>
      </c>
      <c r="O9" s="45">
        <v>323.83995154718798</v>
      </c>
      <c r="P9" s="54">
        <v>354.75798784357102</v>
      </c>
      <c r="Q9" s="10">
        <v>1.9890429125706093</v>
      </c>
    </row>
    <row r="10" spans="1:36" x14ac:dyDescent="0.2">
      <c r="A10" s="45" t="s">
        <v>384</v>
      </c>
      <c r="B10" s="19" t="s">
        <v>385</v>
      </c>
      <c r="C10" s="19" t="s">
        <v>7</v>
      </c>
      <c r="D10" s="45" t="s">
        <v>254</v>
      </c>
      <c r="E10" s="61">
        <v>2018</v>
      </c>
      <c r="F10" s="53">
        <v>0</v>
      </c>
      <c r="G10" s="53">
        <v>0</v>
      </c>
      <c r="H10" s="54">
        <v>5</v>
      </c>
      <c r="I10" s="24">
        <v>5.5431757962772039E-3</v>
      </c>
      <c r="J10" s="53">
        <v>0</v>
      </c>
      <c r="K10" s="53">
        <v>0</v>
      </c>
      <c r="L10" s="54">
        <v>0</v>
      </c>
      <c r="M10" s="24">
        <v>0</v>
      </c>
      <c r="N10" s="53">
        <v>0</v>
      </c>
      <c r="O10" s="53">
        <v>0</v>
      </c>
      <c r="P10" s="54">
        <v>2.1655677963331601</v>
      </c>
      <c r="Q10" s="10">
        <v>4.26590969011018E-3</v>
      </c>
    </row>
    <row r="11" spans="1:36" x14ac:dyDescent="0.2">
      <c r="A11" s="36" t="s">
        <v>56</v>
      </c>
      <c r="B11" s="19" t="s">
        <v>57</v>
      </c>
      <c r="C11" s="19" t="s">
        <v>10</v>
      </c>
      <c r="D11" s="20" t="s">
        <v>254</v>
      </c>
      <c r="E11" s="21">
        <v>2009</v>
      </c>
      <c r="F11" s="25">
        <v>172</v>
      </c>
      <c r="G11" s="45">
        <v>170</v>
      </c>
      <c r="H11" s="54">
        <v>104</v>
      </c>
      <c r="I11" s="24">
        <v>0.50358141218968655</v>
      </c>
      <c r="J11" s="27">
        <v>60.422415138237</v>
      </c>
      <c r="K11" s="45">
        <v>51.4147609625253</v>
      </c>
      <c r="L11" s="54">
        <v>34.095269100908901</v>
      </c>
      <c r="M11" s="24">
        <v>0.27369011464798554</v>
      </c>
      <c r="N11" s="27">
        <v>62.133872553271097</v>
      </c>
      <c r="O11" s="45">
        <v>57.694035799540202</v>
      </c>
      <c r="P11" s="54">
        <v>44.9108075503935</v>
      </c>
      <c r="Q11" s="10">
        <v>0.32699986947213777</v>
      </c>
    </row>
    <row r="12" spans="1:36" x14ac:dyDescent="0.2">
      <c r="A12" s="36" t="s">
        <v>58</v>
      </c>
      <c r="B12" s="19" t="s">
        <v>59</v>
      </c>
      <c r="C12" s="19" t="s">
        <v>4</v>
      </c>
      <c r="D12" s="46" t="s">
        <v>254</v>
      </c>
      <c r="E12" s="47">
        <v>2009</v>
      </c>
      <c r="F12" s="54">
        <v>907</v>
      </c>
      <c r="G12" s="45">
        <v>897</v>
      </c>
      <c r="H12" s="54">
        <v>813</v>
      </c>
      <c r="I12" s="24">
        <v>2.9494450214214338</v>
      </c>
      <c r="J12" s="55">
        <v>633.69251730121005</v>
      </c>
      <c r="K12" s="45">
        <v>624.18421172240699</v>
      </c>
      <c r="L12" s="54">
        <v>565.98148666776501</v>
      </c>
      <c r="M12" s="24">
        <v>3.416710226039386</v>
      </c>
      <c r="N12" s="55">
        <v>609.80927390617398</v>
      </c>
      <c r="O12" s="45">
        <v>555.27027486571501</v>
      </c>
      <c r="P12" s="54">
        <v>487.76543330468098</v>
      </c>
      <c r="Q12" s="10">
        <v>3.2802651578793101</v>
      </c>
    </row>
    <row r="13" spans="1:36" x14ac:dyDescent="0.2">
      <c r="A13" s="45" t="s">
        <v>386</v>
      </c>
      <c r="B13" s="19" t="s">
        <v>387</v>
      </c>
      <c r="C13" s="19" t="s">
        <v>31</v>
      </c>
      <c r="D13" s="45" t="s">
        <v>254</v>
      </c>
      <c r="E13" s="61">
        <v>2018</v>
      </c>
      <c r="F13" s="53">
        <v>0</v>
      </c>
      <c r="G13" s="53">
        <v>0</v>
      </c>
      <c r="H13" s="54">
        <v>0</v>
      </c>
      <c r="I13" s="24">
        <v>0</v>
      </c>
      <c r="J13" s="53">
        <v>0</v>
      </c>
      <c r="K13" s="53">
        <v>0</v>
      </c>
      <c r="L13" s="54">
        <v>0</v>
      </c>
      <c r="M13" s="24">
        <v>0</v>
      </c>
      <c r="N13" s="53">
        <v>0</v>
      </c>
      <c r="O13" s="53">
        <v>0</v>
      </c>
      <c r="P13" s="54">
        <v>0</v>
      </c>
      <c r="Q13" s="10">
        <v>0</v>
      </c>
    </row>
    <row r="14" spans="1:36" x14ac:dyDescent="0.2">
      <c r="A14" s="45" t="s">
        <v>388</v>
      </c>
      <c r="B14" s="19" t="s">
        <v>389</v>
      </c>
      <c r="C14" s="19" t="s">
        <v>31</v>
      </c>
      <c r="D14" s="45" t="s">
        <v>254</v>
      </c>
      <c r="E14" s="61">
        <v>2018</v>
      </c>
      <c r="F14" s="53">
        <v>0</v>
      </c>
      <c r="G14" s="53">
        <v>0</v>
      </c>
      <c r="H14" s="54">
        <v>0</v>
      </c>
      <c r="I14" s="24">
        <v>0</v>
      </c>
      <c r="J14" s="53">
        <v>0</v>
      </c>
      <c r="K14" s="53">
        <v>0</v>
      </c>
      <c r="L14" s="54">
        <v>0</v>
      </c>
      <c r="M14" s="24">
        <v>0</v>
      </c>
      <c r="N14" s="53">
        <v>0</v>
      </c>
      <c r="O14" s="53">
        <v>0</v>
      </c>
      <c r="P14" s="54">
        <v>0</v>
      </c>
      <c r="Q14" s="10">
        <v>0</v>
      </c>
    </row>
    <row r="15" spans="1:36" x14ac:dyDescent="0.2">
      <c r="A15" s="36" t="s">
        <v>60</v>
      </c>
      <c r="B15" s="45" t="s">
        <v>61</v>
      </c>
      <c r="C15" s="45" t="s">
        <v>10</v>
      </c>
      <c r="D15" s="46" t="s">
        <v>254</v>
      </c>
      <c r="E15" s="47">
        <v>2009</v>
      </c>
      <c r="F15" s="54">
        <v>403</v>
      </c>
      <c r="G15" s="45">
        <v>430</v>
      </c>
      <c r="H15" s="54">
        <v>400</v>
      </c>
      <c r="I15" s="24">
        <v>1.3884141938084504</v>
      </c>
      <c r="J15" s="55">
        <v>160.654402238036</v>
      </c>
      <c r="K15" s="45">
        <v>164.01884913606301</v>
      </c>
      <c r="L15" s="54">
        <v>182.693219530351</v>
      </c>
      <c r="M15" s="24">
        <v>0.94999593399086768</v>
      </c>
      <c r="N15" s="55">
        <v>142.49805246308</v>
      </c>
      <c r="O15" s="45">
        <v>146.24171218325</v>
      </c>
      <c r="P15" s="54">
        <v>177.707219332086</v>
      </c>
      <c r="Q15" s="10">
        <v>0.92457253145151719</v>
      </c>
    </row>
    <row r="16" spans="1:36" x14ac:dyDescent="0.2">
      <c r="A16" s="45" t="s">
        <v>390</v>
      </c>
      <c r="B16" s="19" t="s">
        <v>391</v>
      </c>
      <c r="C16" s="19" t="s">
        <v>62</v>
      </c>
      <c r="D16" s="45" t="s">
        <v>254</v>
      </c>
      <c r="E16" s="61">
        <v>2018</v>
      </c>
      <c r="F16" s="53">
        <v>0</v>
      </c>
      <c r="G16" s="53">
        <v>0</v>
      </c>
      <c r="H16" s="54">
        <v>1</v>
      </c>
      <c r="I16" s="24">
        <v>1.1086351592554406E-3</v>
      </c>
      <c r="J16" s="53">
        <v>0</v>
      </c>
      <c r="K16" s="53">
        <v>0</v>
      </c>
      <c r="L16" s="54">
        <v>0</v>
      </c>
      <c r="M16" s="24">
        <v>0</v>
      </c>
      <c r="N16" s="53">
        <v>0</v>
      </c>
      <c r="O16" s="53">
        <v>0</v>
      </c>
      <c r="P16" s="54">
        <v>0.60302270542491598</v>
      </c>
      <c r="Q16" s="10">
        <v>1.1878826452740852E-3</v>
      </c>
    </row>
    <row r="17" spans="1:36" x14ac:dyDescent="0.2">
      <c r="A17" s="36" t="s">
        <v>63</v>
      </c>
      <c r="B17" s="19" t="s">
        <v>64</v>
      </c>
      <c r="C17" s="19" t="s">
        <v>4</v>
      </c>
      <c r="D17" s="20" t="s">
        <v>254</v>
      </c>
      <c r="E17" s="21">
        <v>2009</v>
      </c>
      <c r="F17" s="25">
        <v>1506</v>
      </c>
      <c r="G17" s="45">
        <v>1708</v>
      </c>
      <c r="H17" s="54">
        <v>1705</v>
      </c>
      <c r="I17" s="24">
        <v>5.533837190681183</v>
      </c>
      <c r="J17" s="27">
        <v>945.74163291191803</v>
      </c>
      <c r="K17" s="45">
        <v>1151.61001021987</v>
      </c>
      <c r="L17" s="54">
        <v>985.77573107041701</v>
      </c>
      <c r="M17" s="24">
        <v>5.7714242465618808</v>
      </c>
      <c r="N17" s="27">
        <v>825.60922214290395</v>
      </c>
      <c r="O17" s="45">
        <v>973.72488002535795</v>
      </c>
      <c r="P17" s="54">
        <v>887.85010977430602</v>
      </c>
      <c r="Q17" s="10">
        <v>5.3268917650216503</v>
      </c>
    </row>
    <row r="18" spans="1:36" x14ac:dyDescent="0.2">
      <c r="A18" s="36" t="s">
        <v>65</v>
      </c>
      <c r="B18" s="19" t="s">
        <v>66</v>
      </c>
      <c r="C18" s="19" t="s">
        <v>7</v>
      </c>
      <c r="D18" s="20" t="s">
        <v>254</v>
      </c>
      <c r="E18" s="21">
        <v>2013</v>
      </c>
      <c r="F18" s="25">
        <v>4</v>
      </c>
      <c r="G18" s="45">
        <v>10</v>
      </c>
      <c r="H18" s="54">
        <v>6</v>
      </c>
      <c r="I18" s="24">
        <v>2.239933092101452E-2</v>
      </c>
      <c r="J18" s="27">
        <v>0</v>
      </c>
      <c r="K18" s="45">
        <v>0</v>
      </c>
      <c r="L18" s="54">
        <v>0</v>
      </c>
      <c r="M18" s="24">
        <v>0</v>
      </c>
      <c r="N18" s="27">
        <v>1.61965715734365</v>
      </c>
      <c r="O18" s="45">
        <v>6.8940738393908596</v>
      </c>
      <c r="P18" s="54">
        <v>8.8788761499682902</v>
      </c>
      <c r="Q18" s="10">
        <v>3.4337823062618317E-2</v>
      </c>
    </row>
    <row r="19" spans="1:36" x14ac:dyDescent="0.2">
      <c r="A19" s="36" t="s">
        <v>67</v>
      </c>
      <c r="B19" s="45" t="s">
        <v>68</v>
      </c>
      <c r="C19" s="45" t="s">
        <v>7</v>
      </c>
      <c r="D19" s="46" t="s">
        <v>254</v>
      </c>
      <c r="E19" s="21">
        <v>2014</v>
      </c>
      <c r="F19" s="54">
        <v>10</v>
      </c>
      <c r="G19" s="45">
        <v>13</v>
      </c>
      <c r="H19" s="54">
        <v>25</v>
      </c>
      <c r="I19" s="24">
        <v>5.3752678761770707E-2</v>
      </c>
      <c r="J19" s="55">
        <v>0</v>
      </c>
      <c r="K19" s="45">
        <v>0</v>
      </c>
      <c r="L19" s="54">
        <v>7.2801098892805198</v>
      </c>
      <c r="M19" s="24">
        <v>1.3564023358495497E-2</v>
      </c>
      <c r="N19" s="55">
        <v>3.1914023040553201</v>
      </c>
      <c r="O19" s="45">
        <v>4.4856895671953501</v>
      </c>
      <c r="P19" s="54">
        <v>12.871605530826001</v>
      </c>
      <c r="Q19" s="10">
        <v>4.0609385537904538E-2</v>
      </c>
    </row>
    <row r="20" spans="1:36" x14ac:dyDescent="0.2">
      <c r="A20" s="64" t="s">
        <v>300</v>
      </c>
      <c r="B20" s="59" t="s">
        <v>301</v>
      </c>
      <c r="C20" s="59" t="s">
        <v>31</v>
      </c>
      <c r="D20" s="59" t="s">
        <v>254</v>
      </c>
      <c r="E20" s="21">
        <v>2017</v>
      </c>
      <c r="F20" s="53">
        <v>0</v>
      </c>
      <c r="G20" s="45">
        <v>3</v>
      </c>
      <c r="H20" s="54">
        <v>8</v>
      </c>
      <c r="I20" s="24">
        <v>1.2202081307373524E-2</v>
      </c>
      <c r="J20" s="53">
        <v>0</v>
      </c>
      <c r="K20" s="45">
        <v>0</v>
      </c>
      <c r="L20" s="54">
        <v>2.2360679774997898</v>
      </c>
      <c r="M20" s="24">
        <v>4.1661566568727167E-3</v>
      </c>
      <c r="N20" s="53">
        <v>0</v>
      </c>
      <c r="O20" s="45">
        <v>0.33419121023471304</v>
      </c>
      <c r="P20" s="54">
        <v>2.6879801996542398</v>
      </c>
      <c r="Q20" s="10">
        <v>5.9540422805261116E-3</v>
      </c>
    </row>
    <row r="21" spans="1:36" x14ac:dyDescent="0.2">
      <c r="A21" s="36" t="s">
        <v>69</v>
      </c>
      <c r="B21" s="19" t="s">
        <v>70</v>
      </c>
      <c r="C21" s="19" t="s">
        <v>7</v>
      </c>
      <c r="D21" s="20" t="s">
        <v>254</v>
      </c>
      <c r="E21" s="21">
        <v>2012</v>
      </c>
      <c r="F21" s="54">
        <v>57</v>
      </c>
      <c r="G21" s="45">
        <v>74</v>
      </c>
      <c r="H21" s="54">
        <v>61</v>
      </c>
      <c r="I21" s="52">
        <v>0.21592540346166361</v>
      </c>
      <c r="J21" s="55">
        <v>22.6495033058122</v>
      </c>
      <c r="K21" s="45">
        <v>26.9412590045436</v>
      </c>
      <c r="L21" s="54">
        <v>8.7749643873921208</v>
      </c>
      <c r="M21" s="52">
        <v>0.10939471735608459</v>
      </c>
      <c r="N21" s="55">
        <v>27.364868930401698</v>
      </c>
      <c r="O21" s="45">
        <v>36.2511556851303</v>
      </c>
      <c r="P21" s="54">
        <v>38.489781218364897</v>
      </c>
      <c r="Q21" s="10">
        <v>0.20225390673587429</v>
      </c>
    </row>
    <row r="22" spans="1:36" x14ac:dyDescent="0.2">
      <c r="A22" s="36" t="s">
        <v>71</v>
      </c>
      <c r="B22" s="19" t="s">
        <v>72</v>
      </c>
      <c r="C22" s="19" t="s">
        <v>7</v>
      </c>
      <c r="D22" s="20" t="s">
        <v>254</v>
      </c>
      <c r="E22" s="21">
        <v>2014</v>
      </c>
      <c r="F22" s="54">
        <v>8</v>
      </c>
      <c r="G22" s="45">
        <v>7</v>
      </c>
      <c r="H22" s="54">
        <v>2</v>
      </c>
      <c r="I22" s="52">
        <v>1.9269310105044634E-2</v>
      </c>
      <c r="J22" s="55">
        <v>0</v>
      </c>
      <c r="K22" s="45">
        <v>0</v>
      </c>
      <c r="L22" s="54">
        <v>0</v>
      </c>
      <c r="M22" s="52">
        <v>0</v>
      </c>
      <c r="N22" s="55">
        <v>3.7630520056063901</v>
      </c>
      <c r="O22" s="45">
        <v>4.4238096333648</v>
      </c>
      <c r="P22" s="54">
        <v>0.86301171090515705</v>
      </c>
      <c r="Q22" s="10">
        <v>1.7979645599045947E-2</v>
      </c>
    </row>
    <row r="23" spans="1:36" x14ac:dyDescent="0.2">
      <c r="A23" s="36" t="s">
        <v>73</v>
      </c>
      <c r="B23" s="19" t="s">
        <v>74</v>
      </c>
      <c r="C23" s="19" t="s">
        <v>7</v>
      </c>
      <c r="D23" s="46" t="s">
        <v>254</v>
      </c>
      <c r="E23" s="47">
        <v>2014</v>
      </c>
      <c r="F23" s="54">
        <v>7</v>
      </c>
      <c r="G23" s="45">
        <v>11</v>
      </c>
      <c r="H23" s="54">
        <v>7</v>
      </c>
      <c r="I23" s="52">
        <v>2.809710598216637E-2</v>
      </c>
      <c r="J23" s="55">
        <v>0</v>
      </c>
      <c r="K23" s="45">
        <v>0</v>
      </c>
      <c r="L23" s="54">
        <v>0</v>
      </c>
      <c r="M23" s="52">
        <v>0</v>
      </c>
      <c r="N23" s="55">
        <v>3.07873284135457</v>
      </c>
      <c r="O23" s="45">
        <v>2.9087012047645899</v>
      </c>
      <c r="P23" s="54">
        <v>1.7301779818094301</v>
      </c>
      <c r="Q23" s="10">
        <v>1.5325978297099158E-2</v>
      </c>
    </row>
    <row r="24" spans="1:36" x14ac:dyDescent="0.2">
      <c r="A24" s="45" t="s">
        <v>404</v>
      </c>
      <c r="B24" s="19" t="s">
        <v>405</v>
      </c>
      <c r="C24" s="19" t="s">
        <v>108</v>
      </c>
      <c r="D24" s="45" t="s">
        <v>254</v>
      </c>
      <c r="E24" s="61">
        <v>2018</v>
      </c>
      <c r="F24" s="54">
        <v>1</v>
      </c>
      <c r="G24" s="45">
        <v>3</v>
      </c>
      <c r="H24" s="54">
        <v>11</v>
      </c>
      <c r="I24" s="52">
        <v>1.6687366748735315E-2</v>
      </c>
      <c r="J24" s="88">
        <v>0</v>
      </c>
      <c r="K24" s="89">
        <v>0</v>
      </c>
      <c r="L24" s="54">
        <v>0</v>
      </c>
      <c r="M24" s="52">
        <v>0</v>
      </c>
      <c r="N24" s="55">
        <v>0.18919350370197999</v>
      </c>
      <c r="O24" s="45">
        <v>1.2415096946384601</v>
      </c>
      <c r="P24" s="54">
        <v>7.79767090605527</v>
      </c>
      <c r="Q24" s="10">
        <v>1.8188673354418459E-2</v>
      </c>
    </row>
    <row r="25" spans="1:36" s="38" customFormat="1" x14ac:dyDescent="0.2">
      <c r="A25" s="36" t="s">
        <v>331</v>
      </c>
      <c r="B25" s="45" t="s">
        <v>332</v>
      </c>
      <c r="C25" s="45" t="s">
        <v>62</v>
      </c>
      <c r="D25" s="46" t="s">
        <v>254</v>
      </c>
      <c r="E25" s="47">
        <v>2009</v>
      </c>
      <c r="F25" s="54">
        <v>51</v>
      </c>
      <c r="G25" s="45">
        <v>50</v>
      </c>
      <c r="H25" s="54">
        <v>46</v>
      </c>
      <c r="I25" s="52">
        <v>0.1656755960246192</v>
      </c>
      <c r="J25" s="55">
        <v>23.3506023567878</v>
      </c>
      <c r="K25" s="45">
        <v>35.8079311643857</v>
      </c>
      <c r="L25" s="54">
        <v>24.013007804752998</v>
      </c>
      <c r="M25" s="52">
        <v>0.15560831019125626</v>
      </c>
      <c r="N25" s="55">
        <v>22.0328204295982</v>
      </c>
      <c r="O25" s="45">
        <v>31.531650579216802</v>
      </c>
      <c r="P25" s="54">
        <v>21.251715182177701</v>
      </c>
      <c r="Q25" s="72">
        <v>0.14828393039445237</v>
      </c>
    </row>
    <row r="26" spans="1:36" x14ac:dyDescent="0.2">
      <c r="A26" s="63" t="s">
        <v>443</v>
      </c>
      <c r="B26" s="39" t="s">
        <v>444</v>
      </c>
      <c r="C26" s="39" t="s">
        <v>7</v>
      </c>
      <c r="D26" s="46" t="s">
        <v>257</v>
      </c>
      <c r="E26" s="21">
        <v>2016</v>
      </c>
      <c r="F26" s="45">
        <v>1</v>
      </c>
      <c r="G26" s="54">
        <v>1</v>
      </c>
      <c r="H26" s="45">
        <v>2</v>
      </c>
      <c r="I26" s="52">
        <v>4.4876502932163507E-3</v>
      </c>
      <c r="J26" s="68">
        <v>0</v>
      </c>
      <c r="K26" s="55">
        <v>0</v>
      </c>
      <c r="L26" s="45">
        <v>0</v>
      </c>
      <c r="M26" s="52">
        <v>0</v>
      </c>
      <c r="N26" s="68">
        <v>7.8632796646712704</v>
      </c>
      <c r="O26" s="55">
        <v>5.3851649843413298</v>
      </c>
      <c r="P26" s="45">
        <v>9.2501947141161196</v>
      </c>
      <c r="Q26" s="10">
        <v>4.4629864637135683E-2</v>
      </c>
    </row>
    <row r="27" spans="1:36" x14ac:dyDescent="0.2">
      <c r="A27" s="36" t="s">
        <v>75</v>
      </c>
      <c r="B27" s="45" t="s">
        <v>76</v>
      </c>
      <c r="C27" s="45" t="s">
        <v>10</v>
      </c>
      <c r="D27" s="46" t="s">
        <v>257</v>
      </c>
      <c r="E27" s="47">
        <v>2009</v>
      </c>
      <c r="F27" s="54">
        <v>153</v>
      </c>
      <c r="G27" s="45">
        <v>162</v>
      </c>
      <c r="H27" s="54">
        <v>187</v>
      </c>
      <c r="I27" s="52">
        <v>0.5646819110106942</v>
      </c>
      <c r="J27" s="55">
        <v>59.303997041868897</v>
      </c>
      <c r="K27" s="45">
        <v>57.0952059200226</v>
      </c>
      <c r="L27" s="54">
        <v>79.528775682918905</v>
      </c>
      <c r="M27" s="52">
        <v>0.36678704593987388</v>
      </c>
      <c r="N27" s="55">
        <v>62.839684434252803</v>
      </c>
      <c r="O27" s="45">
        <v>83.367981503977504</v>
      </c>
      <c r="P27" s="54">
        <v>105.026374016815</v>
      </c>
      <c r="Q27" s="10">
        <v>0.49746787947510396</v>
      </c>
    </row>
    <row r="28" spans="1:36" x14ac:dyDescent="0.2">
      <c r="A28" s="36" t="s">
        <v>77</v>
      </c>
      <c r="B28" s="45" t="s">
        <v>78</v>
      </c>
      <c r="C28" s="45" t="s">
        <v>4</v>
      </c>
      <c r="D28" s="46" t="s">
        <v>257</v>
      </c>
      <c r="E28" s="47">
        <v>2009</v>
      </c>
      <c r="F28" s="54">
        <v>567</v>
      </c>
      <c r="G28" s="45">
        <v>716</v>
      </c>
      <c r="H28" s="54">
        <v>735</v>
      </c>
      <c r="I28" s="52">
        <v>2.2676912893661401</v>
      </c>
      <c r="J28" s="55">
        <v>309.35570060420503</v>
      </c>
      <c r="K28" s="45">
        <v>347.005292591098</v>
      </c>
      <c r="L28" s="54">
        <v>390.20694070355302</v>
      </c>
      <c r="M28" s="52">
        <v>1.9588644062760525</v>
      </c>
      <c r="N28" s="55">
        <v>306.39570530966199</v>
      </c>
      <c r="O28" s="45">
        <v>322.57739721733401</v>
      </c>
      <c r="P28" s="54">
        <v>336.30159322436401</v>
      </c>
      <c r="Q28" s="10">
        <v>1.9138090493859146</v>
      </c>
    </row>
    <row r="29" spans="1:36" x14ac:dyDescent="0.2">
      <c r="A29" s="36" t="s">
        <v>79</v>
      </c>
      <c r="B29" s="45" t="s">
        <v>80</v>
      </c>
      <c r="C29" s="45" t="s">
        <v>7</v>
      </c>
      <c r="D29" s="46" t="s">
        <v>257</v>
      </c>
      <c r="E29" s="47">
        <v>2013</v>
      </c>
      <c r="F29" s="54">
        <v>3</v>
      </c>
      <c r="G29" s="45">
        <v>2</v>
      </c>
      <c r="H29" s="54">
        <v>3</v>
      </c>
      <c r="I29" s="52">
        <v>9.02604539077273E-3</v>
      </c>
      <c r="J29" s="55">
        <v>0</v>
      </c>
      <c r="K29" s="45">
        <v>0</v>
      </c>
      <c r="L29" s="54">
        <v>0</v>
      </c>
      <c r="M29" s="52">
        <v>0</v>
      </c>
      <c r="N29" s="55">
        <v>1.33255491285482</v>
      </c>
      <c r="O29" s="45">
        <v>0.57745058997296905</v>
      </c>
      <c r="P29" s="54">
        <v>0.96257688652708395</v>
      </c>
      <c r="Q29" s="10">
        <v>5.7104900369584384E-3</v>
      </c>
    </row>
    <row r="30" spans="1:36" x14ac:dyDescent="0.2">
      <c r="A30" s="36" t="s">
        <v>81</v>
      </c>
      <c r="B30" s="45" t="s">
        <v>82</v>
      </c>
      <c r="C30" s="45" t="s">
        <v>7</v>
      </c>
      <c r="D30" s="46" t="s">
        <v>257</v>
      </c>
      <c r="E30" s="47">
        <v>2014</v>
      </c>
      <c r="F30" s="54">
        <v>4</v>
      </c>
      <c r="G30" s="45">
        <v>8</v>
      </c>
      <c r="H30" s="54">
        <v>5</v>
      </c>
      <c r="I30" s="52">
        <v>1.9068695739539083E-2</v>
      </c>
      <c r="J30" s="55">
        <v>0</v>
      </c>
      <c r="K30" s="45">
        <v>0</v>
      </c>
      <c r="L30" s="54">
        <v>0</v>
      </c>
      <c r="M30" s="52">
        <v>0</v>
      </c>
      <c r="N30" s="55">
        <v>2.3689176432163701</v>
      </c>
      <c r="O30" s="45">
        <v>4.4457456551906498</v>
      </c>
      <c r="P30" s="54">
        <v>1.89121589077125</v>
      </c>
      <c r="Q30" s="10">
        <v>1.7249136056437298E-2</v>
      </c>
    </row>
    <row r="31" spans="1:36" x14ac:dyDescent="0.2">
      <c r="A31" s="36" t="s">
        <v>83</v>
      </c>
      <c r="B31" s="19" t="s">
        <v>84</v>
      </c>
      <c r="C31" s="19" t="s">
        <v>7</v>
      </c>
      <c r="D31" s="46" t="s">
        <v>257</v>
      </c>
      <c r="E31" s="47">
        <v>2013</v>
      </c>
      <c r="F31" s="54">
        <v>18</v>
      </c>
      <c r="G31" s="45">
        <v>20</v>
      </c>
      <c r="H31" s="54">
        <v>23</v>
      </c>
      <c r="I31" s="52">
        <v>6.8587448229793582E-2</v>
      </c>
      <c r="J31" s="55">
        <v>0</v>
      </c>
      <c r="K31" s="45">
        <v>0</v>
      </c>
      <c r="L31" s="54">
        <v>0</v>
      </c>
      <c r="M31" s="52">
        <v>0</v>
      </c>
      <c r="N31" s="55">
        <v>16.672293323637302</v>
      </c>
      <c r="O31" s="45">
        <v>20.815773947571</v>
      </c>
      <c r="P31" s="54">
        <v>19.135385174514401</v>
      </c>
      <c r="Q31" s="10">
        <v>0.1122196264051657</v>
      </c>
    </row>
    <row r="32" spans="1:36" s="12" customFormat="1" x14ac:dyDescent="0.2">
      <c r="A32" s="45" t="s">
        <v>416</v>
      </c>
      <c r="B32" s="19" t="s">
        <v>417</v>
      </c>
      <c r="C32" s="19" t="s">
        <v>418</v>
      </c>
      <c r="D32" s="19" t="s">
        <v>257</v>
      </c>
      <c r="E32" s="61">
        <v>2009</v>
      </c>
      <c r="F32" s="54">
        <v>585</v>
      </c>
      <c r="G32" s="54">
        <v>589</v>
      </c>
      <c r="H32" s="54">
        <v>546</v>
      </c>
      <c r="I32" s="52">
        <v>1.9379310822006102</v>
      </c>
      <c r="J32" s="55">
        <v>381.22607904795899</v>
      </c>
      <c r="K32" s="45">
        <v>364.844478632186</v>
      </c>
      <c r="L32" s="54">
        <v>330.01218628703998</v>
      </c>
      <c r="M32" s="52">
        <v>2.0161177854653394</v>
      </c>
      <c r="N32" s="55">
        <v>352.27009926724998</v>
      </c>
      <c r="O32" s="45">
        <v>359.90843560738381</v>
      </c>
      <c r="P32" s="54">
        <v>319.158017985919</v>
      </c>
      <c r="Q32" s="10">
        <v>2.0457657653403634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17" x14ac:dyDescent="0.2">
      <c r="A33" s="36" t="s">
        <v>85</v>
      </c>
      <c r="B33" s="45" t="s">
        <v>86</v>
      </c>
      <c r="C33" s="19" t="s">
        <v>7</v>
      </c>
      <c r="D33" s="19" t="s">
        <v>87</v>
      </c>
      <c r="E33" s="21">
        <v>2014</v>
      </c>
      <c r="F33" s="54">
        <v>17</v>
      </c>
      <c r="G33" s="45">
        <v>18</v>
      </c>
      <c r="H33" s="54">
        <v>26</v>
      </c>
      <c r="I33" s="52">
        <v>6.8531973721744438E-2</v>
      </c>
      <c r="J33" s="55">
        <v>0</v>
      </c>
      <c r="K33" s="45">
        <v>0</v>
      </c>
      <c r="L33" s="54">
        <v>0</v>
      </c>
      <c r="M33" s="52">
        <v>0</v>
      </c>
      <c r="N33" s="55">
        <v>8.8394381897437793</v>
      </c>
      <c r="O33" s="45">
        <v>5.7805548864542295</v>
      </c>
      <c r="P33" s="54">
        <v>15.2972941568036</v>
      </c>
      <c r="Q33" s="10">
        <v>5.9281633829634625E-2</v>
      </c>
    </row>
    <row r="34" spans="1:17" x14ac:dyDescent="0.2">
      <c r="A34" s="36" t="s">
        <v>88</v>
      </c>
      <c r="B34" s="45" t="s">
        <v>89</v>
      </c>
      <c r="C34" s="45" t="s">
        <v>31</v>
      </c>
      <c r="D34" s="45" t="s">
        <v>87</v>
      </c>
      <c r="E34" s="47">
        <v>2014</v>
      </c>
      <c r="F34" s="54">
        <v>13</v>
      </c>
      <c r="G34" s="45">
        <v>6</v>
      </c>
      <c r="H34" s="54">
        <v>4</v>
      </c>
      <c r="I34" s="52">
        <v>2.6172480230422863E-2</v>
      </c>
      <c r="J34" s="55">
        <v>0</v>
      </c>
      <c r="K34" s="45">
        <v>0</v>
      </c>
      <c r="L34" s="54">
        <v>0</v>
      </c>
      <c r="M34" s="52">
        <v>0</v>
      </c>
      <c r="N34" s="55">
        <v>3.3987278475172999</v>
      </c>
      <c r="O34" s="45">
        <v>1.5518504062223699</v>
      </c>
      <c r="P34" s="54">
        <v>1.1074579024011599</v>
      </c>
      <c r="Q34" s="10">
        <v>1.2066014065528478E-2</v>
      </c>
    </row>
    <row r="35" spans="1:17" x14ac:dyDescent="0.2">
      <c r="A35" s="36" t="s">
        <v>90</v>
      </c>
      <c r="B35" s="45" t="s">
        <v>91</v>
      </c>
      <c r="C35" s="45" t="s">
        <v>7</v>
      </c>
      <c r="D35" s="45" t="s">
        <v>87</v>
      </c>
      <c r="E35" s="47">
        <v>2011</v>
      </c>
      <c r="F35" s="54">
        <v>9</v>
      </c>
      <c r="G35" s="45">
        <v>10</v>
      </c>
      <c r="H35" s="54">
        <v>11</v>
      </c>
      <c r="I35" s="24">
        <v>3.3739406535269072E-2</v>
      </c>
      <c r="J35" s="55">
        <v>0</v>
      </c>
      <c r="K35" s="45">
        <v>0</v>
      </c>
      <c r="L35" s="54">
        <v>0</v>
      </c>
      <c r="M35" s="24">
        <v>0</v>
      </c>
      <c r="N35" s="55">
        <v>2.2104756359370201</v>
      </c>
      <c r="O35" s="45">
        <v>5.2330604831717897</v>
      </c>
      <c r="P35" s="54">
        <v>8.8073842313024695</v>
      </c>
      <c r="Q35" s="10">
        <v>3.2107659860729346E-2</v>
      </c>
    </row>
    <row r="36" spans="1:17" x14ac:dyDescent="0.2">
      <c r="A36" s="62" t="s">
        <v>258</v>
      </c>
      <c r="B36" s="46" t="s">
        <v>259</v>
      </c>
      <c r="C36" s="46" t="s">
        <v>62</v>
      </c>
      <c r="D36" s="46" t="s">
        <v>87</v>
      </c>
      <c r="E36" s="49">
        <v>2016</v>
      </c>
      <c r="F36" s="45">
        <v>1</v>
      </c>
      <c r="G36" s="45">
        <v>0</v>
      </c>
      <c r="H36" s="54">
        <v>1</v>
      </c>
      <c r="I36" s="24">
        <v>2.26801512285091E-3</v>
      </c>
      <c r="J36" s="68">
        <v>0</v>
      </c>
      <c r="K36" s="45">
        <v>0</v>
      </c>
      <c r="L36" s="54">
        <v>0</v>
      </c>
      <c r="M36" s="24">
        <v>0</v>
      </c>
      <c r="N36" s="68">
        <v>0.21320072087374603</v>
      </c>
      <c r="O36" s="45">
        <v>0</v>
      </c>
      <c r="P36" s="54">
        <v>0.185695335782807</v>
      </c>
      <c r="Q36" s="10">
        <v>7.9387194308443805E-4</v>
      </c>
    </row>
    <row r="37" spans="1:17" x14ac:dyDescent="0.2">
      <c r="A37" s="36" t="s">
        <v>92</v>
      </c>
      <c r="B37" s="19" t="s">
        <v>93</v>
      </c>
      <c r="C37" s="19" t="s">
        <v>10</v>
      </c>
      <c r="D37" s="45" t="s">
        <v>87</v>
      </c>
      <c r="E37" s="21">
        <v>2009</v>
      </c>
      <c r="F37" s="25">
        <v>100</v>
      </c>
      <c r="G37" s="45">
        <v>120</v>
      </c>
      <c r="H37" s="54">
        <v>129</v>
      </c>
      <c r="I37" s="24">
        <v>0.39227193323669873</v>
      </c>
      <c r="J37" s="27">
        <v>27.567035404971001</v>
      </c>
      <c r="K37" s="45">
        <v>40.6078759535296</v>
      </c>
      <c r="L37" s="54">
        <v>37.374003018647301</v>
      </c>
      <c r="M37" s="24">
        <v>0.19742260566332281</v>
      </c>
      <c r="N37" s="27">
        <v>31.286916730881298</v>
      </c>
      <c r="O37" s="45">
        <v>44.950056657267602</v>
      </c>
      <c r="P37" s="54">
        <v>43.530516376885302</v>
      </c>
      <c r="Q37" s="10">
        <v>0.23721311175246268</v>
      </c>
    </row>
    <row r="38" spans="1:17" x14ac:dyDescent="0.2">
      <c r="A38" s="36" t="s">
        <v>94</v>
      </c>
      <c r="B38" s="45" t="s">
        <v>95</v>
      </c>
      <c r="C38" s="45" t="s">
        <v>4</v>
      </c>
      <c r="D38" s="45" t="s">
        <v>87</v>
      </c>
      <c r="E38" s="21">
        <v>2009</v>
      </c>
      <c r="F38" s="54">
        <v>656</v>
      </c>
      <c r="G38" s="45">
        <v>644</v>
      </c>
      <c r="H38" s="54">
        <v>704</v>
      </c>
      <c r="I38" s="24">
        <v>2.256516415389298</v>
      </c>
      <c r="J38" s="55">
        <v>374.96483762891103</v>
      </c>
      <c r="K38" s="45">
        <v>359.91474480242903</v>
      </c>
      <c r="L38" s="54">
        <v>391.14276781411002</v>
      </c>
      <c r="M38" s="24">
        <v>2.1089762410135946</v>
      </c>
      <c r="N38" s="55">
        <v>363.87640967471702</v>
      </c>
      <c r="O38" s="45">
        <v>344.57719381106898</v>
      </c>
      <c r="P38" s="54">
        <v>325.96465467951498</v>
      </c>
      <c r="Q38" s="10">
        <v>2.0522437027691223</v>
      </c>
    </row>
    <row r="39" spans="1:17" x14ac:dyDescent="0.2">
      <c r="A39" s="36" t="s">
        <v>96</v>
      </c>
      <c r="B39" s="45" t="s">
        <v>97</v>
      </c>
      <c r="C39" s="45" t="s">
        <v>7</v>
      </c>
      <c r="D39" s="45" t="s">
        <v>87</v>
      </c>
      <c r="E39" s="21">
        <v>2014</v>
      </c>
      <c r="F39" s="54">
        <v>21</v>
      </c>
      <c r="G39" s="45">
        <v>22</v>
      </c>
      <c r="H39" s="54">
        <v>30</v>
      </c>
      <c r="I39" s="24">
        <v>8.2048034257588082E-2</v>
      </c>
      <c r="J39" s="55">
        <v>0</v>
      </c>
      <c r="K39" s="45">
        <v>0</v>
      </c>
      <c r="L39" s="54">
        <v>0</v>
      </c>
      <c r="M39" s="24">
        <v>0</v>
      </c>
      <c r="N39" s="55">
        <v>11.979459699099801</v>
      </c>
      <c r="O39" s="45">
        <v>17.5885167960922</v>
      </c>
      <c r="P39" s="54">
        <v>16.5112554928577</v>
      </c>
      <c r="Q39" s="10">
        <v>9.1263594407227283E-2</v>
      </c>
    </row>
    <row r="40" spans="1:17" x14ac:dyDescent="0.2">
      <c r="A40" s="36" t="s">
        <v>98</v>
      </c>
      <c r="B40" s="73" t="s">
        <v>248</v>
      </c>
      <c r="C40" s="45" t="s">
        <v>7</v>
      </c>
      <c r="D40" s="45" t="s">
        <v>87</v>
      </c>
      <c r="E40" s="47">
        <v>2012</v>
      </c>
      <c r="F40" s="54">
        <v>13</v>
      </c>
      <c r="G40" s="45">
        <v>15</v>
      </c>
      <c r="H40" s="54">
        <v>14</v>
      </c>
      <c r="I40" s="24">
        <v>4.7257831922967265E-2</v>
      </c>
      <c r="J40" s="55">
        <v>2.6457513110645898</v>
      </c>
      <c r="K40" s="45">
        <v>1.4142135623731</v>
      </c>
      <c r="L40" s="54">
        <v>1</v>
      </c>
      <c r="M40" s="24">
        <v>9.5085812164084592E-3</v>
      </c>
      <c r="N40" s="55">
        <v>5.0275403530553104</v>
      </c>
      <c r="O40" s="45">
        <v>5.4694433482343099</v>
      </c>
      <c r="P40" s="54">
        <v>3.9863033960504501</v>
      </c>
      <c r="Q40" s="10">
        <v>2.8733099974613503E-2</v>
      </c>
    </row>
    <row r="41" spans="1:17" x14ac:dyDescent="0.2">
      <c r="A41" s="36" t="s">
        <v>333</v>
      </c>
      <c r="B41" s="73" t="s">
        <v>334</v>
      </c>
      <c r="C41" s="73" t="s">
        <v>108</v>
      </c>
      <c r="D41" s="45" t="s">
        <v>87</v>
      </c>
      <c r="E41" s="40">
        <v>2016</v>
      </c>
      <c r="F41" s="58">
        <v>492</v>
      </c>
      <c r="G41" s="45">
        <v>555</v>
      </c>
      <c r="H41" s="54">
        <v>673</v>
      </c>
      <c r="I41" s="24">
        <v>1.9331314104339326</v>
      </c>
      <c r="J41" s="69">
        <v>501.52390682713099</v>
      </c>
      <c r="K41" s="45">
        <v>452.34147432682602</v>
      </c>
      <c r="L41" s="54">
        <v>536.72219755084598</v>
      </c>
      <c r="M41" s="24">
        <v>2.7920238425686339</v>
      </c>
      <c r="N41" s="69">
        <v>417.33388630830399</v>
      </c>
      <c r="O41" s="45">
        <v>335.35643744202201</v>
      </c>
      <c r="P41" s="54">
        <v>412.098900490603</v>
      </c>
      <c r="Q41" s="10">
        <v>2.3110684646094937</v>
      </c>
    </row>
    <row r="42" spans="1:17" x14ac:dyDescent="0.2">
      <c r="A42" s="36" t="s">
        <v>99</v>
      </c>
      <c r="B42" s="45" t="s">
        <v>100</v>
      </c>
      <c r="C42" s="45" t="s">
        <v>7</v>
      </c>
      <c r="D42" s="46" t="s">
        <v>368</v>
      </c>
      <c r="E42" s="21">
        <v>2013</v>
      </c>
      <c r="F42" s="54">
        <v>25</v>
      </c>
      <c r="G42" s="45">
        <v>13</v>
      </c>
      <c r="H42" s="54">
        <v>22</v>
      </c>
      <c r="I42" s="24">
        <v>6.7817472737936424E-2</v>
      </c>
      <c r="J42" s="55">
        <v>63.968742366877898</v>
      </c>
      <c r="K42" s="45">
        <v>0</v>
      </c>
      <c r="L42" s="54">
        <v>0</v>
      </c>
      <c r="M42" s="24">
        <v>0.12124487839545683</v>
      </c>
      <c r="N42" s="55">
        <v>10.7221951600784</v>
      </c>
      <c r="O42" s="45">
        <v>8.6913656187765902</v>
      </c>
      <c r="P42" s="54">
        <v>16.5246172139328</v>
      </c>
      <c r="Q42" s="10">
        <v>7.1219872122379443E-2</v>
      </c>
    </row>
    <row r="43" spans="1:17" x14ac:dyDescent="0.2">
      <c r="A43" s="64" t="s">
        <v>302</v>
      </c>
      <c r="B43" s="59" t="s">
        <v>303</v>
      </c>
      <c r="C43" s="59" t="s">
        <v>7</v>
      </c>
      <c r="D43" s="59" t="s">
        <v>368</v>
      </c>
      <c r="E43" s="21">
        <v>2017</v>
      </c>
      <c r="F43" s="53">
        <v>0</v>
      </c>
      <c r="G43" s="45">
        <v>1</v>
      </c>
      <c r="H43" s="54">
        <v>2</v>
      </c>
      <c r="I43" s="24">
        <v>3.3282703296208813E-3</v>
      </c>
      <c r="J43" s="53">
        <v>0</v>
      </c>
      <c r="K43" s="45">
        <v>0</v>
      </c>
      <c r="L43" s="54">
        <v>0</v>
      </c>
      <c r="M43" s="24">
        <v>0</v>
      </c>
      <c r="N43" s="53">
        <v>0</v>
      </c>
      <c r="O43" s="45">
        <v>0.48507123834946603</v>
      </c>
      <c r="P43" s="54">
        <v>1.5461816519154801</v>
      </c>
      <c r="Q43" s="10">
        <v>4.0023789636524513E-3</v>
      </c>
    </row>
    <row r="44" spans="1:17" x14ac:dyDescent="0.2">
      <c r="A44" s="36" t="s">
        <v>101</v>
      </c>
      <c r="B44" s="19" t="s">
        <v>102</v>
      </c>
      <c r="C44" s="19" t="s">
        <v>4</v>
      </c>
      <c r="D44" s="20" t="s">
        <v>368</v>
      </c>
      <c r="E44" s="21">
        <v>2009</v>
      </c>
      <c r="F44" s="25">
        <v>460</v>
      </c>
      <c r="G44" s="45">
        <v>455</v>
      </c>
      <c r="H44" s="54">
        <v>494</v>
      </c>
      <c r="I44" s="24">
        <v>1.5864855569811533</v>
      </c>
      <c r="J44" s="27">
        <v>246.234682846872</v>
      </c>
      <c r="K44" s="45">
        <v>178.717570203223</v>
      </c>
      <c r="L44" s="54">
        <v>412.00657805633199</v>
      </c>
      <c r="M44" s="24">
        <v>1.5667933304285522</v>
      </c>
      <c r="N44" s="27">
        <v>266.128184027842</v>
      </c>
      <c r="O44" s="45">
        <v>220.61742492552901</v>
      </c>
      <c r="P44" s="54">
        <v>339.09275907726999</v>
      </c>
      <c r="Q44" s="10">
        <v>1.6373858932501903</v>
      </c>
    </row>
    <row r="45" spans="1:17" x14ac:dyDescent="0.2">
      <c r="A45" s="36" t="s">
        <v>103</v>
      </c>
      <c r="B45" s="45" t="s">
        <v>104</v>
      </c>
      <c r="C45" s="45" t="s">
        <v>4</v>
      </c>
      <c r="D45" s="46" t="s">
        <v>368</v>
      </c>
      <c r="E45" s="21">
        <v>2009</v>
      </c>
      <c r="F45" s="54">
        <v>89</v>
      </c>
      <c r="G45" s="45">
        <v>113</v>
      </c>
      <c r="H45" s="54">
        <v>139</v>
      </c>
      <c r="I45" s="24">
        <v>0.38282810515193305</v>
      </c>
      <c r="J45" s="55">
        <v>54.603658297623603</v>
      </c>
      <c r="K45" s="45">
        <v>68.904380503659397</v>
      </c>
      <c r="L45" s="54">
        <v>81.223940776240198</v>
      </c>
      <c r="M45" s="24">
        <v>0.38300395310476676</v>
      </c>
      <c r="N45" s="55">
        <v>53.700398133265502</v>
      </c>
      <c r="O45" s="45">
        <v>73.214986314974695</v>
      </c>
      <c r="P45" s="54">
        <v>90.152133567894495</v>
      </c>
      <c r="Q45" s="10">
        <v>0.42979488015333589</v>
      </c>
    </row>
    <row r="46" spans="1:17" x14ac:dyDescent="0.2">
      <c r="A46" s="64" t="s">
        <v>304</v>
      </c>
      <c r="B46" s="59" t="s">
        <v>305</v>
      </c>
      <c r="C46" s="59" t="s">
        <v>7</v>
      </c>
      <c r="D46" s="59" t="s">
        <v>366</v>
      </c>
      <c r="E46" s="21">
        <v>2017</v>
      </c>
      <c r="F46" s="53">
        <v>0</v>
      </c>
      <c r="G46" s="45">
        <v>12</v>
      </c>
      <c r="H46" s="54">
        <v>11</v>
      </c>
      <c r="I46" s="24">
        <v>2.5526986885129846E-2</v>
      </c>
      <c r="J46" s="53">
        <v>0</v>
      </c>
      <c r="K46" s="45">
        <v>4.4721359549995796</v>
      </c>
      <c r="L46" s="54">
        <v>5.9160797830996197</v>
      </c>
      <c r="M46" s="24">
        <v>1.9341692041707569E-2</v>
      </c>
      <c r="N46" s="53">
        <v>0</v>
      </c>
      <c r="O46" s="45">
        <v>3.8304734003507299</v>
      </c>
      <c r="P46" s="54">
        <v>3.3268643021187501</v>
      </c>
      <c r="Q46" s="10">
        <v>1.4107419547798632E-2</v>
      </c>
    </row>
    <row r="47" spans="1:17" x14ac:dyDescent="0.2">
      <c r="A47" s="36" t="s">
        <v>5</v>
      </c>
      <c r="B47" s="19" t="s">
        <v>6</v>
      </c>
      <c r="C47" s="19" t="s">
        <v>7</v>
      </c>
      <c r="D47" s="20" t="s">
        <v>366</v>
      </c>
      <c r="E47" s="21">
        <v>2014</v>
      </c>
      <c r="F47" s="25">
        <v>1</v>
      </c>
      <c r="G47" s="45">
        <v>1</v>
      </c>
      <c r="H47" s="54">
        <v>0</v>
      </c>
      <c r="I47" s="24">
        <v>2.2703799747054694E-3</v>
      </c>
      <c r="J47" s="27">
        <v>0</v>
      </c>
      <c r="K47" s="45">
        <v>0</v>
      </c>
      <c r="L47" s="54">
        <v>0</v>
      </c>
      <c r="M47" s="24">
        <v>0</v>
      </c>
      <c r="N47" s="27">
        <v>1.43684239541331</v>
      </c>
      <c r="O47" s="45">
        <v>0.39391931994208002</v>
      </c>
      <c r="P47" s="54">
        <v>0</v>
      </c>
      <c r="Q47" s="10">
        <v>3.661788600447388E-3</v>
      </c>
    </row>
    <row r="48" spans="1:17" x14ac:dyDescent="0.2">
      <c r="A48" s="36" t="s">
        <v>8</v>
      </c>
      <c r="B48" s="19" t="s">
        <v>9</v>
      </c>
      <c r="C48" s="19" t="s">
        <v>10</v>
      </c>
      <c r="D48" s="20" t="s">
        <v>366</v>
      </c>
      <c r="E48" s="21">
        <v>2009</v>
      </c>
      <c r="F48" s="25">
        <v>41</v>
      </c>
      <c r="G48" s="45">
        <v>24</v>
      </c>
      <c r="H48" s="54">
        <v>21</v>
      </c>
      <c r="I48" s="24">
        <v>9.7479917118418496E-2</v>
      </c>
      <c r="J48" s="27">
        <v>8.8031186194343505</v>
      </c>
      <c r="K48" s="45">
        <v>0</v>
      </c>
      <c r="L48" s="54">
        <v>0</v>
      </c>
      <c r="M48" s="24">
        <v>1.668522792573689E-2</v>
      </c>
      <c r="N48" s="27">
        <v>15.9120629633215</v>
      </c>
      <c r="O48" s="45">
        <v>13.387986362093599</v>
      </c>
      <c r="P48" s="54">
        <v>14.639987164276601</v>
      </c>
      <c r="Q48" s="10">
        <v>8.7189816887219579E-2</v>
      </c>
    </row>
    <row r="49" spans="1:17" x14ac:dyDescent="0.2">
      <c r="A49" s="36" t="s">
        <v>11</v>
      </c>
      <c r="B49" s="45" t="s">
        <v>12</v>
      </c>
      <c r="C49" s="45" t="s">
        <v>10</v>
      </c>
      <c r="D49" s="46" t="s">
        <v>366</v>
      </c>
      <c r="E49" s="47">
        <v>2009</v>
      </c>
      <c r="F49" s="54">
        <v>74</v>
      </c>
      <c r="G49" s="45">
        <v>123</v>
      </c>
      <c r="H49" s="54">
        <v>152</v>
      </c>
      <c r="I49" s="24">
        <v>0.39095966287942163</v>
      </c>
      <c r="J49" s="55">
        <v>32.055468821613204</v>
      </c>
      <c r="K49" s="45">
        <v>46.801267501448002</v>
      </c>
      <c r="L49" s="54">
        <v>63.380295691094503</v>
      </c>
      <c r="M49" s="24">
        <v>0.26590477364138082</v>
      </c>
      <c r="N49" s="55">
        <v>51.138882422333801</v>
      </c>
      <c r="O49" s="45">
        <v>52.8627988889736</v>
      </c>
      <c r="P49" s="54">
        <v>62.847174773856402</v>
      </c>
      <c r="Q49" s="10">
        <v>0.33072866322438893</v>
      </c>
    </row>
    <row r="50" spans="1:17" x14ac:dyDescent="0.2">
      <c r="A50" s="36" t="s">
        <v>13</v>
      </c>
      <c r="B50" s="45" t="s">
        <v>14</v>
      </c>
      <c r="C50" s="45" t="s">
        <v>7</v>
      </c>
      <c r="D50" s="46" t="s">
        <v>366</v>
      </c>
      <c r="E50" s="47">
        <v>2014</v>
      </c>
      <c r="F50" s="54">
        <v>0</v>
      </c>
      <c r="G50" s="45">
        <v>0</v>
      </c>
      <c r="H50" s="54">
        <v>1</v>
      </c>
      <c r="I50" s="24">
        <v>1.1086351592554406E-3</v>
      </c>
      <c r="J50" s="55">
        <v>0</v>
      </c>
      <c r="K50" s="45">
        <v>0</v>
      </c>
      <c r="L50" s="54">
        <v>0</v>
      </c>
      <c r="M50" s="24">
        <v>0</v>
      </c>
      <c r="N50" s="55">
        <v>0</v>
      </c>
      <c r="O50" s="45">
        <v>0</v>
      </c>
      <c r="P50" s="54">
        <v>0.90007028700430203</v>
      </c>
      <c r="Q50" s="10">
        <v>1.7730308723713584E-3</v>
      </c>
    </row>
    <row r="51" spans="1:17" x14ac:dyDescent="0.2">
      <c r="A51" s="36" t="s">
        <v>15</v>
      </c>
      <c r="B51" s="19" t="s">
        <v>16</v>
      </c>
      <c r="C51" s="19" t="s">
        <v>4</v>
      </c>
      <c r="D51" s="46" t="s">
        <v>366</v>
      </c>
      <c r="E51" s="21">
        <v>2009</v>
      </c>
      <c r="F51" s="25">
        <v>39</v>
      </c>
      <c r="G51" s="45">
        <v>61</v>
      </c>
      <c r="H51" s="54">
        <v>58</v>
      </c>
      <c r="I51" s="24">
        <v>0.17728765849474887</v>
      </c>
      <c r="J51" s="27">
        <v>30.4130189641855</v>
      </c>
      <c r="K51" s="45">
        <v>39.9125128258693</v>
      </c>
      <c r="L51" s="54">
        <v>30.501836854847198</v>
      </c>
      <c r="M51" s="24">
        <v>0.18871934299446633</v>
      </c>
      <c r="N51" s="27">
        <v>37.637313492527198</v>
      </c>
      <c r="O51" s="45">
        <v>51.1758008673972</v>
      </c>
      <c r="P51" s="54">
        <v>32.2524861144704</v>
      </c>
      <c r="Q51" s="10">
        <v>0.24002485674421251</v>
      </c>
    </row>
    <row r="52" spans="1:17" x14ac:dyDescent="0.2">
      <c r="A52" s="36" t="s">
        <v>17</v>
      </c>
      <c r="B52" s="19" t="s">
        <v>18</v>
      </c>
      <c r="C52" s="19" t="s">
        <v>10</v>
      </c>
      <c r="D52" s="46" t="s">
        <v>366</v>
      </c>
      <c r="E52" s="21">
        <v>2009</v>
      </c>
      <c r="F52" s="54">
        <v>48</v>
      </c>
      <c r="G52" s="45">
        <v>33</v>
      </c>
      <c r="H52" s="54">
        <v>34</v>
      </c>
      <c r="I52" s="24">
        <v>0.13000683403389751</v>
      </c>
      <c r="J52" s="55">
        <v>12.0168818052136</v>
      </c>
      <c r="K52" s="45">
        <v>2.8284271247461898</v>
      </c>
      <c r="L52" s="54">
        <v>3.2360679774997898</v>
      </c>
      <c r="M52" s="24">
        <v>3.4067285727433734E-2</v>
      </c>
      <c r="N52" s="55">
        <v>26.7631467107704</v>
      </c>
      <c r="O52" s="45">
        <v>16.40287243657</v>
      </c>
      <c r="P52" s="54">
        <v>17.877807489938402</v>
      </c>
      <c r="Q52" s="10">
        <v>0.12130076037566531</v>
      </c>
    </row>
    <row r="53" spans="1:17" x14ac:dyDescent="0.2">
      <c r="A53" s="36" t="s">
        <v>19</v>
      </c>
      <c r="B53" s="45" t="s">
        <v>20</v>
      </c>
      <c r="C53" s="45" t="s">
        <v>4</v>
      </c>
      <c r="D53" s="46" t="s">
        <v>366</v>
      </c>
      <c r="E53" s="47">
        <v>2009</v>
      </c>
      <c r="F53" s="54">
        <v>750</v>
      </c>
      <c r="G53" s="45">
        <v>731</v>
      </c>
      <c r="H53" s="54">
        <v>708</v>
      </c>
      <c r="I53" s="24">
        <v>2.4665896735708639</v>
      </c>
      <c r="J53" s="55">
        <v>399.91068152415102</v>
      </c>
      <c r="K53" s="45">
        <v>358.029322691483</v>
      </c>
      <c r="L53" s="54">
        <v>318.33974799026498</v>
      </c>
      <c r="M53" s="24">
        <v>2.0171069388379883</v>
      </c>
      <c r="N53" s="55">
        <v>490.71780519900602</v>
      </c>
      <c r="O53" s="45">
        <v>440.24658175614201</v>
      </c>
      <c r="P53" s="54">
        <v>391.260496566462</v>
      </c>
      <c r="Q53" s="10">
        <v>2.6242118163752872</v>
      </c>
    </row>
    <row r="54" spans="1:17" x14ac:dyDescent="0.2">
      <c r="A54" s="36" t="s">
        <v>21</v>
      </c>
      <c r="B54" s="19" t="s">
        <v>22</v>
      </c>
      <c r="C54" s="19" t="s">
        <v>7</v>
      </c>
      <c r="D54" s="20" t="s">
        <v>366</v>
      </c>
      <c r="E54" s="21">
        <v>2013</v>
      </c>
      <c r="F54" s="25">
        <v>13</v>
      </c>
      <c r="G54" s="45">
        <v>17</v>
      </c>
      <c r="H54" s="54">
        <v>9</v>
      </c>
      <c r="I54" s="24">
        <v>4.3936656148910062E-2</v>
      </c>
      <c r="J54" s="27">
        <v>0</v>
      </c>
      <c r="K54" s="45">
        <v>0</v>
      </c>
      <c r="L54" s="54">
        <v>0</v>
      </c>
      <c r="M54" s="24">
        <v>0</v>
      </c>
      <c r="N54" s="27">
        <v>13.1951613348684</v>
      </c>
      <c r="O54" s="45">
        <v>8.4978182088883898</v>
      </c>
      <c r="P54" s="54">
        <v>3.3484947670139502</v>
      </c>
      <c r="Q54" s="10">
        <v>4.9848136879143509E-2</v>
      </c>
    </row>
    <row r="55" spans="1:17" x14ac:dyDescent="0.2">
      <c r="A55" s="36" t="s">
        <v>23</v>
      </c>
      <c r="B55" s="19" t="s">
        <v>24</v>
      </c>
      <c r="C55" s="19" t="s">
        <v>7</v>
      </c>
      <c r="D55" s="46" t="s">
        <v>366</v>
      </c>
      <c r="E55" s="21">
        <v>2011</v>
      </c>
      <c r="F55" s="54">
        <v>21</v>
      </c>
      <c r="G55" s="45">
        <v>46</v>
      </c>
      <c r="H55" s="54">
        <v>21</v>
      </c>
      <c r="I55" s="24">
        <v>9.8734318090929113E-2</v>
      </c>
      <c r="J55" s="55">
        <v>4.79583152331272</v>
      </c>
      <c r="K55" s="45">
        <v>42.1348915731486</v>
      </c>
      <c r="L55" s="54">
        <v>1.4142135623731</v>
      </c>
      <c r="M55" s="24">
        <v>9.0104239603442077E-2</v>
      </c>
      <c r="N55" s="55">
        <v>12.3743063258571</v>
      </c>
      <c r="O55" s="45">
        <v>51.380079578294698</v>
      </c>
      <c r="P55" s="54">
        <v>11.342017269119401</v>
      </c>
      <c r="Q55" s="10">
        <v>0.14851233958052573</v>
      </c>
    </row>
    <row r="56" spans="1:17" x14ac:dyDescent="0.2">
      <c r="A56" s="36" t="s">
        <v>25</v>
      </c>
      <c r="B56" s="45" t="s">
        <v>26</v>
      </c>
      <c r="C56" s="19" t="s">
        <v>7</v>
      </c>
      <c r="D56" s="46" t="s">
        <v>366</v>
      </c>
      <c r="E56" s="47">
        <v>2014</v>
      </c>
      <c r="F56" s="54">
        <v>0</v>
      </c>
      <c r="G56" s="45">
        <v>0</v>
      </c>
      <c r="H56" s="54">
        <v>1</v>
      </c>
      <c r="I56" s="24">
        <v>1.1086351592554406E-3</v>
      </c>
      <c r="J56" s="55">
        <v>0</v>
      </c>
      <c r="K56" s="45">
        <v>0</v>
      </c>
      <c r="L56" s="54">
        <v>0</v>
      </c>
      <c r="M56" s="24">
        <v>0</v>
      </c>
      <c r="N56" s="55">
        <v>0</v>
      </c>
      <c r="O56" s="45">
        <v>0</v>
      </c>
      <c r="P56" s="54">
        <v>0.57735031127929703</v>
      </c>
      <c r="Q56" s="10">
        <v>1.1373110976459937E-3</v>
      </c>
    </row>
    <row r="57" spans="1:17" x14ac:dyDescent="0.2">
      <c r="A57" s="63" t="s">
        <v>338</v>
      </c>
      <c r="B57" s="73" t="s">
        <v>339</v>
      </c>
      <c r="C57" s="19" t="s">
        <v>244</v>
      </c>
      <c r="D57" s="73" t="s">
        <v>366</v>
      </c>
      <c r="E57" s="40">
        <v>2009</v>
      </c>
      <c r="F57" s="56">
        <v>434</v>
      </c>
      <c r="G57" s="45">
        <v>489</v>
      </c>
      <c r="H57" s="54">
        <v>504</v>
      </c>
      <c r="I57" s="24">
        <v>1.6052020298979659</v>
      </c>
      <c r="J57" s="57">
        <v>242.560097842023</v>
      </c>
      <c r="K57" s="45">
        <v>275.32092414092398</v>
      </c>
      <c r="L57" s="54">
        <v>287.134489871227</v>
      </c>
      <c r="M57" s="24">
        <v>1.5068734714809326</v>
      </c>
      <c r="N57" s="57">
        <v>291.20404434388701</v>
      </c>
      <c r="O57" s="45">
        <v>291.82825352764797</v>
      </c>
      <c r="P57" s="54">
        <v>291.25832406360098</v>
      </c>
      <c r="Q57" s="10">
        <v>1.7339377446562834</v>
      </c>
    </row>
    <row r="58" spans="1:17" x14ac:dyDescent="0.2">
      <c r="A58" s="46" t="s">
        <v>429</v>
      </c>
      <c r="B58" s="46" t="s">
        <v>430</v>
      </c>
      <c r="C58" s="46" t="s">
        <v>62</v>
      </c>
      <c r="D58" s="46" t="s">
        <v>394</v>
      </c>
      <c r="E58" s="49">
        <v>2018</v>
      </c>
      <c r="F58" s="53">
        <v>0</v>
      </c>
      <c r="G58" s="53">
        <v>0</v>
      </c>
      <c r="H58" s="54">
        <v>1</v>
      </c>
      <c r="I58" s="52">
        <v>1.1086351592554406E-3</v>
      </c>
      <c r="J58" s="53">
        <v>0</v>
      </c>
      <c r="K58" s="53">
        <v>0</v>
      </c>
      <c r="L58" s="54">
        <v>0</v>
      </c>
      <c r="M58" s="52">
        <v>0</v>
      </c>
      <c r="N58" s="53">
        <v>0</v>
      </c>
      <c r="O58" s="53">
        <v>0</v>
      </c>
      <c r="P58" s="54">
        <v>1.7320507367452</v>
      </c>
      <c r="Q58" s="10">
        <v>3.4119329046889395E-3</v>
      </c>
    </row>
    <row r="59" spans="1:17" x14ac:dyDescent="0.2">
      <c r="A59" s="45" t="s">
        <v>392</v>
      </c>
      <c r="B59" s="45" t="s">
        <v>393</v>
      </c>
      <c r="C59" s="45" t="s">
        <v>31</v>
      </c>
      <c r="D59" s="45" t="s">
        <v>394</v>
      </c>
      <c r="E59" s="61">
        <v>2018</v>
      </c>
      <c r="F59" s="53">
        <v>0</v>
      </c>
      <c r="G59" s="53">
        <v>0</v>
      </c>
      <c r="H59" s="54">
        <v>2</v>
      </c>
      <c r="I59" s="52">
        <v>2.2172703185108812E-3</v>
      </c>
      <c r="J59" s="53">
        <v>0</v>
      </c>
      <c r="K59" s="53">
        <v>0</v>
      </c>
      <c r="L59" s="54">
        <v>0</v>
      </c>
      <c r="M59" s="52">
        <v>0</v>
      </c>
      <c r="N59" s="53">
        <v>0</v>
      </c>
      <c r="O59" s="53">
        <v>0</v>
      </c>
      <c r="P59" s="54">
        <v>3.6767478809561802</v>
      </c>
      <c r="Q59" s="10">
        <v>7.2427538126587669E-3</v>
      </c>
    </row>
    <row r="60" spans="1:17" x14ac:dyDescent="0.2">
      <c r="A60" s="45" t="s">
        <v>395</v>
      </c>
      <c r="B60" s="45" t="s">
        <v>396</v>
      </c>
      <c r="C60" s="45" t="s">
        <v>108</v>
      </c>
      <c r="D60" s="45" t="s">
        <v>394</v>
      </c>
      <c r="E60" s="61">
        <v>2018</v>
      </c>
      <c r="F60" s="54">
        <v>290</v>
      </c>
      <c r="G60" s="45">
        <v>343</v>
      </c>
      <c r="H60" s="54">
        <v>289</v>
      </c>
      <c r="I60" s="52">
        <v>1.0376887542782385</v>
      </c>
      <c r="J60" s="55">
        <v>158.36804541171699</v>
      </c>
      <c r="K60" s="45">
        <v>201.83327799705901</v>
      </c>
      <c r="L60" s="54">
        <v>194.97746280745901</v>
      </c>
      <c r="M60" s="52">
        <v>1.0388924477016086</v>
      </c>
      <c r="N60" s="55">
        <v>180.79894487813999</v>
      </c>
      <c r="O60" s="45">
        <v>219.47274840097029</v>
      </c>
      <c r="P60" s="54">
        <v>211.334990307851</v>
      </c>
      <c r="Q60" s="10">
        <v>1.2121329811398773</v>
      </c>
    </row>
    <row r="61" spans="1:17" x14ac:dyDescent="0.2">
      <c r="A61" s="36" t="s">
        <v>232</v>
      </c>
      <c r="B61" s="19" t="s">
        <v>233</v>
      </c>
      <c r="C61" s="19" t="s">
        <v>4</v>
      </c>
      <c r="D61" s="45" t="s">
        <v>364</v>
      </c>
      <c r="E61" s="21">
        <v>2009</v>
      </c>
      <c r="F61" s="54">
        <v>57</v>
      </c>
      <c r="G61" s="45">
        <v>56</v>
      </c>
      <c r="H61" s="54">
        <v>66</v>
      </c>
      <c r="I61" s="52">
        <v>0.20147057905796081</v>
      </c>
      <c r="J61" s="55">
        <v>39.419513948483299</v>
      </c>
      <c r="K61" s="45">
        <v>41.0625690483838</v>
      </c>
      <c r="L61" s="54">
        <v>64.228139295246805</v>
      </c>
      <c r="M61" s="52">
        <v>0.27076694468927015</v>
      </c>
      <c r="N61" s="55">
        <v>44.084316945526297</v>
      </c>
      <c r="O61" s="45">
        <v>40.113145686232897</v>
      </c>
      <c r="P61" s="54">
        <v>57.4367650632934</v>
      </c>
      <c r="Q61" s="10">
        <v>0.28076333278468035</v>
      </c>
    </row>
    <row r="62" spans="1:17" x14ac:dyDescent="0.2">
      <c r="A62" s="36" t="s">
        <v>293</v>
      </c>
      <c r="B62" s="45" t="s">
        <v>234</v>
      </c>
      <c r="C62" s="45" t="s">
        <v>7</v>
      </c>
      <c r="D62" s="45" t="s">
        <v>363</v>
      </c>
      <c r="E62" s="21">
        <v>2010</v>
      </c>
      <c r="F62" s="54">
        <v>1</v>
      </c>
      <c r="G62" s="45">
        <v>1</v>
      </c>
      <c r="H62" s="54">
        <v>2</v>
      </c>
      <c r="I62" s="52">
        <v>4.4876502932163507E-3</v>
      </c>
      <c r="J62" s="55">
        <v>0</v>
      </c>
      <c r="K62" s="45">
        <v>0</v>
      </c>
      <c r="L62" s="54">
        <v>0</v>
      </c>
      <c r="M62" s="52">
        <v>0</v>
      </c>
      <c r="N62" s="55">
        <v>1.92506690786666</v>
      </c>
      <c r="O62" s="45">
        <v>0.99227787898136999</v>
      </c>
      <c r="P62" s="54">
        <v>6.5498094360433399</v>
      </c>
      <c r="Q62" s="10">
        <v>1.8724404611447684E-2</v>
      </c>
    </row>
    <row r="63" spans="1:17" x14ac:dyDescent="0.2">
      <c r="A63" s="36" t="s">
        <v>235</v>
      </c>
      <c r="B63" s="45" t="s">
        <v>236</v>
      </c>
      <c r="C63" s="45" t="s">
        <v>7</v>
      </c>
      <c r="D63" s="45" t="s">
        <v>363</v>
      </c>
      <c r="E63" s="47">
        <v>2013</v>
      </c>
      <c r="F63" s="54">
        <v>0</v>
      </c>
      <c r="G63" s="45">
        <v>0</v>
      </c>
      <c r="H63" s="54">
        <v>0</v>
      </c>
      <c r="I63" s="52">
        <v>0</v>
      </c>
      <c r="J63" s="55">
        <v>0</v>
      </c>
      <c r="K63" s="45">
        <v>0</v>
      </c>
      <c r="L63" s="54">
        <v>0</v>
      </c>
      <c r="M63" s="52">
        <v>0</v>
      </c>
      <c r="N63" s="55">
        <v>0</v>
      </c>
      <c r="O63" s="45">
        <v>0</v>
      </c>
      <c r="P63" s="54">
        <v>0</v>
      </c>
      <c r="Q63" s="10">
        <v>0</v>
      </c>
    </row>
    <row r="64" spans="1:17" x14ac:dyDescent="0.2">
      <c r="A64" s="36" t="s">
        <v>159</v>
      </c>
      <c r="B64" s="19" t="s">
        <v>160</v>
      </c>
      <c r="C64" s="19" t="s">
        <v>7</v>
      </c>
      <c r="D64" s="20" t="s">
        <v>260</v>
      </c>
      <c r="E64" s="21">
        <v>2015</v>
      </c>
      <c r="F64" s="54">
        <v>7</v>
      </c>
      <c r="G64" s="45">
        <v>22</v>
      </c>
      <c r="H64" s="54">
        <v>24</v>
      </c>
      <c r="I64" s="52">
        <v>5.9164903811718864E-2</v>
      </c>
      <c r="J64" s="55">
        <v>5.8309518948452999</v>
      </c>
      <c r="K64" s="45">
        <v>15.259773313210699</v>
      </c>
      <c r="L64" s="54">
        <v>12.6921304299025</v>
      </c>
      <c r="M64" s="52">
        <v>6.3085610977269169E-2</v>
      </c>
      <c r="N64" s="55">
        <v>9.5711534116552102</v>
      </c>
      <c r="O64" s="45">
        <v>9.3864555541783794</v>
      </c>
      <c r="P64" s="54">
        <v>12.8135496447869</v>
      </c>
      <c r="Q64" s="10">
        <v>6.2969151266228013E-2</v>
      </c>
    </row>
    <row r="65" spans="1:17" x14ac:dyDescent="0.2">
      <c r="A65" s="36" t="s">
        <v>161</v>
      </c>
      <c r="B65" s="45" t="s">
        <v>162</v>
      </c>
      <c r="C65" s="45" t="s">
        <v>10</v>
      </c>
      <c r="D65" s="46" t="s">
        <v>260</v>
      </c>
      <c r="E65" s="47">
        <v>2009</v>
      </c>
      <c r="F65" s="54">
        <v>356</v>
      </c>
      <c r="G65" s="45">
        <v>386</v>
      </c>
      <c r="H65" s="54">
        <v>251</v>
      </c>
      <c r="I65" s="52">
        <v>1.1198526963015627</v>
      </c>
      <c r="J65" s="55">
        <v>136.791277144475</v>
      </c>
      <c r="K65" s="45">
        <v>146.85232529702699</v>
      </c>
      <c r="L65" s="54">
        <v>126.864612604519</v>
      </c>
      <c r="M65" s="52">
        <v>0.76881537683240853</v>
      </c>
      <c r="N65" s="55">
        <v>118.547980518673</v>
      </c>
      <c r="O65" s="45">
        <v>100.58751048258</v>
      </c>
      <c r="P65" s="54">
        <v>85.597876240917401</v>
      </c>
      <c r="Q65" s="10">
        <v>0.6050075855381476</v>
      </c>
    </row>
    <row r="66" spans="1:17" x14ac:dyDescent="0.2">
      <c r="A66" s="36" t="s">
        <v>163</v>
      </c>
      <c r="B66" s="45" t="s">
        <v>164</v>
      </c>
      <c r="C66" s="45" t="s">
        <v>4</v>
      </c>
      <c r="D66" s="46" t="s">
        <v>260</v>
      </c>
      <c r="E66" s="21">
        <v>2009</v>
      </c>
      <c r="F66" s="54">
        <v>1122</v>
      </c>
      <c r="G66" s="45">
        <v>1238</v>
      </c>
      <c r="H66" s="54">
        <v>1162</v>
      </c>
      <c r="I66" s="24">
        <v>3.9644763879631189</v>
      </c>
      <c r="J66" s="55">
        <v>664.11732858798405</v>
      </c>
      <c r="K66" s="45">
        <v>745.91865010287495</v>
      </c>
      <c r="L66" s="54">
        <v>716.84941436723</v>
      </c>
      <c r="M66" s="24">
        <v>3.9819187685819379</v>
      </c>
      <c r="N66" s="55">
        <v>619.93929369365105</v>
      </c>
      <c r="O66" s="45">
        <v>673.81611455851601</v>
      </c>
      <c r="P66" s="54">
        <v>623.955850521211</v>
      </c>
      <c r="Q66" s="10">
        <v>3.8026621418801358</v>
      </c>
    </row>
    <row r="67" spans="1:17" x14ac:dyDescent="0.2">
      <c r="A67" s="36" t="s">
        <v>165</v>
      </c>
      <c r="B67" s="45" t="s">
        <v>166</v>
      </c>
      <c r="C67" s="45" t="s">
        <v>7</v>
      </c>
      <c r="D67" s="46" t="s">
        <v>260</v>
      </c>
      <c r="E67" s="21">
        <v>2012</v>
      </c>
      <c r="F67" s="54">
        <v>7</v>
      </c>
      <c r="G67" s="45">
        <v>13</v>
      </c>
      <c r="H67" s="54">
        <v>11</v>
      </c>
      <c r="I67" s="24">
        <v>3.4753646641408134E-2</v>
      </c>
      <c r="J67" s="55">
        <v>0</v>
      </c>
      <c r="K67" s="45">
        <v>0</v>
      </c>
      <c r="L67" s="54">
        <v>0</v>
      </c>
      <c r="M67" s="24">
        <v>0</v>
      </c>
      <c r="N67" s="55">
        <v>6.7560575758699599</v>
      </c>
      <c r="O67" s="45">
        <v>7.5656264856100304</v>
      </c>
      <c r="P67" s="54">
        <v>8.1600318484132597</v>
      </c>
      <c r="Q67" s="10">
        <v>4.4559226576846842E-2</v>
      </c>
    </row>
    <row r="68" spans="1:17" x14ac:dyDescent="0.2">
      <c r="A68" s="36" t="s">
        <v>287</v>
      </c>
      <c r="B68" s="45" t="s">
        <v>288</v>
      </c>
      <c r="C68" s="45" t="s">
        <v>7</v>
      </c>
      <c r="D68" s="73" t="s">
        <v>260</v>
      </c>
      <c r="E68" s="21">
        <v>2014</v>
      </c>
      <c r="F68" s="53">
        <v>0</v>
      </c>
      <c r="G68" s="53">
        <v>0</v>
      </c>
      <c r="H68" s="53">
        <v>0</v>
      </c>
      <c r="I68" s="24">
        <v>0</v>
      </c>
      <c r="J68" s="70">
        <v>0</v>
      </c>
      <c r="K68" s="70">
        <v>0</v>
      </c>
      <c r="L68" s="70">
        <v>0</v>
      </c>
      <c r="M68" s="24">
        <v>0</v>
      </c>
      <c r="N68" s="53">
        <v>0</v>
      </c>
      <c r="O68" s="53">
        <v>0</v>
      </c>
      <c r="P68" s="53">
        <v>0</v>
      </c>
      <c r="Q68" s="10">
        <v>0</v>
      </c>
    </row>
    <row r="69" spans="1:17" s="38" customFormat="1" x14ac:dyDescent="0.2">
      <c r="A69" s="36" t="s">
        <v>167</v>
      </c>
      <c r="B69" s="45" t="s">
        <v>168</v>
      </c>
      <c r="C69" s="45" t="s">
        <v>7</v>
      </c>
      <c r="D69" s="46" t="s">
        <v>260</v>
      </c>
      <c r="E69" s="47">
        <v>2009</v>
      </c>
      <c r="F69" s="54">
        <v>26</v>
      </c>
      <c r="G69" s="45">
        <v>23</v>
      </c>
      <c r="H69" s="54">
        <v>22</v>
      </c>
      <c r="I69" s="52">
        <v>8.0086852812631892E-2</v>
      </c>
      <c r="J69" s="55">
        <v>13.3506697976678</v>
      </c>
      <c r="K69" s="45">
        <v>7.5630027024141802</v>
      </c>
      <c r="L69" s="54">
        <v>5.6568542494923797</v>
      </c>
      <c r="M69" s="52">
        <v>4.9912901855482285E-2</v>
      </c>
      <c r="N69" s="55">
        <v>8.4667114064612008</v>
      </c>
      <c r="O69" s="45">
        <v>6.8296160849595005</v>
      </c>
      <c r="P69" s="54">
        <v>13.7636997198648</v>
      </c>
      <c r="Q69" s="72">
        <v>5.7581061666964709E-2</v>
      </c>
    </row>
    <row r="70" spans="1:17" x14ac:dyDescent="0.2">
      <c r="A70" s="36" t="s">
        <v>169</v>
      </c>
      <c r="B70" s="45" t="s">
        <v>170</v>
      </c>
      <c r="C70" s="45" t="s">
        <v>7</v>
      </c>
      <c r="D70" s="46" t="s">
        <v>260</v>
      </c>
      <c r="E70" s="47">
        <v>2012</v>
      </c>
      <c r="F70" s="54">
        <v>18</v>
      </c>
      <c r="G70" s="45">
        <v>23</v>
      </c>
      <c r="H70" s="54">
        <v>22</v>
      </c>
      <c r="I70" s="24">
        <v>7.0811813103868138E-2</v>
      </c>
      <c r="J70" s="55">
        <v>0</v>
      </c>
      <c r="K70" s="45">
        <v>0</v>
      </c>
      <c r="L70" s="54">
        <v>0</v>
      </c>
      <c r="M70" s="24">
        <v>0</v>
      </c>
      <c r="N70" s="55">
        <v>14.4489160195283</v>
      </c>
      <c r="O70" s="45">
        <v>15.8381163577934</v>
      </c>
      <c r="P70" s="54">
        <v>13.943438666280199</v>
      </c>
      <c r="Q70" s="10">
        <v>8.7711710013998356E-2</v>
      </c>
    </row>
    <row r="71" spans="1:17" x14ac:dyDescent="0.2">
      <c r="A71" s="36" t="s">
        <v>171</v>
      </c>
      <c r="B71" s="45" t="s">
        <v>172</v>
      </c>
      <c r="C71" s="45" t="s">
        <v>7</v>
      </c>
      <c r="D71" s="46" t="s">
        <v>260</v>
      </c>
      <c r="E71" s="21">
        <v>2009</v>
      </c>
      <c r="F71" s="54">
        <v>13</v>
      </c>
      <c r="G71" s="45">
        <v>16</v>
      </c>
      <c r="H71" s="54">
        <v>12</v>
      </c>
      <c r="I71" s="24">
        <v>4.615156161556639E-2</v>
      </c>
      <c r="J71" s="55">
        <v>0</v>
      </c>
      <c r="K71" s="45">
        <v>0</v>
      </c>
      <c r="L71" s="54">
        <v>0</v>
      </c>
      <c r="M71" s="24">
        <v>0</v>
      </c>
      <c r="N71" s="55">
        <v>13.643647743041599</v>
      </c>
      <c r="O71" s="45">
        <v>13.1078974074135</v>
      </c>
      <c r="P71" s="54">
        <v>6.92234993826672</v>
      </c>
      <c r="Q71" s="10">
        <v>6.6880014342382887E-2</v>
      </c>
    </row>
    <row r="72" spans="1:17" x14ac:dyDescent="0.2">
      <c r="A72" s="64" t="s">
        <v>306</v>
      </c>
      <c r="B72" s="59" t="s">
        <v>307</v>
      </c>
      <c r="C72" s="59" t="s">
        <v>7</v>
      </c>
      <c r="D72" s="59" t="s">
        <v>260</v>
      </c>
      <c r="E72" s="47">
        <v>2017</v>
      </c>
      <c r="F72" s="53">
        <v>0</v>
      </c>
      <c r="G72" s="45">
        <v>1</v>
      </c>
      <c r="H72" s="54">
        <v>2</v>
      </c>
      <c r="I72" s="24">
        <v>3.3282703296208813E-3</v>
      </c>
      <c r="J72" s="53">
        <v>0</v>
      </c>
      <c r="K72" s="45">
        <v>0</v>
      </c>
      <c r="L72" s="54">
        <v>0</v>
      </c>
      <c r="M72" s="24">
        <v>0</v>
      </c>
      <c r="N72" s="53">
        <v>0</v>
      </c>
      <c r="O72" s="45">
        <v>0.65857005977671002</v>
      </c>
      <c r="P72" s="54">
        <v>0.66350999790431797</v>
      </c>
      <c r="Q72" s="10">
        <v>2.6057700991893801E-3</v>
      </c>
    </row>
    <row r="73" spans="1:17" x14ac:dyDescent="0.2">
      <c r="A73" s="64" t="s">
        <v>308</v>
      </c>
      <c r="B73" s="59" t="s">
        <v>309</v>
      </c>
      <c r="C73" s="59" t="s">
        <v>7</v>
      </c>
      <c r="D73" s="59" t="s">
        <v>260</v>
      </c>
      <c r="E73" s="21">
        <v>2017</v>
      </c>
      <c r="F73" s="53">
        <v>0</v>
      </c>
      <c r="G73" s="45">
        <v>4</v>
      </c>
      <c r="H73" s="54">
        <v>6</v>
      </c>
      <c r="I73" s="24">
        <v>1.1095810999972644E-2</v>
      </c>
      <c r="J73" s="53">
        <v>0</v>
      </c>
      <c r="K73" s="45">
        <v>0</v>
      </c>
      <c r="L73" s="54">
        <v>0</v>
      </c>
      <c r="M73" s="24">
        <v>0</v>
      </c>
      <c r="N73" s="53">
        <v>0</v>
      </c>
      <c r="O73" s="45">
        <v>9.4799664241917405</v>
      </c>
      <c r="P73" s="54">
        <v>5.7602258641355899</v>
      </c>
      <c r="Q73" s="10">
        <v>3.0041947661501263E-2</v>
      </c>
    </row>
    <row r="74" spans="1:17" x14ac:dyDescent="0.2">
      <c r="A74" s="45" t="s">
        <v>397</v>
      </c>
      <c r="B74" s="45" t="s">
        <v>398</v>
      </c>
      <c r="C74" s="45" t="s">
        <v>7</v>
      </c>
      <c r="D74" s="45" t="s">
        <v>260</v>
      </c>
      <c r="E74" s="61">
        <v>2018</v>
      </c>
      <c r="F74" s="53">
        <v>0</v>
      </c>
      <c r="G74" s="53">
        <v>0</v>
      </c>
      <c r="H74" s="54">
        <v>8</v>
      </c>
      <c r="I74" s="24">
        <v>8.8690812740435249E-3</v>
      </c>
      <c r="J74" s="53">
        <v>0</v>
      </c>
      <c r="K74" s="53">
        <v>0</v>
      </c>
      <c r="L74" s="54">
        <v>0</v>
      </c>
      <c r="M74" s="24">
        <v>0</v>
      </c>
      <c r="N74" s="53">
        <v>0</v>
      </c>
      <c r="O74" s="53">
        <v>0</v>
      </c>
      <c r="P74" s="54">
        <v>5.6759124780269401</v>
      </c>
      <c r="Q74" s="10">
        <v>1.1180869091806253E-2</v>
      </c>
    </row>
    <row r="75" spans="1:17" x14ac:dyDescent="0.2">
      <c r="A75" s="36" t="s">
        <v>173</v>
      </c>
      <c r="B75" s="19" t="s">
        <v>174</v>
      </c>
      <c r="C75" s="19" t="s">
        <v>7</v>
      </c>
      <c r="D75" s="46" t="s">
        <v>260</v>
      </c>
      <c r="E75" s="21">
        <v>2013</v>
      </c>
      <c r="F75" s="25">
        <v>4</v>
      </c>
      <c r="G75" s="45">
        <v>2</v>
      </c>
      <c r="H75" s="54">
        <v>6</v>
      </c>
      <c r="I75" s="24">
        <v>1.3511330832134519E-2</v>
      </c>
      <c r="J75" s="27">
        <v>0</v>
      </c>
      <c r="K75" s="45">
        <v>0</v>
      </c>
      <c r="L75" s="54">
        <v>0</v>
      </c>
      <c r="M75" s="24">
        <v>0</v>
      </c>
      <c r="N75" s="27">
        <v>1.48053729243087</v>
      </c>
      <c r="O75" s="45">
        <v>0.79671630618037004</v>
      </c>
      <c r="P75" s="54">
        <v>2.9838156439366501</v>
      </c>
      <c r="Q75" s="10">
        <v>1.0421618180772441E-2</v>
      </c>
    </row>
    <row r="76" spans="1:17" x14ac:dyDescent="0.2">
      <c r="A76" s="36" t="s">
        <v>175</v>
      </c>
      <c r="B76" s="19" t="s">
        <v>176</v>
      </c>
      <c r="C76" s="19" t="s">
        <v>7</v>
      </c>
      <c r="D76" s="20" t="s">
        <v>260</v>
      </c>
      <c r="E76" s="21">
        <v>2014</v>
      </c>
      <c r="F76" s="25">
        <v>3</v>
      </c>
      <c r="G76" s="45">
        <v>4</v>
      </c>
      <c r="H76" s="54">
        <v>4</v>
      </c>
      <c r="I76" s="24">
        <v>1.2356680572248171E-2</v>
      </c>
      <c r="J76" s="27">
        <v>0</v>
      </c>
      <c r="K76" s="45">
        <v>0</v>
      </c>
      <c r="L76" s="54">
        <v>0</v>
      </c>
      <c r="M76" s="24">
        <v>0</v>
      </c>
      <c r="N76" s="27">
        <v>5.0374427222987999</v>
      </c>
      <c r="O76" s="45">
        <v>3.1078683983231499</v>
      </c>
      <c r="P76" s="54">
        <v>2.6026489635808199</v>
      </c>
      <c r="Q76" s="10">
        <v>2.1370198848542115E-2</v>
      </c>
    </row>
    <row r="77" spans="1:17" x14ac:dyDescent="0.2">
      <c r="A77" s="36" t="s">
        <v>177</v>
      </c>
      <c r="B77" s="45" t="s">
        <v>178</v>
      </c>
      <c r="C77" s="45" t="s">
        <v>7</v>
      </c>
      <c r="D77" s="46" t="s">
        <v>260</v>
      </c>
      <c r="E77" s="47">
        <v>2012</v>
      </c>
      <c r="F77" s="54">
        <v>5</v>
      </c>
      <c r="G77" s="45">
        <v>6</v>
      </c>
      <c r="H77" s="54">
        <v>10</v>
      </c>
      <c r="I77" s="24">
        <v>2.3549251477191752E-2</v>
      </c>
      <c r="J77" s="55">
        <v>0</v>
      </c>
      <c r="K77" s="45">
        <v>0</v>
      </c>
      <c r="L77" s="54">
        <v>0</v>
      </c>
      <c r="M77" s="24">
        <v>0</v>
      </c>
      <c r="N77" s="55">
        <v>2.9492233691482501</v>
      </c>
      <c r="O77" s="45">
        <v>10.1406590206504</v>
      </c>
      <c r="P77" s="54">
        <v>15.4233091516138</v>
      </c>
      <c r="Q77" s="10">
        <v>5.630157503149124E-2</v>
      </c>
    </row>
    <row r="78" spans="1:17" x14ac:dyDescent="0.2">
      <c r="A78" s="36" t="s">
        <v>179</v>
      </c>
      <c r="B78" s="19" t="s">
        <v>180</v>
      </c>
      <c r="C78" s="19" t="s">
        <v>7</v>
      </c>
      <c r="D78" s="46" t="s">
        <v>260</v>
      </c>
      <c r="E78" s="47">
        <v>2014</v>
      </c>
      <c r="F78" s="54">
        <v>6</v>
      </c>
      <c r="G78" s="45">
        <v>4</v>
      </c>
      <c r="H78" s="54">
        <v>7</v>
      </c>
      <c r="I78" s="24">
        <v>1.9160725940800899E-2</v>
      </c>
      <c r="J78" s="55">
        <v>0</v>
      </c>
      <c r="K78" s="45">
        <v>0</v>
      </c>
      <c r="L78" s="54">
        <v>0</v>
      </c>
      <c r="M78" s="24">
        <v>0</v>
      </c>
      <c r="N78" s="55">
        <v>4.2444199884688096</v>
      </c>
      <c r="O78" s="45">
        <v>4.8301489852166801</v>
      </c>
      <c r="P78" s="54">
        <v>8.5812142944627006</v>
      </c>
      <c r="Q78" s="10">
        <v>3.4951417630165835E-2</v>
      </c>
    </row>
    <row r="79" spans="1:17" x14ac:dyDescent="0.2">
      <c r="A79" s="36" t="s">
        <v>181</v>
      </c>
      <c r="B79" s="45" t="s">
        <v>182</v>
      </c>
      <c r="C79" s="45" t="s">
        <v>7</v>
      </c>
      <c r="D79" s="46" t="s">
        <v>260</v>
      </c>
      <c r="E79" s="47">
        <v>2011</v>
      </c>
      <c r="F79" s="54">
        <v>22</v>
      </c>
      <c r="G79" s="45">
        <v>22</v>
      </c>
      <c r="H79" s="54">
        <v>24</v>
      </c>
      <c r="I79" s="24">
        <v>7.6555603265650904E-2</v>
      </c>
      <c r="J79" s="55">
        <v>2.2360679774997898</v>
      </c>
      <c r="K79" s="45">
        <v>7</v>
      </c>
      <c r="L79" s="54">
        <v>7.1414284285428504</v>
      </c>
      <c r="M79" s="24">
        <v>3.056524512281715E-2</v>
      </c>
      <c r="N79" s="55">
        <v>14.090051607888601</v>
      </c>
      <c r="O79" s="45">
        <v>11.8429118727086</v>
      </c>
      <c r="P79" s="54">
        <v>8.5753828823899596</v>
      </c>
      <c r="Q79" s="10">
        <v>6.8537984237613495E-2</v>
      </c>
    </row>
    <row r="80" spans="1:17" x14ac:dyDescent="0.2">
      <c r="A80" s="45" t="s">
        <v>399</v>
      </c>
      <c r="B80" s="19" t="s">
        <v>400</v>
      </c>
      <c r="C80" s="19" t="s">
        <v>7</v>
      </c>
      <c r="D80" s="45" t="s">
        <v>260</v>
      </c>
      <c r="E80" s="61">
        <v>2018</v>
      </c>
      <c r="F80" s="53">
        <v>0</v>
      </c>
      <c r="G80" s="53">
        <v>0</v>
      </c>
      <c r="H80" s="54">
        <v>5</v>
      </c>
      <c r="I80" s="24">
        <v>5.5431757962772039E-3</v>
      </c>
      <c r="J80" s="53">
        <v>0</v>
      </c>
      <c r="K80" s="53">
        <v>0</v>
      </c>
      <c r="L80" s="54">
        <v>0</v>
      </c>
      <c r="M80" s="24">
        <v>0</v>
      </c>
      <c r="N80" s="53">
        <v>0</v>
      </c>
      <c r="O80" s="53">
        <v>0</v>
      </c>
      <c r="P80" s="54">
        <v>5.5710146978517301</v>
      </c>
      <c r="Q80" s="10">
        <v>1.0974233004181483E-2</v>
      </c>
    </row>
    <row r="81" spans="1:17" x14ac:dyDescent="0.2">
      <c r="A81" s="64" t="s">
        <v>310</v>
      </c>
      <c r="B81" s="59" t="s">
        <v>311</v>
      </c>
      <c r="C81" s="59" t="s">
        <v>7</v>
      </c>
      <c r="D81" s="59" t="s">
        <v>260</v>
      </c>
      <c r="E81" s="47">
        <v>2017</v>
      </c>
      <c r="F81" s="53">
        <v>0</v>
      </c>
      <c r="G81" s="45">
        <v>3</v>
      </c>
      <c r="H81" s="54">
        <v>2</v>
      </c>
      <c r="I81" s="24">
        <v>5.5502703518408806E-3</v>
      </c>
      <c r="J81" s="53">
        <v>0</v>
      </c>
      <c r="K81" s="45">
        <v>0</v>
      </c>
      <c r="L81" s="54">
        <v>0</v>
      </c>
      <c r="M81" s="24">
        <v>0</v>
      </c>
      <c r="N81" s="53">
        <v>0</v>
      </c>
      <c r="O81" s="45">
        <v>4.7389931767351996</v>
      </c>
      <c r="P81" s="54">
        <v>3.0985747712740701</v>
      </c>
      <c r="Q81" s="10">
        <v>1.5449365137706197E-2</v>
      </c>
    </row>
    <row r="82" spans="1:17" x14ac:dyDescent="0.2">
      <c r="A82" s="36" t="s">
        <v>183</v>
      </c>
      <c r="B82" s="45" t="s">
        <v>184</v>
      </c>
      <c r="C82" s="45" t="s">
        <v>7</v>
      </c>
      <c r="D82" s="46" t="s">
        <v>260</v>
      </c>
      <c r="E82" s="47">
        <v>2012</v>
      </c>
      <c r="F82" s="54">
        <v>13</v>
      </c>
      <c r="G82" s="45">
        <v>12</v>
      </c>
      <c r="H82" s="54">
        <v>14</v>
      </c>
      <c r="I82" s="24">
        <v>4.3924831889637264E-2</v>
      </c>
      <c r="J82" s="55">
        <v>0</v>
      </c>
      <c r="K82" s="45">
        <v>0</v>
      </c>
      <c r="L82" s="54">
        <v>0</v>
      </c>
      <c r="M82" s="24">
        <v>0</v>
      </c>
      <c r="N82" s="55">
        <v>5.2365778576152202</v>
      </c>
      <c r="O82" s="45">
        <v>8.1908893136224208</v>
      </c>
      <c r="P82" s="54">
        <v>8.7115372640569007</v>
      </c>
      <c r="Q82" s="10">
        <v>4.3827795336877404E-2</v>
      </c>
    </row>
    <row r="83" spans="1:17" x14ac:dyDescent="0.2">
      <c r="A83" s="36" t="s">
        <v>185</v>
      </c>
      <c r="B83" s="19" t="s">
        <v>186</v>
      </c>
      <c r="C83" s="19" t="s">
        <v>4</v>
      </c>
      <c r="D83" s="46" t="s">
        <v>260</v>
      </c>
      <c r="E83" s="21">
        <v>2009</v>
      </c>
      <c r="F83" s="25">
        <v>486</v>
      </c>
      <c r="G83" s="45">
        <v>470</v>
      </c>
      <c r="H83" s="54">
        <v>451</v>
      </c>
      <c r="I83" s="24">
        <v>1.5856231243533017</v>
      </c>
      <c r="J83" s="27">
        <v>263.33992214117302</v>
      </c>
      <c r="K83" s="45">
        <v>270.652680001411</v>
      </c>
      <c r="L83" s="54">
        <v>243.16790462322999</v>
      </c>
      <c r="M83" s="24">
        <v>1.4556583261078022</v>
      </c>
      <c r="N83" s="27">
        <v>308.08498754714799</v>
      </c>
      <c r="O83" s="45">
        <v>352.74889485407198</v>
      </c>
      <c r="P83" s="54">
        <v>305.50596526351001</v>
      </c>
      <c r="Q83" s="10">
        <v>1.9160369397359145</v>
      </c>
    </row>
    <row r="84" spans="1:17" x14ac:dyDescent="0.2">
      <c r="A84" s="36" t="s">
        <v>348</v>
      </c>
      <c r="B84" s="45" t="s">
        <v>349</v>
      </c>
      <c r="C84" s="45" t="s">
        <v>62</v>
      </c>
      <c r="D84" s="73" t="s">
        <v>260</v>
      </c>
      <c r="E84" s="40">
        <v>2009</v>
      </c>
      <c r="F84" s="54">
        <v>160</v>
      </c>
      <c r="G84" s="45">
        <v>191</v>
      </c>
      <c r="H84" s="54">
        <v>158</v>
      </c>
      <c r="I84" s="24">
        <v>0.5728661514596447</v>
      </c>
      <c r="J84" s="55">
        <v>74.714825429638395</v>
      </c>
      <c r="K84" s="45">
        <v>89.9598066338135</v>
      </c>
      <c r="L84" s="54">
        <v>51.382623078749297</v>
      </c>
      <c r="M84" s="24">
        <v>0.40469034135054693</v>
      </c>
      <c r="N84" s="55">
        <v>71.721672242179096</v>
      </c>
      <c r="O84" s="45">
        <v>113.099706391103</v>
      </c>
      <c r="P84" s="54">
        <v>94.871390987662906</v>
      </c>
      <c r="Q84" s="10">
        <v>0.55392996702804143</v>
      </c>
    </row>
    <row r="85" spans="1:17" x14ac:dyDescent="0.2">
      <c r="A85" s="36" t="s">
        <v>105</v>
      </c>
      <c r="B85" s="45" t="s">
        <v>106</v>
      </c>
      <c r="C85" s="45" t="s">
        <v>62</v>
      </c>
      <c r="D85" s="46" t="s">
        <v>371</v>
      </c>
      <c r="E85" s="47">
        <v>2009</v>
      </c>
      <c r="F85" s="54">
        <v>377</v>
      </c>
      <c r="G85" s="45">
        <v>400</v>
      </c>
      <c r="H85" s="54">
        <v>520</v>
      </c>
      <c r="I85" s="24">
        <v>1.4579765335323209</v>
      </c>
      <c r="J85" s="55">
        <v>265.47233141805498</v>
      </c>
      <c r="K85" s="45">
        <v>358.46490813986998</v>
      </c>
      <c r="L85" s="54">
        <v>462.05457712086297</v>
      </c>
      <c r="M85" s="24">
        <v>2.0308698626672528</v>
      </c>
      <c r="N85" s="55">
        <v>247.64646005295501</v>
      </c>
      <c r="O85" s="45">
        <v>331.52413848358498</v>
      </c>
      <c r="P85" s="54">
        <v>430.24888135494899</v>
      </c>
      <c r="Q85" s="10">
        <v>1.9985579512662925</v>
      </c>
    </row>
    <row r="86" spans="1:17" x14ac:dyDescent="0.2">
      <c r="A86" s="63" t="s">
        <v>360</v>
      </c>
      <c r="B86" s="45" t="s">
        <v>107</v>
      </c>
      <c r="C86" s="45" t="s">
        <v>108</v>
      </c>
      <c r="D86" s="46" t="s">
        <v>371</v>
      </c>
      <c r="E86" s="47">
        <v>2012</v>
      </c>
      <c r="F86" s="54">
        <v>520</v>
      </c>
      <c r="G86" s="45">
        <v>650</v>
      </c>
      <c r="H86" s="54">
        <v>865</v>
      </c>
      <c r="I86" s="24">
        <v>2.2839970010471</v>
      </c>
      <c r="J86" s="55">
        <v>407.256554665978</v>
      </c>
      <c r="K86" s="45">
        <v>486.96961202071901</v>
      </c>
      <c r="L86" s="54">
        <v>549.89848217757901</v>
      </c>
      <c r="M86" s="24">
        <v>2.7023165711927115</v>
      </c>
      <c r="N86" s="55">
        <v>0</v>
      </c>
      <c r="O86" s="45">
        <v>0</v>
      </c>
      <c r="P86" s="54">
        <v>0</v>
      </c>
      <c r="Q86" s="10">
        <v>0</v>
      </c>
    </row>
    <row r="87" spans="1:17" x14ac:dyDescent="0.2">
      <c r="A87" s="36" t="s">
        <v>109</v>
      </c>
      <c r="B87" s="45" t="s">
        <v>245</v>
      </c>
      <c r="C87" s="45" t="s">
        <v>7</v>
      </c>
      <c r="D87" s="46" t="s">
        <v>371</v>
      </c>
      <c r="E87" s="21">
        <v>2009</v>
      </c>
      <c r="F87" s="54">
        <v>31</v>
      </c>
      <c r="G87" s="45">
        <v>37</v>
      </c>
      <c r="H87" s="54">
        <v>58</v>
      </c>
      <c r="I87" s="24">
        <v>0.1413486185193451</v>
      </c>
      <c r="J87" s="55">
        <v>15.7575192407856</v>
      </c>
      <c r="K87" s="45">
        <v>20.392457031507501</v>
      </c>
      <c r="L87" s="54">
        <v>29.6577439308432</v>
      </c>
      <c r="M87" s="24">
        <v>0.12305771242457055</v>
      </c>
      <c r="N87" s="55">
        <v>16.046194324072701</v>
      </c>
      <c r="O87" s="45">
        <v>22.667756198128</v>
      </c>
      <c r="P87" s="54">
        <v>29.070397438573899</v>
      </c>
      <c r="Q87" s="10">
        <v>0.13418550842672267</v>
      </c>
    </row>
    <row r="88" spans="1:17" x14ac:dyDescent="0.2">
      <c r="A88" s="36" t="s">
        <v>110</v>
      </c>
      <c r="B88" s="45" t="s">
        <v>111</v>
      </c>
      <c r="C88" s="45" t="s">
        <v>7</v>
      </c>
      <c r="D88" s="46" t="s">
        <v>371</v>
      </c>
      <c r="E88" s="21">
        <v>2009</v>
      </c>
      <c r="F88" s="54">
        <v>14</v>
      </c>
      <c r="G88" s="45">
        <v>98</v>
      </c>
      <c r="H88" s="54">
        <v>100</v>
      </c>
      <c r="I88" s="24">
        <v>0.23597283650466061</v>
      </c>
      <c r="J88" s="55">
        <v>3.4641016151377499</v>
      </c>
      <c r="K88" s="45">
        <v>75.153857943575005</v>
      </c>
      <c r="L88" s="54">
        <v>88.506202668026006</v>
      </c>
      <c r="M88" s="24">
        <v>0.31126854247700841</v>
      </c>
      <c r="N88" s="55">
        <v>15.573503126765701</v>
      </c>
      <c r="O88" s="45">
        <v>77.937377495714699</v>
      </c>
      <c r="P88" s="54">
        <v>96.069961812380399</v>
      </c>
      <c r="Q88" s="10">
        <v>0.37421214346896153</v>
      </c>
    </row>
    <row r="89" spans="1:17" x14ac:dyDescent="0.2">
      <c r="A89" s="36" t="s">
        <v>112</v>
      </c>
      <c r="B89" s="45" t="s">
        <v>113</v>
      </c>
      <c r="C89" s="45" t="s">
        <v>10</v>
      </c>
      <c r="D89" s="46" t="s">
        <v>371</v>
      </c>
      <c r="E89" s="47">
        <v>2009</v>
      </c>
      <c r="F89" s="54">
        <v>342</v>
      </c>
      <c r="G89" s="45">
        <v>368</v>
      </c>
      <c r="H89" s="54">
        <v>351</v>
      </c>
      <c r="I89" s="24">
        <v>1.1944868925367902</v>
      </c>
      <c r="J89" s="55">
        <v>208.96543699490101</v>
      </c>
      <c r="K89" s="45">
        <v>176.98572818772899</v>
      </c>
      <c r="L89" s="54">
        <v>156.23740134971001</v>
      </c>
      <c r="M89" s="24">
        <v>1.0163931005040594</v>
      </c>
      <c r="N89" s="55">
        <v>171.70024263382399</v>
      </c>
      <c r="O89" s="45">
        <v>176.219056758775</v>
      </c>
      <c r="P89" s="54">
        <v>176.60863397899701</v>
      </c>
      <c r="Q89" s="10">
        <v>1.040158862721392</v>
      </c>
    </row>
    <row r="90" spans="1:17" x14ac:dyDescent="0.2">
      <c r="A90" s="36" t="s">
        <v>114</v>
      </c>
      <c r="B90" s="45" t="s">
        <v>115</v>
      </c>
      <c r="C90" s="45" t="s">
        <v>4</v>
      </c>
      <c r="D90" s="46" t="s">
        <v>371</v>
      </c>
      <c r="E90" s="47">
        <v>2009</v>
      </c>
      <c r="F90" s="54">
        <v>3305</v>
      </c>
      <c r="G90" s="45">
        <v>3316</v>
      </c>
      <c r="H90" s="54">
        <v>3164</v>
      </c>
      <c r="I90" s="24">
        <v>11.023548460408</v>
      </c>
      <c r="J90" s="55">
        <v>2176.5230575421401</v>
      </c>
      <c r="K90" s="45">
        <v>2189.8450207422502</v>
      </c>
      <c r="L90" s="54">
        <v>2156.1920664975801</v>
      </c>
      <c r="M90" s="24">
        <v>12.216221241171176</v>
      </c>
      <c r="N90" s="55">
        <v>1958.2891130662699</v>
      </c>
      <c r="O90" s="45">
        <v>1965.88878250365</v>
      </c>
      <c r="P90" s="54">
        <v>1675.5804545716301</v>
      </c>
      <c r="Q90" s="10">
        <v>11.109473060387982</v>
      </c>
    </row>
    <row r="91" spans="1:17" s="38" customFormat="1" x14ac:dyDescent="0.2">
      <c r="A91" s="62" t="s">
        <v>261</v>
      </c>
      <c r="B91" s="46" t="s">
        <v>262</v>
      </c>
      <c r="C91" s="46" t="s">
        <v>62</v>
      </c>
      <c r="D91" s="46" t="s">
        <v>371</v>
      </c>
      <c r="E91" s="49">
        <v>2016</v>
      </c>
      <c r="F91" s="45">
        <v>1</v>
      </c>
      <c r="G91" s="45">
        <v>1</v>
      </c>
      <c r="H91" s="54">
        <v>1</v>
      </c>
      <c r="I91" s="52">
        <v>3.37901513396091E-3</v>
      </c>
      <c r="J91" s="68">
        <v>0</v>
      </c>
      <c r="K91" s="45">
        <v>0</v>
      </c>
      <c r="L91" s="54">
        <v>0</v>
      </c>
      <c r="M91" s="52">
        <v>0</v>
      </c>
      <c r="N91" s="68">
        <v>7.6811456195378698</v>
      </c>
      <c r="O91" s="45">
        <v>10.0498753915919</v>
      </c>
      <c r="P91" s="54">
        <v>11.3578164743823</v>
      </c>
      <c r="Q91" s="72">
        <v>5.7614984068540737E-2</v>
      </c>
    </row>
    <row r="92" spans="1:17" x14ac:dyDescent="0.2">
      <c r="A92" s="36" t="s">
        <v>120</v>
      </c>
      <c r="B92" s="45" t="s">
        <v>121</v>
      </c>
      <c r="C92" s="45" t="s">
        <v>7</v>
      </c>
      <c r="D92" s="46" t="s">
        <v>371</v>
      </c>
      <c r="E92" s="21">
        <v>2013</v>
      </c>
      <c r="F92" s="54">
        <v>14</v>
      </c>
      <c r="G92" s="45">
        <v>15</v>
      </c>
      <c r="H92" s="54">
        <v>9</v>
      </c>
      <c r="I92" s="52">
        <v>4.2874036090285533E-2</v>
      </c>
      <c r="J92" s="55">
        <v>2.8284271247461898</v>
      </c>
      <c r="K92" s="45">
        <v>10.132011449454399</v>
      </c>
      <c r="L92" s="54">
        <v>12.5698050899765</v>
      </c>
      <c r="M92" s="52">
        <v>4.7628108459432404E-2</v>
      </c>
      <c r="N92" s="55">
        <v>6.1753849777082204</v>
      </c>
      <c r="O92" s="45">
        <v>12.040122736353901</v>
      </c>
      <c r="P92" s="54">
        <v>15.4492123234436</v>
      </c>
      <c r="Q92" s="10">
        <v>6.6576080728041415E-2</v>
      </c>
    </row>
    <row r="93" spans="1:17" x14ac:dyDescent="0.2">
      <c r="A93" s="36" t="s">
        <v>122</v>
      </c>
      <c r="B93" s="19" t="s">
        <v>123</v>
      </c>
      <c r="C93" s="19" t="s">
        <v>7</v>
      </c>
      <c r="D93" s="46" t="s">
        <v>371</v>
      </c>
      <c r="E93" s="21">
        <v>2009</v>
      </c>
      <c r="F93" s="25">
        <v>161</v>
      </c>
      <c r="G93" s="45">
        <v>176</v>
      </c>
      <c r="H93" s="54">
        <v>180</v>
      </c>
      <c r="I93" s="24">
        <v>0.58175050476020995</v>
      </c>
      <c r="J93" s="27">
        <v>86.078437269227706</v>
      </c>
      <c r="K93" s="45">
        <v>73.549578928997207</v>
      </c>
      <c r="L93" s="54">
        <v>90.820930536556205</v>
      </c>
      <c r="M93" s="52">
        <v>0.46918227744844254</v>
      </c>
      <c r="N93" s="27">
        <v>49.001219468586498</v>
      </c>
      <c r="O93" s="45">
        <v>55.986549752846599</v>
      </c>
      <c r="P93" s="54">
        <v>62.911145357073998</v>
      </c>
      <c r="Q93" s="10">
        <v>0.33272277909666648</v>
      </c>
    </row>
    <row r="94" spans="1:17" x14ac:dyDescent="0.2">
      <c r="A94" s="36" t="s">
        <v>124</v>
      </c>
      <c r="B94" s="45" t="s">
        <v>125</v>
      </c>
      <c r="C94" s="45" t="s">
        <v>7</v>
      </c>
      <c r="D94" s="46" t="s">
        <v>371</v>
      </c>
      <c r="E94" s="47">
        <v>2011</v>
      </c>
      <c r="F94" s="54">
        <v>15</v>
      </c>
      <c r="G94" s="45">
        <v>31</v>
      </c>
      <c r="H94" s="54">
        <v>40</v>
      </c>
      <c r="I94" s="52">
        <v>9.6177106168559678E-2</v>
      </c>
      <c r="J94" s="55">
        <v>0</v>
      </c>
      <c r="K94" s="45">
        <v>2.4494897427831801</v>
      </c>
      <c r="L94" s="54">
        <v>6.4807406984078604</v>
      </c>
      <c r="M94" s="52">
        <v>1.663121560140015E-2</v>
      </c>
      <c r="N94" s="55">
        <v>27.115481227741299</v>
      </c>
      <c r="O94" s="45">
        <v>26.062595452781999</v>
      </c>
      <c r="P94" s="54">
        <v>22.9996300418955</v>
      </c>
      <c r="Q94" s="10">
        <v>0.15114705289881081</v>
      </c>
    </row>
    <row r="95" spans="1:17" s="38" customFormat="1" x14ac:dyDescent="0.2">
      <c r="A95" s="36" t="s">
        <v>126</v>
      </c>
      <c r="B95" s="45" t="s">
        <v>127</v>
      </c>
      <c r="C95" s="45" t="s">
        <v>7</v>
      </c>
      <c r="D95" s="46" t="s">
        <v>371</v>
      </c>
      <c r="E95" s="47">
        <v>2014</v>
      </c>
      <c r="F95" s="54">
        <v>10</v>
      </c>
      <c r="G95" s="45">
        <v>10</v>
      </c>
      <c r="H95" s="54">
        <v>10</v>
      </c>
      <c r="I95" s="52">
        <v>3.3790151339609102E-2</v>
      </c>
      <c r="J95" s="55">
        <v>3.4641016151377499</v>
      </c>
      <c r="K95" s="45">
        <v>3.16227766016838</v>
      </c>
      <c r="L95" s="54">
        <v>2.6457513110645898</v>
      </c>
      <c r="M95" s="52">
        <v>1.7377717499265855E-2</v>
      </c>
      <c r="N95" s="55">
        <v>7.8671759556535896</v>
      </c>
      <c r="O95" s="45">
        <v>9.1709169418477607</v>
      </c>
      <c r="P95" s="54">
        <v>7.54617123800345</v>
      </c>
      <c r="Q95" s="72">
        <v>4.8746666768639507E-2</v>
      </c>
    </row>
    <row r="96" spans="1:17" s="38" customFormat="1" x14ac:dyDescent="0.2">
      <c r="A96" s="64" t="s">
        <v>312</v>
      </c>
      <c r="B96" s="39" t="s">
        <v>422</v>
      </c>
      <c r="C96" s="39" t="s">
        <v>7</v>
      </c>
      <c r="D96" s="73" t="s">
        <v>371</v>
      </c>
      <c r="E96" s="40">
        <v>2017</v>
      </c>
      <c r="F96" s="54">
        <v>1</v>
      </c>
      <c r="G96" s="45">
        <v>8</v>
      </c>
      <c r="H96" s="54">
        <v>4</v>
      </c>
      <c r="I96" s="52">
        <v>1.4481920689497232E-2</v>
      </c>
      <c r="J96" s="54">
        <v>0</v>
      </c>
      <c r="K96" s="45">
        <v>0</v>
      </c>
      <c r="L96" s="54">
        <v>0</v>
      </c>
      <c r="M96" s="52">
        <v>0</v>
      </c>
      <c r="N96" s="54">
        <v>1</v>
      </c>
      <c r="O96" s="45">
        <v>4.3778823355022194</v>
      </c>
      <c r="P96" s="54">
        <v>4.3267165022559704</v>
      </c>
      <c r="Q96" s="72">
        <v>1.9164374546395163E-2</v>
      </c>
    </row>
    <row r="97" spans="1:17" s="38" customFormat="1" x14ac:dyDescent="0.2">
      <c r="A97" s="36" t="s">
        <v>128</v>
      </c>
      <c r="B97" s="45" t="s">
        <v>129</v>
      </c>
      <c r="C97" s="45" t="s">
        <v>62</v>
      </c>
      <c r="D97" s="46" t="s">
        <v>371</v>
      </c>
      <c r="E97" s="47">
        <v>2009</v>
      </c>
      <c r="F97" s="54">
        <v>31</v>
      </c>
      <c r="G97" s="45">
        <v>31</v>
      </c>
      <c r="H97" s="54">
        <v>52</v>
      </c>
      <c r="I97" s="52">
        <v>0.12803080749715245</v>
      </c>
      <c r="J97" s="55">
        <v>16.017554101317302</v>
      </c>
      <c r="K97" s="45">
        <v>20.327062459043098</v>
      </c>
      <c r="L97" s="54">
        <v>32.451838543668501</v>
      </c>
      <c r="M97" s="52">
        <v>0.12863477998721387</v>
      </c>
      <c r="N97" s="55">
        <v>10.488551985391799</v>
      </c>
      <c r="O97" s="45">
        <v>16.5977935228942</v>
      </c>
      <c r="P97" s="54">
        <v>30.987279043244801</v>
      </c>
      <c r="Q97" s="72">
        <v>0.11483235818226023</v>
      </c>
    </row>
    <row r="98" spans="1:17" s="38" customFormat="1" x14ac:dyDescent="0.2">
      <c r="A98" s="36" t="s">
        <v>130</v>
      </c>
      <c r="B98" s="45" t="s">
        <v>131</v>
      </c>
      <c r="C98" s="45" t="s">
        <v>7</v>
      </c>
      <c r="D98" s="46" t="s">
        <v>371</v>
      </c>
      <c r="E98" s="47">
        <v>2009</v>
      </c>
      <c r="F98" s="54">
        <v>0</v>
      </c>
      <c r="G98" s="53">
        <v>0</v>
      </c>
      <c r="H98" s="54">
        <v>0</v>
      </c>
      <c r="I98" s="52">
        <v>0</v>
      </c>
      <c r="J98" s="55">
        <v>0</v>
      </c>
      <c r="K98" s="53">
        <v>0</v>
      </c>
      <c r="L98" s="54">
        <v>0</v>
      </c>
      <c r="M98" s="52">
        <v>0</v>
      </c>
      <c r="N98" s="55">
        <v>0</v>
      </c>
      <c r="O98" s="53">
        <v>0</v>
      </c>
      <c r="P98" s="54">
        <v>0</v>
      </c>
      <c r="Q98" s="72">
        <v>0</v>
      </c>
    </row>
    <row r="99" spans="1:17" s="38" customFormat="1" x14ac:dyDescent="0.2">
      <c r="A99" s="36" t="s">
        <v>132</v>
      </c>
      <c r="B99" s="45" t="s">
        <v>133</v>
      </c>
      <c r="C99" s="45" t="s">
        <v>7</v>
      </c>
      <c r="D99" s="46" t="s">
        <v>371</v>
      </c>
      <c r="E99" s="47">
        <v>2013</v>
      </c>
      <c r="F99" s="54">
        <v>7</v>
      </c>
      <c r="G99" s="45">
        <v>3</v>
      </c>
      <c r="H99" s="54">
        <v>8</v>
      </c>
      <c r="I99" s="52">
        <v>2.0317741052541808E-2</v>
      </c>
      <c r="J99" s="55">
        <v>0</v>
      </c>
      <c r="K99" s="45">
        <v>0</v>
      </c>
      <c r="L99" s="54">
        <v>0</v>
      </c>
      <c r="M99" s="52">
        <v>0</v>
      </c>
      <c r="N99" s="55">
        <v>4.7699777477035497</v>
      </c>
      <c r="O99" s="45">
        <v>0.5770039354737071</v>
      </c>
      <c r="P99" s="54">
        <v>2.1036021819273798</v>
      </c>
      <c r="Q99" s="72">
        <v>1.4859110185338148E-2</v>
      </c>
    </row>
    <row r="100" spans="1:17" s="38" customFormat="1" x14ac:dyDescent="0.2">
      <c r="A100" s="64" t="s">
        <v>313</v>
      </c>
      <c r="B100" s="59" t="s">
        <v>314</v>
      </c>
      <c r="C100" s="59" t="s">
        <v>7</v>
      </c>
      <c r="D100" s="46" t="s">
        <v>371</v>
      </c>
      <c r="E100" s="47">
        <v>2017</v>
      </c>
      <c r="F100" s="53">
        <v>0</v>
      </c>
      <c r="G100" s="45">
        <v>7</v>
      </c>
      <c r="H100" s="54">
        <v>10</v>
      </c>
      <c r="I100" s="52">
        <v>1.8863351670324408E-2</v>
      </c>
      <c r="J100" s="53">
        <v>0</v>
      </c>
      <c r="K100" s="45">
        <v>0</v>
      </c>
      <c r="L100" s="54">
        <v>0</v>
      </c>
      <c r="M100" s="52">
        <v>0</v>
      </c>
      <c r="N100" s="53">
        <v>0</v>
      </c>
      <c r="O100" s="45">
        <v>6.7879013004867597</v>
      </c>
      <c r="P100" s="54">
        <v>5.9869607499017103</v>
      </c>
      <c r="Q100" s="72">
        <v>2.5179694584900908E-2</v>
      </c>
    </row>
    <row r="101" spans="1:17" s="38" customFormat="1" x14ac:dyDescent="0.2">
      <c r="A101" s="64" t="s">
        <v>315</v>
      </c>
      <c r="B101" s="59" t="s">
        <v>316</v>
      </c>
      <c r="C101" s="59" t="s">
        <v>7</v>
      </c>
      <c r="D101" s="46" t="s">
        <v>371</v>
      </c>
      <c r="E101" s="47">
        <v>2017</v>
      </c>
      <c r="F101" s="53">
        <v>0</v>
      </c>
      <c r="G101" s="45">
        <v>6</v>
      </c>
      <c r="H101" s="54">
        <v>5</v>
      </c>
      <c r="I101" s="52">
        <v>1.2209175862937204E-2</v>
      </c>
      <c r="J101" s="53">
        <v>0</v>
      </c>
      <c r="K101" s="45">
        <v>0</v>
      </c>
      <c r="L101" s="54">
        <v>0</v>
      </c>
      <c r="M101" s="52">
        <v>0</v>
      </c>
      <c r="N101" s="53">
        <v>0</v>
      </c>
      <c r="O101" s="45">
        <v>5.20597284239608</v>
      </c>
      <c r="P101" s="54">
        <v>6.3385363504914602</v>
      </c>
      <c r="Q101" s="72">
        <v>2.275261055552778E-2</v>
      </c>
    </row>
    <row r="102" spans="1:17" s="38" customFormat="1" x14ac:dyDescent="0.2">
      <c r="A102" s="36" t="s">
        <v>134</v>
      </c>
      <c r="B102" s="45" t="s">
        <v>135</v>
      </c>
      <c r="C102" s="45" t="s">
        <v>10</v>
      </c>
      <c r="D102" s="46" t="s">
        <v>371</v>
      </c>
      <c r="E102" s="47">
        <v>2009</v>
      </c>
      <c r="F102" s="54">
        <v>655</v>
      </c>
      <c r="G102" s="45">
        <v>679</v>
      </c>
      <c r="H102" s="54">
        <v>730</v>
      </c>
      <c r="I102" s="52">
        <v>2.3230665499551941</v>
      </c>
      <c r="J102" s="55">
        <v>375.37362389335999</v>
      </c>
      <c r="K102" s="45">
        <v>368.76003659977999</v>
      </c>
      <c r="L102" s="54">
        <v>443.45766534713698</v>
      </c>
      <c r="M102" s="52">
        <v>2.2236762010215152</v>
      </c>
      <c r="N102" s="55">
        <v>272.35673655105802</v>
      </c>
      <c r="O102" s="45">
        <v>287.63353143845097</v>
      </c>
      <c r="P102" s="54">
        <v>374.09838182380599</v>
      </c>
      <c r="Q102" s="72">
        <v>1.8510080420750614</v>
      </c>
    </row>
    <row r="103" spans="1:17" x14ac:dyDescent="0.2">
      <c r="A103" s="36" t="s">
        <v>136</v>
      </c>
      <c r="B103" s="45" t="s">
        <v>137</v>
      </c>
      <c r="C103" s="45" t="s">
        <v>7</v>
      </c>
      <c r="D103" s="46" t="s">
        <v>371</v>
      </c>
      <c r="E103" s="47">
        <v>2009</v>
      </c>
      <c r="F103" s="54">
        <v>0</v>
      </c>
      <c r="G103" s="45">
        <v>1</v>
      </c>
      <c r="H103" s="54">
        <v>2</v>
      </c>
      <c r="I103" s="24">
        <v>3.3282703296208813E-3</v>
      </c>
      <c r="J103" s="55">
        <v>0</v>
      </c>
      <c r="K103" s="45">
        <v>0</v>
      </c>
      <c r="L103" s="54">
        <v>0</v>
      </c>
      <c r="M103" s="24">
        <v>0</v>
      </c>
      <c r="N103" s="55">
        <v>0</v>
      </c>
      <c r="O103" s="45">
        <v>0.125</v>
      </c>
      <c r="P103" s="54">
        <v>0.65147519242632501</v>
      </c>
      <c r="Q103" s="10">
        <v>1.5298348124749164E-3</v>
      </c>
    </row>
    <row r="104" spans="1:17" s="38" customFormat="1" x14ac:dyDescent="0.2">
      <c r="A104" s="64" t="s">
        <v>138</v>
      </c>
      <c r="B104" s="59" t="s">
        <v>139</v>
      </c>
      <c r="C104" s="59" t="s">
        <v>7</v>
      </c>
      <c r="D104" s="46" t="s">
        <v>371</v>
      </c>
      <c r="E104" s="47">
        <v>2012</v>
      </c>
      <c r="F104" s="45">
        <v>4</v>
      </c>
      <c r="G104" s="53">
        <v>0</v>
      </c>
      <c r="H104" s="53">
        <v>0</v>
      </c>
      <c r="I104" s="52">
        <v>4.6375198543818765E-3</v>
      </c>
      <c r="J104" s="45">
        <v>0</v>
      </c>
      <c r="K104" s="53">
        <v>0</v>
      </c>
      <c r="L104" s="53">
        <v>0</v>
      </c>
      <c r="M104" s="52">
        <v>0</v>
      </c>
      <c r="N104" s="45">
        <v>1.1317885870464299</v>
      </c>
      <c r="O104" s="53">
        <v>0</v>
      </c>
      <c r="P104" s="53">
        <v>0</v>
      </c>
      <c r="Q104" s="72">
        <v>2.272457796374448E-3</v>
      </c>
    </row>
    <row r="105" spans="1:17" s="38" customFormat="1" x14ac:dyDescent="0.2">
      <c r="A105" s="63" t="s">
        <v>359</v>
      </c>
      <c r="B105" s="45" t="s">
        <v>140</v>
      </c>
      <c r="C105" s="45" t="s">
        <v>62</v>
      </c>
      <c r="D105" s="46" t="s">
        <v>371</v>
      </c>
      <c r="E105" s="47">
        <v>2015</v>
      </c>
      <c r="F105" s="54">
        <v>3</v>
      </c>
      <c r="G105" s="45">
        <v>3</v>
      </c>
      <c r="H105" s="54">
        <v>3</v>
      </c>
      <c r="I105" s="52">
        <v>1.0137045401882729E-2</v>
      </c>
      <c r="J105" s="55">
        <v>0</v>
      </c>
      <c r="K105" s="45">
        <v>0</v>
      </c>
      <c r="L105" s="54">
        <v>0</v>
      </c>
      <c r="M105" s="52">
        <v>0</v>
      </c>
      <c r="N105" s="55">
        <v>3.40014615188531</v>
      </c>
      <c r="O105" s="45">
        <v>1.09822253812577</v>
      </c>
      <c r="P105" s="54">
        <v>0.58859661926667595</v>
      </c>
      <c r="Q105" s="72">
        <v>1.0152189137804798E-2</v>
      </c>
    </row>
    <row r="106" spans="1:17" s="38" customFormat="1" x14ac:dyDescent="0.2">
      <c r="A106" s="36" t="s">
        <v>141</v>
      </c>
      <c r="B106" s="45" t="s">
        <v>142</v>
      </c>
      <c r="C106" s="45" t="s">
        <v>7</v>
      </c>
      <c r="D106" s="46" t="s">
        <v>371</v>
      </c>
      <c r="E106" s="47">
        <v>2014</v>
      </c>
      <c r="F106" s="54">
        <v>1</v>
      </c>
      <c r="G106" s="45">
        <v>1</v>
      </c>
      <c r="H106" s="54">
        <v>2</v>
      </c>
      <c r="I106" s="52">
        <v>4.4876502932163507E-3</v>
      </c>
      <c r="J106" s="55">
        <v>0</v>
      </c>
      <c r="K106" s="45">
        <v>0</v>
      </c>
      <c r="L106" s="54">
        <v>0</v>
      </c>
      <c r="M106" s="52">
        <v>0</v>
      </c>
      <c r="N106" s="55">
        <v>0.19334728918342903</v>
      </c>
      <c r="O106" s="45">
        <v>0.10101525637568301</v>
      </c>
      <c r="P106" s="54">
        <v>0.60105233297720495</v>
      </c>
      <c r="Q106" s="72">
        <v>1.771420318974347E-3</v>
      </c>
    </row>
    <row r="107" spans="1:17" x14ac:dyDescent="0.2">
      <c r="A107" s="36" t="s">
        <v>143</v>
      </c>
      <c r="B107" s="45" t="s">
        <v>144</v>
      </c>
      <c r="C107" s="45" t="s">
        <v>7</v>
      </c>
      <c r="D107" s="46" t="s">
        <v>371</v>
      </c>
      <c r="E107" s="47">
        <v>2013</v>
      </c>
      <c r="F107" s="25">
        <v>19</v>
      </c>
      <c r="G107" s="45">
        <v>19</v>
      </c>
      <c r="H107" s="54">
        <v>14</v>
      </c>
      <c r="I107" s="24">
        <v>5.8658111748980078E-2</v>
      </c>
      <c r="J107" s="55">
        <v>0</v>
      </c>
      <c r="K107" s="45">
        <v>0</v>
      </c>
      <c r="L107" s="54">
        <v>0</v>
      </c>
      <c r="M107" s="24">
        <v>0</v>
      </c>
      <c r="N107" s="55">
        <v>14.1233628625241</v>
      </c>
      <c r="O107" s="45">
        <v>12.134178523427</v>
      </c>
      <c r="P107" s="54">
        <v>9.6385184306831793</v>
      </c>
      <c r="Q107" s="10">
        <v>7.1273511189746591E-2</v>
      </c>
    </row>
    <row r="108" spans="1:17" x14ac:dyDescent="0.2">
      <c r="A108" s="36" t="s">
        <v>340</v>
      </c>
      <c r="B108" s="45" t="s">
        <v>341</v>
      </c>
      <c r="C108" s="45" t="s">
        <v>62</v>
      </c>
      <c r="D108" s="46" t="s">
        <v>371</v>
      </c>
      <c r="E108" s="40">
        <v>2009</v>
      </c>
      <c r="F108" s="54">
        <v>96</v>
      </c>
      <c r="G108" s="45">
        <v>75</v>
      </c>
      <c r="H108" s="54">
        <v>131</v>
      </c>
      <c r="I108" s="24">
        <v>0.33985668320087781</v>
      </c>
      <c r="J108" s="55">
        <v>66.861041371775599</v>
      </c>
      <c r="K108" s="45">
        <v>71.069626500885093</v>
      </c>
      <c r="L108" s="54">
        <v>93.275912785473295</v>
      </c>
      <c r="M108" s="24">
        <v>0.43271888481529186</v>
      </c>
      <c r="N108" s="55">
        <v>74.096355174599395</v>
      </c>
      <c r="O108" s="45">
        <v>78.130727842054199</v>
      </c>
      <c r="P108" s="54">
        <v>94.759598938983004</v>
      </c>
      <c r="Q108" s="10">
        <v>0.4895170881613683</v>
      </c>
    </row>
    <row r="109" spans="1:17" x14ac:dyDescent="0.2">
      <c r="A109" s="36" t="s">
        <v>354</v>
      </c>
      <c r="B109" s="45" t="s">
        <v>355</v>
      </c>
      <c r="C109" s="45" t="s">
        <v>62</v>
      </c>
      <c r="D109" s="46" t="s">
        <v>371</v>
      </c>
      <c r="E109" s="40">
        <v>2009</v>
      </c>
      <c r="F109" s="25">
        <v>31</v>
      </c>
      <c r="G109" s="45">
        <v>50</v>
      </c>
      <c r="H109" s="54">
        <v>53</v>
      </c>
      <c r="I109" s="24">
        <v>0.15024844286749789</v>
      </c>
      <c r="J109" s="55">
        <v>24.264337522473699</v>
      </c>
      <c r="K109" s="45">
        <v>37.798852854656097</v>
      </c>
      <c r="L109" s="54">
        <v>37.710595418091401</v>
      </c>
      <c r="M109" s="24">
        <v>0.18656452319157973</v>
      </c>
      <c r="N109" s="55">
        <v>27.449001089509402</v>
      </c>
      <c r="O109" s="45">
        <v>40.092794797146297</v>
      </c>
      <c r="P109" s="54">
        <v>38.544177073293902</v>
      </c>
      <c r="Q109" s="10">
        <v>0.21010589846235395</v>
      </c>
    </row>
    <row r="110" spans="1:17" x14ac:dyDescent="0.2">
      <c r="A110" s="36" t="s">
        <v>344</v>
      </c>
      <c r="B110" s="45" t="s">
        <v>345</v>
      </c>
      <c r="C110" s="45" t="s">
        <v>108</v>
      </c>
      <c r="D110" s="46" t="s">
        <v>371</v>
      </c>
      <c r="E110" s="40">
        <v>2013</v>
      </c>
      <c r="F110" s="54">
        <v>40</v>
      </c>
      <c r="G110" s="45">
        <v>57</v>
      </c>
      <c r="H110" s="54">
        <v>68</v>
      </c>
      <c r="I110" s="24">
        <v>0.18508939000645874</v>
      </c>
      <c r="J110" s="55">
        <v>0</v>
      </c>
      <c r="K110" s="45">
        <v>11.0755805669579</v>
      </c>
      <c r="L110" s="54">
        <v>13.216119726967101</v>
      </c>
      <c r="M110" s="24">
        <v>4.5226591196187521E-2</v>
      </c>
      <c r="N110" s="55">
        <v>30.708623179705299</v>
      </c>
      <c r="O110" s="45">
        <v>47.325358578573699</v>
      </c>
      <c r="P110" s="54">
        <v>51.377332298293098</v>
      </c>
      <c r="Q110" s="10">
        <v>0.25619349645630962</v>
      </c>
    </row>
    <row r="111" spans="1:17" x14ac:dyDescent="0.2">
      <c r="A111" s="63" t="s">
        <v>317</v>
      </c>
      <c r="B111" s="39" t="s">
        <v>318</v>
      </c>
      <c r="C111" s="39" t="s">
        <v>108</v>
      </c>
      <c r="D111" s="46" t="s">
        <v>371</v>
      </c>
      <c r="E111" s="40">
        <v>2017</v>
      </c>
      <c r="F111" s="54">
        <v>12</v>
      </c>
      <c r="G111" s="45">
        <v>22</v>
      </c>
      <c r="H111" s="54">
        <v>26</v>
      </c>
      <c r="I111" s="24">
        <v>6.7179073948207088E-2</v>
      </c>
      <c r="J111" s="54">
        <v>0</v>
      </c>
      <c r="K111" s="45">
        <v>0</v>
      </c>
      <c r="L111" s="54">
        <v>0</v>
      </c>
      <c r="M111" s="24">
        <v>0</v>
      </c>
      <c r="N111" s="54">
        <v>7.2734152729574797</v>
      </c>
      <c r="O111" s="45">
        <v>18.936164367143899</v>
      </c>
      <c r="P111" s="54">
        <v>18.6648128137711</v>
      </c>
      <c r="Q111" s="10">
        <v>8.8714461619151197E-2</v>
      </c>
    </row>
    <row r="112" spans="1:17" x14ac:dyDescent="0.2">
      <c r="A112" s="36" t="s">
        <v>350</v>
      </c>
      <c r="B112" s="45" t="s">
        <v>351</v>
      </c>
      <c r="C112" s="45" t="s">
        <v>62</v>
      </c>
      <c r="D112" s="46" t="s">
        <v>371</v>
      </c>
      <c r="E112" s="40">
        <v>2009</v>
      </c>
      <c r="F112" s="54">
        <v>41</v>
      </c>
      <c r="G112" s="45">
        <v>43</v>
      </c>
      <c r="H112" s="54">
        <v>47</v>
      </c>
      <c r="I112" s="24">
        <v>0.14741343147014996</v>
      </c>
      <c r="J112" s="55">
        <v>15.3459702795524</v>
      </c>
      <c r="K112" s="45">
        <v>18.6398154255881</v>
      </c>
      <c r="L112" s="54">
        <v>21.733607402813401</v>
      </c>
      <c r="M112" s="24">
        <v>0.10425345481324061</v>
      </c>
      <c r="N112" s="55">
        <v>62.879338557364903</v>
      </c>
      <c r="O112" s="45">
        <v>60.101213422516501</v>
      </c>
      <c r="P112" s="54">
        <v>55.346468315324998</v>
      </c>
      <c r="Q112" s="10">
        <v>0.35380073564797354</v>
      </c>
    </row>
    <row r="113" spans="1:17" x14ac:dyDescent="0.2">
      <c r="A113" s="36" t="s">
        <v>343</v>
      </c>
      <c r="B113" s="45" t="s">
        <v>119</v>
      </c>
      <c r="C113" s="45" t="s">
        <v>108</v>
      </c>
      <c r="D113" s="46" t="s">
        <v>371</v>
      </c>
      <c r="E113" s="40">
        <v>2012</v>
      </c>
      <c r="F113" s="54">
        <v>14</v>
      </c>
      <c r="G113" s="45">
        <v>14</v>
      </c>
      <c r="H113" s="54">
        <v>10</v>
      </c>
      <c r="I113" s="24">
        <v>4.2871671238430976E-2</v>
      </c>
      <c r="J113" s="55">
        <v>0</v>
      </c>
      <c r="K113" s="45">
        <v>0</v>
      </c>
      <c r="L113" s="54">
        <v>0</v>
      </c>
      <c r="M113" s="24">
        <v>0</v>
      </c>
      <c r="N113" s="55">
        <v>14.0122480423114</v>
      </c>
      <c r="O113" s="45">
        <v>15.4887016084454</v>
      </c>
      <c r="P113" s="54">
        <v>4.6269901375626299</v>
      </c>
      <c r="Q113" s="10">
        <v>6.7793593577805192E-2</v>
      </c>
    </row>
    <row r="114" spans="1:17" x14ac:dyDescent="0.2">
      <c r="A114" s="36" t="s">
        <v>346</v>
      </c>
      <c r="B114" s="45" t="s">
        <v>347</v>
      </c>
      <c r="C114" s="45" t="s">
        <v>62</v>
      </c>
      <c r="D114" s="46" t="s">
        <v>371</v>
      </c>
      <c r="E114" s="40">
        <v>2009</v>
      </c>
      <c r="F114" s="54">
        <v>248</v>
      </c>
      <c r="G114" s="45">
        <v>214</v>
      </c>
      <c r="H114" s="54">
        <v>198</v>
      </c>
      <c r="I114" s="52">
        <v>0.74478999488179365</v>
      </c>
      <c r="J114" s="55">
        <v>260.524362390683</v>
      </c>
      <c r="K114" s="45">
        <v>173.94026338095301</v>
      </c>
      <c r="L114" s="54">
        <v>139.34773219668199</v>
      </c>
      <c r="M114" s="52">
        <v>1.0769833294485682</v>
      </c>
      <c r="N114" s="55">
        <v>178.215478817888</v>
      </c>
      <c r="O114" s="45">
        <v>127.638651160628</v>
      </c>
      <c r="P114" s="54">
        <v>118.65410619080301</v>
      </c>
      <c r="Q114" s="10">
        <v>0.84327385595164606</v>
      </c>
    </row>
    <row r="115" spans="1:17" x14ac:dyDescent="0.2">
      <c r="A115" s="36" t="s">
        <v>374</v>
      </c>
      <c r="B115" s="45" t="s">
        <v>375</v>
      </c>
      <c r="C115" s="39" t="s">
        <v>108</v>
      </c>
      <c r="D115" s="46" t="s">
        <v>371</v>
      </c>
      <c r="E115" s="47">
        <v>2009</v>
      </c>
      <c r="F115" s="54">
        <v>92</v>
      </c>
      <c r="G115" s="45">
        <v>122</v>
      </c>
      <c r="H115" s="54">
        <v>123</v>
      </c>
      <c r="I115" s="52">
        <v>0.37856708259462235</v>
      </c>
      <c r="J115" s="55">
        <v>58.5711103074308</v>
      </c>
      <c r="K115" s="45">
        <v>118.89956119131099</v>
      </c>
      <c r="L115" s="54">
        <v>104.359158485737</v>
      </c>
      <c r="M115" s="52">
        <v>0.52662957651884024</v>
      </c>
      <c r="N115" s="55">
        <v>79.223387609601104</v>
      </c>
      <c r="O115" s="45">
        <v>95.499765695387396</v>
      </c>
      <c r="P115" s="54">
        <v>90.523978123125104</v>
      </c>
      <c r="Q115" s="10">
        <v>0.52572036993752402</v>
      </c>
    </row>
    <row r="116" spans="1:17" x14ac:dyDescent="0.2">
      <c r="A116" s="63" t="s">
        <v>319</v>
      </c>
      <c r="B116" s="39" t="s">
        <v>320</v>
      </c>
      <c r="C116" s="39" t="s">
        <v>108</v>
      </c>
      <c r="D116" s="73" t="s">
        <v>371</v>
      </c>
      <c r="E116" s="40">
        <v>2017</v>
      </c>
      <c r="F116" s="25">
        <v>24</v>
      </c>
      <c r="G116" s="45">
        <v>23</v>
      </c>
      <c r="H116" s="54">
        <v>51</v>
      </c>
      <c r="I116" s="24">
        <v>0.10991851250384874</v>
      </c>
      <c r="J116" s="54">
        <v>0</v>
      </c>
      <c r="K116" s="45">
        <v>0</v>
      </c>
      <c r="L116" s="54">
        <v>23.332364985626601</v>
      </c>
      <c r="M116" s="24">
        <v>4.3471973429958614E-2</v>
      </c>
      <c r="N116" s="54">
        <v>71.390748803525696</v>
      </c>
      <c r="O116" s="45">
        <v>47.448664912938</v>
      </c>
      <c r="P116" s="54">
        <v>63.710966796139303</v>
      </c>
      <c r="Q116" s="10">
        <v>0.36241591373224585</v>
      </c>
    </row>
    <row r="117" spans="1:17" x14ac:dyDescent="0.2">
      <c r="A117" s="65" t="s">
        <v>352</v>
      </c>
      <c r="B117" s="46" t="s">
        <v>353</v>
      </c>
      <c r="C117" s="46" t="s">
        <v>108</v>
      </c>
      <c r="D117" s="73" t="s">
        <v>371</v>
      </c>
      <c r="E117" s="74">
        <v>2016</v>
      </c>
      <c r="F117" s="45">
        <v>30</v>
      </c>
      <c r="G117" s="45">
        <v>30</v>
      </c>
      <c r="H117" s="54">
        <v>33</v>
      </c>
      <c r="I117" s="24">
        <v>0.10469635949659362</v>
      </c>
      <c r="J117" s="68">
        <v>0</v>
      </c>
      <c r="K117" s="45">
        <v>0</v>
      </c>
      <c r="L117" s="54">
        <v>0</v>
      </c>
      <c r="M117" s="24">
        <v>0</v>
      </c>
      <c r="N117" s="68">
        <v>36.870167214473682</v>
      </c>
      <c r="O117" s="45">
        <v>57.29576034495318</v>
      </c>
      <c r="P117" s="54">
        <v>42.225017913563804</v>
      </c>
      <c r="Q117" s="10">
        <v>0.27019812154129186</v>
      </c>
    </row>
    <row r="118" spans="1:17" x14ac:dyDescent="0.2">
      <c r="A118" s="63" t="s">
        <v>329</v>
      </c>
      <c r="B118" s="39" t="s">
        <v>330</v>
      </c>
      <c r="C118" s="39" t="s">
        <v>108</v>
      </c>
      <c r="D118" s="20" t="s">
        <v>371</v>
      </c>
      <c r="E118" s="40">
        <v>2017</v>
      </c>
      <c r="F118" s="25">
        <v>24</v>
      </c>
      <c r="G118" s="45">
        <v>20</v>
      </c>
      <c r="H118" s="54">
        <v>20</v>
      </c>
      <c r="I118" s="24">
        <v>7.2217822533600082E-2</v>
      </c>
      <c r="J118" s="54">
        <v>0</v>
      </c>
      <c r="K118" s="45">
        <v>0</v>
      </c>
      <c r="L118" s="54">
        <v>0</v>
      </c>
      <c r="M118" s="24">
        <v>0</v>
      </c>
      <c r="N118" s="54">
        <v>12.348321657144215</v>
      </c>
      <c r="O118" s="45">
        <v>9.6936769517193806</v>
      </c>
      <c r="P118" s="54">
        <v>16.336069688889399</v>
      </c>
      <c r="Q118" s="10">
        <v>7.6090079042202705E-2</v>
      </c>
    </row>
    <row r="119" spans="1:17" x14ac:dyDescent="0.2">
      <c r="A119" s="63" t="s">
        <v>321</v>
      </c>
      <c r="B119" s="39" t="s">
        <v>322</v>
      </c>
      <c r="C119" s="39" t="s">
        <v>108</v>
      </c>
      <c r="D119" s="46" t="s">
        <v>371</v>
      </c>
      <c r="E119" s="40">
        <v>2017</v>
      </c>
      <c r="F119" s="54">
        <v>53</v>
      </c>
      <c r="G119" s="45">
        <v>52</v>
      </c>
      <c r="H119" s="54">
        <v>42</v>
      </c>
      <c r="I119" s="24">
        <v>0.16578181533700839</v>
      </c>
      <c r="J119" s="54">
        <v>18.003291993560101</v>
      </c>
      <c r="K119" s="45">
        <v>8.6146407329813606</v>
      </c>
      <c r="L119" s="54">
        <v>4.2426406871192803</v>
      </c>
      <c r="M119" s="24">
        <v>5.8052725282148901E-2</v>
      </c>
      <c r="N119" s="54">
        <v>49.699978096882866</v>
      </c>
      <c r="O119" s="45">
        <v>41.2007229851774</v>
      </c>
      <c r="P119" s="54">
        <v>23.009961070980999</v>
      </c>
      <c r="Q119" s="10">
        <v>0.22636678955668721</v>
      </c>
    </row>
    <row r="120" spans="1:17" x14ac:dyDescent="0.2">
      <c r="A120" s="63" t="s">
        <v>323</v>
      </c>
      <c r="B120" s="39" t="s">
        <v>324</v>
      </c>
      <c r="C120" s="39" t="s">
        <v>108</v>
      </c>
      <c r="D120" s="46" t="s">
        <v>371</v>
      </c>
      <c r="E120" s="40">
        <v>2017</v>
      </c>
      <c r="F120" s="54">
        <v>17</v>
      </c>
      <c r="G120" s="45">
        <v>32</v>
      </c>
      <c r="H120" s="54">
        <v>48</v>
      </c>
      <c r="I120" s="24">
        <v>0.10847594738090413</v>
      </c>
      <c r="J120" s="54">
        <v>0</v>
      </c>
      <c r="K120" s="45">
        <v>0</v>
      </c>
      <c r="L120" s="54">
        <v>32.106751161200897</v>
      </c>
      <c r="M120" s="24">
        <v>5.9820075430066177E-2</v>
      </c>
      <c r="N120" s="54">
        <v>19.14030160498217</v>
      </c>
      <c r="O120" s="45">
        <v>27.484347953411799</v>
      </c>
      <c r="P120" s="54">
        <v>66.282784648062105</v>
      </c>
      <c r="Q120" s="10">
        <v>0.2232005272163157</v>
      </c>
    </row>
    <row r="121" spans="1:17" x14ac:dyDescent="0.2">
      <c r="A121" s="46" t="s">
        <v>431</v>
      </c>
      <c r="B121" s="46" t="s">
        <v>432</v>
      </c>
      <c r="C121" s="46" t="s">
        <v>31</v>
      </c>
      <c r="D121" s="46" t="s">
        <v>403</v>
      </c>
      <c r="E121" s="49">
        <v>2018</v>
      </c>
      <c r="F121" s="53">
        <v>0</v>
      </c>
      <c r="G121" s="53">
        <v>0</v>
      </c>
      <c r="H121" s="54">
        <v>0</v>
      </c>
      <c r="I121" s="24">
        <v>0</v>
      </c>
      <c r="J121" s="53">
        <v>0</v>
      </c>
      <c r="K121" s="53">
        <v>0</v>
      </c>
      <c r="L121" s="54">
        <v>0</v>
      </c>
      <c r="M121" s="24">
        <v>0</v>
      </c>
      <c r="N121" s="53">
        <v>0</v>
      </c>
      <c r="O121" s="53">
        <v>0</v>
      </c>
      <c r="P121" s="54">
        <v>0</v>
      </c>
      <c r="Q121" s="10">
        <v>0</v>
      </c>
    </row>
    <row r="122" spans="1:17" x14ac:dyDescent="0.2">
      <c r="A122" s="45" t="s">
        <v>401</v>
      </c>
      <c r="B122" s="19" t="s">
        <v>402</v>
      </c>
      <c r="C122" s="19" t="s">
        <v>62</v>
      </c>
      <c r="D122" s="45" t="s">
        <v>403</v>
      </c>
      <c r="E122" s="61">
        <v>2018</v>
      </c>
      <c r="F122" s="53">
        <v>0</v>
      </c>
      <c r="G122" s="53">
        <v>0</v>
      </c>
      <c r="H122" s="54">
        <v>0</v>
      </c>
      <c r="I122" s="24">
        <v>0</v>
      </c>
      <c r="J122" s="53">
        <v>0</v>
      </c>
      <c r="K122" s="53">
        <v>0</v>
      </c>
      <c r="L122" s="54">
        <v>0</v>
      </c>
      <c r="M122" s="24">
        <v>0</v>
      </c>
      <c r="N122" s="53">
        <v>0</v>
      </c>
      <c r="O122" s="53">
        <v>0</v>
      </c>
      <c r="P122" s="54">
        <v>0</v>
      </c>
      <c r="Q122" s="10">
        <v>0</v>
      </c>
    </row>
    <row r="123" spans="1:17" x14ac:dyDescent="0.2">
      <c r="A123" s="36" t="s">
        <v>237</v>
      </c>
      <c r="B123" s="45" t="s">
        <v>238</v>
      </c>
      <c r="C123" s="45" t="s">
        <v>4</v>
      </c>
      <c r="D123" s="45" t="s">
        <v>362</v>
      </c>
      <c r="E123" s="47">
        <v>2009</v>
      </c>
      <c r="F123" s="54">
        <v>79</v>
      </c>
      <c r="G123" s="45">
        <v>81</v>
      </c>
      <c r="H123" s="54">
        <v>83</v>
      </c>
      <c r="I123" s="24">
        <v>0.27359873624215364</v>
      </c>
      <c r="J123" s="55">
        <v>67.567151266897497</v>
      </c>
      <c r="K123" s="45">
        <v>56.684064210298601</v>
      </c>
      <c r="L123" s="54">
        <v>50.972548082516603</v>
      </c>
      <c r="M123" s="24">
        <v>0.32847915584119053</v>
      </c>
      <c r="N123" s="55">
        <v>66.870674251128193</v>
      </c>
      <c r="O123" s="45">
        <v>63.213067908420598</v>
      </c>
      <c r="P123" s="54">
        <v>51.392739719085803</v>
      </c>
      <c r="Q123" s="10">
        <v>0.36016309284118081</v>
      </c>
    </row>
    <row r="124" spans="1:17" x14ac:dyDescent="0.2">
      <c r="A124" s="36" t="s">
        <v>187</v>
      </c>
      <c r="B124" s="45" t="s">
        <v>188</v>
      </c>
      <c r="C124" s="45" t="s">
        <v>4</v>
      </c>
      <c r="D124" s="45" t="s">
        <v>189</v>
      </c>
      <c r="E124" s="47">
        <v>2009</v>
      </c>
      <c r="F124" s="54">
        <v>419</v>
      </c>
      <c r="G124" s="45">
        <v>373</v>
      </c>
      <c r="H124" s="54">
        <v>470</v>
      </c>
      <c r="I124" s="24">
        <v>1.4212417337405889</v>
      </c>
      <c r="J124" s="55">
        <v>173.17434730998701</v>
      </c>
      <c r="K124" s="45">
        <v>202.337250120134</v>
      </c>
      <c r="L124" s="54">
        <v>232.27781351606899</v>
      </c>
      <c r="M124" s="24">
        <v>1.137390053032755</v>
      </c>
      <c r="N124" s="55">
        <v>205.10912452672801</v>
      </c>
      <c r="O124" s="45">
        <v>268.36782153747203</v>
      </c>
      <c r="P124" s="54">
        <v>281.89064241427502</v>
      </c>
      <c r="Q124" s="10">
        <v>1.4963539418615452</v>
      </c>
    </row>
    <row r="125" spans="1:17" x14ac:dyDescent="0.2">
      <c r="A125" s="36" t="s">
        <v>190</v>
      </c>
      <c r="B125" s="45" t="s">
        <v>191</v>
      </c>
      <c r="C125" s="45" t="s">
        <v>10</v>
      </c>
      <c r="D125" s="45" t="s">
        <v>189</v>
      </c>
      <c r="E125" s="47">
        <v>2009</v>
      </c>
      <c r="F125" s="54">
        <v>215</v>
      </c>
      <c r="G125" s="45">
        <v>224</v>
      </c>
      <c r="H125" s="54">
        <v>180</v>
      </c>
      <c r="I125" s="24">
        <v>0.69768502332764526</v>
      </c>
      <c r="J125" s="55">
        <v>87.188474793816596</v>
      </c>
      <c r="K125" s="45">
        <v>96.148247036925397</v>
      </c>
      <c r="L125" s="54">
        <v>47.136235374124297</v>
      </c>
      <c r="M125" s="24">
        <v>0.43193265188070018</v>
      </c>
      <c r="N125" s="55">
        <v>81.291415068497002</v>
      </c>
      <c r="O125" s="45">
        <v>81.694250334194393</v>
      </c>
      <c r="P125" s="54">
        <v>53.433359445749403</v>
      </c>
      <c r="Q125" s="10">
        <v>0.42958336589556934</v>
      </c>
    </row>
    <row r="126" spans="1:17" x14ac:dyDescent="0.2">
      <c r="A126" s="36" t="s">
        <v>192</v>
      </c>
      <c r="B126" s="45" t="s">
        <v>193</v>
      </c>
      <c r="C126" s="45" t="s">
        <v>7</v>
      </c>
      <c r="D126" s="45" t="s">
        <v>189</v>
      </c>
      <c r="E126" s="47">
        <v>2014</v>
      </c>
      <c r="F126" s="54">
        <v>2</v>
      </c>
      <c r="G126" s="45">
        <v>4</v>
      </c>
      <c r="H126" s="54">
        <v>7</v>
      </c>
      <c r="I126" s="24">
        <v>1.4523206086419022E-2</v>
      </c>
      <c r="J126" s="55">
        <v>0</v>
      </c>
      <c r="K126" s="45">
        <v>0</v>
      </c>
      <c r="L126" s="54">
        <v>0</v>
      </c>
      <c r="M126" s="24">
        <v>0</v>
      </c>
      <c r="N126" s="55">
        <v>0.62744537399049105</v>
      </c>
      <c r="O126" s="45">
        <v>0.71456446426947995</v>
      </c>
      <c r="P126" s="54">
        <v>3.3268984764687599</v>
      </c>
      <c r="Q126" s="10">
        <v>9.2225649507233116E-3</v>
      </c>
    </row>
    <row r="127" spans="1:17" x14ac:dyDescent="0.2">
      <c r="A127" s="36" t="s">
        <v>194</v>
      </c>
      <c r="B127" s="45" t="s">
        <v>195</v>
      </c>
      <c r="C127" s="45" t="s">
        <v>10</v>
      </c>
      <c r="D127" s="45" t="s">
        <v>189</v>
      </c>
      <c r="E127" s="47">
        <v>2009</v>
      </c>
      <c r="F127" s="54">
        <v>119</v>
      </c>
      <c r="G127" s="45">
        <v>120</v>
      </c>
      <c r="H127" s="54">
        <v>131</v>
      </c>
      <c r="I127" s="24">
        <v>0.41651742286352356</v>
      </c>
      <c r="J127" s="55">
        <v>49.062028283722803</v>
      </c>
      <c r="K127" s="45">
        <v>69.332635834050507</v>
      </c>
      <c r="L127" s="54">
        <v>65.633908074271801</v>
      </c>
      <c r="M127" s="24">
        <v>0.34425036206705673</v>
      </c>
      <c r="N127" s="55">
        <v>58.838136631298397</v>
      </c>
      <c r="O127" s="45">
        <v>63.967180780047102</v>
      </c>
      <c r="P127" s="54">
        <v>64.293863987047999</v>
      </c>
      <c r="Q127" s="10">
        <v>0.37093581277330856</v>
      </c>
    </row>
    <row r="128" spans="1:17" x14ac:dyDescent="0.2">
      <c r="A128" s="36" t="s">
        <v>196</v>
      </c>
      <c r="B128" s="45" t="s">
        <v>197</v>
      </c>
      <c r="C128" s="45" t="s">
        <v>31</v>
      </c>
      <c r="D128" s="45" t="s">
        <v>189</v>
      </c>
      <c r="E128" s="47">
        <v>2014</v>
      </c>
      <c r="F128" s="54">
        <v>5</v>
      </c>
      <c r="G128" s="53">
        <v>0</v>
      </c>
      <c r="H128" s="53">
        <v>0</v>
      </c>
      <c r="I128" s="24">
        <v>5.7968998179773459E-3</v>
      </c>
      <c r="J128" s="55">
        <v>0</v>
      </c>
      <c r="K128" s="53">
        <v>0</v>
      </c>
      <c r="L128" s="53">
        <v>0</v>
      </c>
      <c r="M128" s="24">
        <v>0</v>
      </c>
      <c r="N128" s="55">
        <v>3.0844966394853199</v>
      </c>
      <c r="O128" s="53">
        <v>0</v>
      </c>
      <c r="P128" s="53">
        <v>0</v>
      </c>
      <c r="Q128" s="10">
        <v>6.1931958994048859E-3</v>
      </c>
    </row>
    <row r="129" spans="1:17" x14ac:dyDescent="0.2">
      <c r="A129" s="36" t="s">
        <v>198</v>
      </c>
      <c r="B129" s="45" t="s">
        <v>199</v>
      </c>
      <c r="C129" s="45" t="s">
        <v>4</v>
      </c>
      <c r="D129" s="45" t="s">
        <v>189</v>
      </c>
      <c r="E129" s="47">
        <v>2009</v>
      </c>
      <c r="F129" s="54">
        <v>524</v>
      </c>
      <c r="G129" s="45">
        <v>493</v>
      </c>
      <c r="H129" s="54">
        <v>510</v>
      </c>
      <c r="I129" s="24">
        <v>1.7206420376215306</v>
      </c>
      <c r="J129" s="55">
        <v>317.47240358258199</v>
      </c>
      <c r="K129" s="45">
        <v>268.48629186267999</v>
      </c>
      <c r="L129" s="54">
        <v>219.976420837891</v>
      </c>
      <c r="M129" s="24">
        <v>1.5110203733361112</v>
      </c>
      <c r="N129" s="55">
        <v>305.25985963574698</v>
      </c>
      <c r="O129" s="45">
        <v>261.541395139754</v>
      </c>
      <c r="P129" s="54">
        <v>234.21076562760501</v>
      </c>
      <c r="Q129" s="10">
        <v>1.590055519856135</v>
      </c>
    </row>
    <row r="130" spans="1:17" x14ac:dyDescent="0.2">
      <c r="A130" s="36" t="s">
        <v>200</v>
      </c>
      <c r="B130" s="19" t="s">
        <v>201</v>
      </c>
      <c r="C130" s="19" t="s">
        <v>7</v>
      </c>
      <c r="D130" s="45" t="s">
        <v>189</v>
      </c>
      <c r="E130" s="21">
        <v>2014</v>
      </c>
      <c r="F130" s="25">
        <v>8</v>
      </c>
      <c r="G130" s="45">
        <v>5</v>
      </c>
      <c r="H130" s="54">
        <v>28</v>
      </c>
      <c r="I130" s="24">
        <v>4.5871824223466084E-2</v>
      </c>
      <c r="J130" s="27">
        <v>0</v>
      </c>
      <c r="K130" s="45">
        <v>0</v>
      </c>
      <c r="L130" s="54">
        <v>12.040592837679201</v>
      </c>
      <c r="M130" s="24">
        <v>2.243357380372658E-2</v>
      </c>
      <c r="N130" s="27">
        <v>5.8633983076558502</v>
      </c>
      <c r="O130" s="45">
        <v>3.2025627485506498</v>
      </c>
      <c r="P130" s="54">
        <v>13.8297675458864</v>
      </c>
      <c r="Q130" s="10">
        <v>4.5331414673786735E-2</v>
      </c>
    </row>
    <row r="131" spans="1:17" x14ac:dyDescent="0.2">
      <c r="A131" s="62" t="s">
        <v>263</v>
      </c>
      <c r="B131" s="46" t="s">
        <v>264</v>
      </c>
      <c r="C131" s="46" t="s">
        <v>7</v>
      </c>
      <c r="D131" s="46" t="s">
        <v>265</v>
      </c>
      <c r="E131" s="49">
        <v>2016</v>
      </c>
      <c r="F131" s="45">
        <v>6</v>
      </c>
      <c r="G131" s="45">
        <v>6</v>
      </c>
      <c r="H131" s="54">
        <v>7</v>
      </c>
      <c r="I131" s="24">
        <v>2.1382725963020897E-2</v>
      </c>
      <c r="J131" s="68">
        <v>0</v>
      </c>
      <c r="K131" s="45">
        <v>0</v>
      </c>
      <c r="L131" s="54">
        <v>0</v>
      </c>
      <c r="M131" s="24">
        <v>0</v>
      </c>
      <c r="N131" s="68">
        <v>8.3033534129601598</v>
      </c>
      <c r="O131" s="45">
        <v>4.9115256035491104</v>
      </c>
      <c r="P131" s="54">
        <v>10.102584866424699</v>
      </c>
      <c r="Q131" s="10">
        <v>4.6258530181233992E-2</v>
      </c>
    </row>
    <row r="132" spans="1:17" x14ac:dyDescent="0.2">
      <c r="A132" s="36" t="s">
        <v>27</v>
      </c>
      <c r="B132" s="45" t="s">
        <v>28</v>
      </c>
      <c r="C132" s="45" t="s">
        <v>7</v>
      </c>
      <c r="D132" s="46" t="s">
        <v>265</v>
      </c>
      <c r="E132" s="47">
        <v>2013</v>
      </c>
      <c r="F132" s="54">
        <v>7</v>
      </c>
      <c r="G132" s="45">
        <v>6</v>
      </c>
      <c r="H132" s="54">
        <v>8</v>
      </c>
      <c r="I132" s="24">
        <v>2.3650741085871809E-2</v>
      </c>
      <c r="J132" s="55">
        <v>0</v>
      </c>
      <c r="K132" s="45">
        <v>0</v>
      </c>
      <c r="L132" s="54">
        <v>0</v>
      </c>
      <c r="M132" s="24">
        <v>0</v>
      </c>
      <c r="N132" s="55">
        <v>2.1114994266283298</v>
      </c>
      <c r="O132" s="45">
        <v>1.47071826824216</v>
      </c>
      <c r="P132" s="54">
        <v>13.2879960050705</v>
      </c>
      <c r="Q132" s="10">
        <v>3.3315664122484538E-2</v>
      </c>
    </row>
    <row r="133" spans="1:17" x14ac:dyDescent="0.2">
      <c r="A133" s="36" t="s">
        <v>29</v>
      </c>
      <c r="B133" s="19" t="s">
        <v>30</v>
      </c>
      <c r="C133" s="19" t="s">
        <v>31</v>
      </c>
      <c r="D133" s="20" t="s">
        <v>265</v>
      </c>
      <c r="E133" s="21">
        <v>2013</v>
      </c>
      <c r="F133" s="25">
        <v>5</v>
      </c>
      <c r="G133" s="45">
        <v>6</v>
      </c>
      <c r="H133" s="54">
        <v>4</v>
      </c>
      <c r="I133" s="24">
        <v>1.6897440521659108E-2</v>
      </c>
      <c r="J133" s="27">
        <v>0</v>
      </c>
      <c r="K133" s="45">
        <v>0</v>
      </c>
      <c r="L133" s="54">
        <v>0</v>
      </c>
      <c r="M133" s="24">
        <v>0</v>
      </c>
      <c r="N133" s="27">
        <v>8.9766684511544401</v>
      </c>
      <c r="O133" s="45">
        <v>8.3625610120228195</v>
      </c>
      <c r="P133" s="54">
        <v>13.1107273972647</v>
      </c>
      <c r="Q133" s="10">
        <v>6.0341747575512222E-2</v>
      </c>
    </row>
    <row r="134" spans="1:17" x14ac:dyDescent="0.2">
      <c r="A134" s="36" t="s">
        <v>32</v>
      </c>
      <c r="B134" s="19" t="s">
        <v>33</v>
      </c>
      <c r="C134" s="19" t="s">
        <v>10</v>
      </c>
      <c r="D134" s="46" t="s">
        <v>265</v>
      </c>
      <c r="E134" s="47">
        <v>2009</v>
      </c>
      <c r="F134" s="54">
        <v>224</v>
      </c>
      <c r="G134" s="45">
        <v>243</v>
      </c>
      <c r="H134" s="54">
        <v>230</v>
      </c>
      <c r="I134" s="24">
        <v>0.78466020117386648</v>
      </c>
      <c r="J134" s="55">
        <v>71.838821245556701</v>
      </c>
      <c r="K134" s="45">
        <v>102.520504833657</v>
      </c>
      <c r="L134" s="54">
        <v>105.027913124563</v>
      </c>
      <c r="M134" s="24">
        <v>0.52255452951617498</v>
      </c>
      <c r="N134" s="55">
        <v>89.032724224363406</v>
      </c>
      <c r="O134" s="45">
        <v>109.165913898624</v>
      </c>
      <c r="P134" s="54">
        <v>127.52999582034199</v>
      </c>
      <c r="Q134" s="10">
        <v>0.64526380514962001</v>
      </c>
    </row>
    <row r="135" spans="1:17" x14ac:dyDescent="0.2">
      <c r="A135" s="36" t="s">
        <v>372</v>
      </c>
      <c r="B135" s="45" t="s">
        <v>373</v>
      </c>
      <c r="C135" s="45" t="s">
        <v>31</v>
      </c>
      <c r="D135" s="20" t="s">
        <v>265</v>
      </c>
      <c r="E135" s="47">
        <v>2014</v>
      </c>
      <c r="F135" s="54">
        <v>0</v>
      </c>
      <c r="G135" s="45">
        <v>0</v>
      </c>
      <c r="H135" s="54">
        <v>0</v>
      </c>
      <c r="I135" s="24">
        <v>0</v>
      </c>
      <c r="J135" s="55">
        <v>0</v>
      </c>
      <c r="K135" s="45">
        <v>0</v>
      </c>
      <c r="L135" s="54">
        <v>0</v>
      </c>
      <c r="M135" s="24">
        <v>0</v>
      </c>
      <c r="N135" s="55">
        <v>0</v>
      </c>
      <c r="O135" s="45">
        <v>0</v>
      </c>
      <c r="P135" s="54">
        <v>0</v>
      </c>
      <c r="Q135" s="10">
        <v>0</v>
      </c>
    </row>
    <row r="136" spans="1:17" x14ac:dyDescent="0.2">
      <c r="A136" s="36" t="s">
        <v>34</v>
      </c>
      <c r="B136" s="45" t="s">
        <v>35</v>
      </c>
      <c r="C136" s="45" t="s">
        <v>4</v>
      </c>
      <c r="D136" s="46" t="s">
        <v>265</v>
      </c>
      <c r="E136" s="21">
        <v>2009</v>
      </c>
      <c r="F136" s="54">
        <v>666</v>
      </c>
      <c r="G136" s="45">
        <v>696</v>
      </c>
      <c r="H136" s="54">
        <v>772</v>
      </c>
      <c r="I136" s="24">
        <v>2.4012694064323425</v>
      </c>
      <c r="J136" s="55">
        <v>375.73778536085302</v>
      </c>
      <c r="K136" s="45">
        <v>394.43573261483601</v>
      </c>
      <c r="L136" s="54">
        <v>543.32414705669498</v>
      </c>
      <c r="M136" s="24">
        <v>2.4581958367363055</v>
      </c>
      <c r="N136" s="55">
        <v>424.94031114537</v>
      </c>
      <c r="O136" s="45">
        <v>428.69175499305101</v>
      </c>
      <c r="P136" s="54">
        <v>479.24994210083503</v>
      </c>
      <c r="Q136" s="10">
        <v>2.6426826674824149</v>
      </c>
    </row>
    <row r="137" spans="1:17" x14ac:dyDescent="0.2">
      <c r="A137" s="45" t="s">
        <v>406</v>
      </c>
      <c r="B137" s="19" t="s">
        <v>407</v>
      </c>
      <c r="C137" s="19" t="s">
        <v>7</v>
      </c>
      <c r="D137" s="45" t="s">
        <v>265</v>
      </c>
      <c r="E137" s="61">
        <v>2018</v>
      </c>
      <c r="F137" s="53">
        <v>0</v>
      </c>
      <c r="G137" s="53">
        <v>0</v>
      </c>
      <c r="H137" s="54">
        <v>3</v>
      </c>
      <c r="I137" s="24">
        <v>3.3259054777663218E-3</v>
      </c>
      <c r="J137" s="53">
        <v>0</v>
      </c>
      <c r="K137" s="53">
        <v>0</v>
      </c>
      <c r="L137" s="54">
        <v>0</v>
      </c>
      <c r="M137" s="24">
        <v>0</v>
      </c>
      <c r="N137" s="53">
        <v>0</v>
      </c>
      <c r="O137" s="53">
        <v>0</v>
      </c>
      <c r="P137" s="54">
        <v>2.5269306067232602</v>
      </c>
      <c r="Q137" s="10">
        <v>4.9777512298203588E-3</v>
      </c>
    </row>
    <row r="138" spans="1:17" x14ac:dyDescent="0.2">
      <c r="A138" s="62" t="s">
        <v>266</v>
      </c>
      <c r="B138" s="46" t="s">
        <v>267</v>
      </c>
      <c r="C138" s="46" t="s">
        <v>7</v>
      </c>
      <c r="D138" s="20" t="s">
        <v>265</v>
      </c>
      <c r="E138" s="49">
        <v>2016</v>
      </c>
      <c r="F138" s="45">
        <v>5</v>
      </c>
      <c r="G138" s="45">
        <v>6</v>
      </c>
      <c r="H138" s="54">
        <v>3</v>
      </c>
      <c r="I138" s="24">
        <v>1.5788805362403666E-2</v>
      </c>
      <c r="J138" s="68">
        <v>0</v>
      </c>
      <c r="K138" s="45">
        <v>0</v>
      </c>
      <c r="L138" s="54">
        <v>0</v>
      </c>
      <c r="M138" s="24">
        <v>0</v>
      </c>
      <c r="N138" s="68">
        <v>1.33339917350662</v>
      </c>
      <c r="O138" s="45">
        <v>2.7275086117632901</v>
      </c>
      <c r="P138" s="54">
        <v>6.7232822705954103</v>
      </c>
      <c r="Q138" s="10">
        <v>2.1300113413096657E-2</v>
      </c>
    </row>
    <row r="139" spans="1:17" x14ac:dyDescent="0.2">
      <c r="A139" s="64" t="s">
        <v>325</v>
      </c>
      <c r="B139" s="59" t="s">
        <v>326</v>
      </c>
      <c r="C139" s="59" t="s">
        <v>7</v>
      </c>
      <c r="D139" s="59" t="s">
        <v>265</v>
      </c>
      <c r="E139" s="47">
        <v>2017</v>
      </c>
      <c r="F139" s="53">
        <v>0</v>
      </c>
      <c r="G139" s="45">
        <v>0</v>
      </c>
      <c r="H139" s="54">
        <v>3</v>
      </c>
      <c r="I139" s="24">
        <v>3.3259054777663218E-3</v>
      </c>
      <c r="J139" s="53">
        <v>0</v>
      </c>
      <c r="K139" s="45">
        <v>0</v>
      </c>
      <c r="L139" s="54">
        <v>0</v>
      </c>
      <c r="M139" s="24">
        <v>0</v>
      </c>
      <c r="N139" s="53">
        <v>0</v>
      </c>
      <c r="O139" s="45">
        <v>0</v>
      </c>
      <c r="P139" s="54">
        <v>4.6040221231514398</v>
      </c>
      <c r="Q139" s="10">
        <v>9.069373224837066E-3</v>
      </c>
    </row>
    <row r="140" spans="1:17" x14ac:dyDescent="0.2">
      <c r="A140" s="63" t="s">
        <v>358</v>
      </c>
      <c r="B140" s="45" t="s">
        <v>36</v>
      </c>
      <c r="C140" s="45" t="s">
        <v>7</v>
      </c>
      <c r="D140" s="46" t="s">
        <v>265</v>
      </c>
      <c r="E140" s="21">
        <v>2013</v>
      </c>
      <c r="F140" s="54">
        <v>16</v>
      </c>
      <c r="G140" s="45">
        <v>5</v>
      </c>
      <c r="H140" s="54">
        <v>4</v>
      </c>
      <c r="I140" s="24">
        <v>2.8539620110099268E-2</v>
      </c>
      <c r="J140" s="55">
        <v>2</v>
      </c>
      <c r="K140" s="45">
        <v>0</v>
      </c>
      <c r="L140" s="54">
        <v>0</v>
      </c>
      <c r="M140" s="24">
        <v>3.7907538560031377E-3</v>
      </c>
      <c r="N140" s="55">
        <v>3.88079936629723</v>
      </c>
      <c r="O140" s="45">
        <v>2.5000783105214799</v>
      </c>
      <c r="P140" s="54">
        <v>6.1099743488763796</v>
      </c>
      <c r="Q140" s="10">
        <v>2.4758254290353637E-2</v>
      </c>
    </row>
    <row r="141" spans="1:17" x14ac:dyDescent="0.2">
      <c r="A141" s="36" t="s">
        <v>37</v>
      </c>
      <c r="B141" s="45" t="s">
        <v>38</v>
      </c>
      <c r="C141" s="45" t="s">
        <v>7</v>
      </c>
      <c r="D141" s="46" t="s">
        <v>265</v>
      </c>
      <c r="E141" s="47">
        <v>2013</v>
      </c>
      <c r="F141" s="54">
        <v>19</v>
      </c>
      <c r="G141" s="45">
        <v>12</v>
      </c>
      <c r="H141" s="54">
        <v>11</v>
      </c>
      <c r="I141" s="24">
        <v>4.7555206193443764E-2</v>
      </c>
      <c r="J141" s="55">
        <v>0</v>
      </c>
      <c r="K141" s="45">
        <v>0</v>
      </c>
      <c r="L141" s="54">
        <v>0</v>
      </c>
      <c r="M141" s="24">
        <v>0</v>
      </c>
      <c r="N141" s="55">
        <v>10.216570079670699</v>
      </c>
      <c r="O141" s="45">
        <v>2.2156682493845601</v>
      </c>
      <c r="P141" s="54">
        <v>3.2792870796904099</v>
      </c>
      <c r="Q141" s="10">
        <v>3.1342522473379326E-2</v>
      </c>
    </row>
    <row r="142" spans="1:17" x14ac:dyDescent="0.2">
      <c r="A142" s="36" t="s">
        <v>39</v>
      </c>
      <c r="B142" s="45" t="s">
        <v>40</v>
      </c>
      <c r="C142" s="45" t="s">
        <v>7</v>
      </c>
      <c r="D142" s="46" t="s">
        <v>265</v>
      </c>
      <c r="E142" s="47">
        <v>2010</v>
      </c>
      <c r="F142" s="54">
        <v>18</v>
      </c>
      <c r="G142" s="45">
        <v>31</v>
      </c>
      <c r="H142" s="54">
        <v>31</v>
      </c>
      <c r="I142" s="24">
        <v>8.9677529626047109E-2</v>
      </c>
      <c r="J142" s="55">
        <v>2.8284271247461898</v>
      </c>
      <c r="K142" s="45">
        <v>4.4721359549995796</v>
      </c>
      <c r="L142" s="54">
        <v>2</v>
      </c>
      <c r="M142" s="24">
        <v>1.740633691533611E-2</v>
      </c>
      <c r="N142" s="55">
        <v>5.87949419695871</v>
      </c>
      <c r="O142" s="45">
        <v>14.361631306872701</v>
      </c>
      <c r="P142" s="54">
        <v>11.5149865513922</v>
      </c>
      <c r="Q142" s="10">
        <v>6.2810159697736623E-2</v>
      </c>
    </row>
    <row r="143" spans="1:17" x14ac:dyDescent="0.2">
      <c r="A143" s="64" t="s">
        <v>327</v>
      </c>
      <c r="B143" s="59" t="s">
        <v>328</v>
      </c>
      <c r="C143" s="59" t="s">
        <v>7</v>
      </c>
      <c r="D143" s="59" t="s">
        <v>265</v>
      </c>
      <c r="E143" s="47">
        <v>2017</v>
      </c>
      <c r="F143" s="53">
        <v>0</v>
      </c>
      <c r="G143" s="45">
        <v>9</v>
      </c>
      <c r="H143" s="54">
        <v>9</v>
      </c>
      <c r="I143" s="24">
        <v>1.9976716533288967E-2</v>
      </c>
      <c r="J143" s="53">
        <v>0</v>
      </c>
      <c r="K143" s="45">
        <v>0</v>
      </c>
      <c r="L143" s="54">
        <v>0</v>
      </c>
      <c r="M143" s="24">
        <v>0</v>
      </c>
      <c r="N143" s="53">
        <v>0</v>
      </c>
      <c r="O143" s="45">
        <v>6.8775781060950303</v>
      </c>
      <c r="P143" s="54">
        <v>12.7952179682653</v>
      </c>
      <c r="Q143" s="10">
        <v>3.8767994823124777E-2</v>
      </c>
    </row>
    <row r="144" spans="1:17" x14ac:dyDescent="0.2">
      <c r="A144" s="62" t="s">
        <v>268</v>
      </c>
      <c r="B144" s="46" t="s">
        <v>269</v>
      </c>
      <c r="C144" s="46" t="s">
        <v>31</v>
      </c>
      <c r="D144" s="46" t="s">
        <v>265</v>
      </c>
      <c r="E144" s="49">
        <v>2016</v>
      </c>
      <c r="F144" s="45">
        <v>0</v>
      </c>
      <c r="G144" s="45">
        <v>0</v>
      </c>
      <c r="H144" s="54">
        <v>0</v>
      </c>
      <c r="I144" s="52">
        <v>0</v>
      </c>
      <c r="J144" s="68">
        <v>0</v>
      </c>
      <c r="K144" s="45">
        <v>0</v>
      </c>
      <c r="L144" s="54">
        <v>0</v>
      </c>
      <c r="M144" s="52">
        <v>0</v>
      </c>
      <c r="N144" s="68">
        <v>0</v>
      </c>
      <c r="O144" s="45">
        <v>0</v>
      </c>
      <c r="P144" s="54">
        <v>0</v>
      </c>
      <c r="Q144" s="10">
        <v>0</v>
      </c>
    </row>
    <row r="145" spans="1:17" x14ac:dyDescent="0.2">
      <c r="A145" s="36" t="s">
        <v>292</v>
      </c>
      <c r="B145" s="45" t="s">
        <v>41</v>
      </c>
      <c r="C145" s="45" t="s">
        <v>4</v>
      </c>
      <c r="D145" s="46" t="s">
        <v>265</v>
      </c>
      <c r="E145" s="47">
        <v>2009</v>
      </c>
      <c r="F145" s="54">
        <v>453</v>
      </c>
      <c r="G145" s="45">
        <v>420</v>
      </c>
      <c r="H145" s="54">
        <v>403</v>
      </c>
      <c r="I145" s="52">
        <v>1.4385990973548901</v>
      </c>
      <c r="J145" s="55">
        <v>327.36614467384999</v>
      </c>
      <c r="K145" s="45">
        <v>274.722791728831</v>
      </c>
      <c r="L145" s="54">
        <v>258.17955403350402</v>
      </c>
      <c r="M145" s="52">
        <v>1.6125525155002434</v>
      </c>
      <c r="N145" s="55">
        <v>295.464580905383</v>
      </c>
      <c r="O145" s="45">
        <v>258.34413862544397</v>
      </c>
      <c r="P145" s="54">
        <v>232.17916583212801</v>
      </c>
      <c r="Q145" s="10">
        <v>1.5600809369930884</v>
      </c>
    </row>
    <row r="146" spans="1:17" x14ac:dyDescent="0.2">
      <c r="A146" s="36" t="s">
        <v>42</v>
      </c>
      <c r="B146" s="45" t="s">
        <v>43</v>
      </c>
      <c r="C146" s="45" t="s">
        <v>4</v>
      </c>
      <c r="D146" s="46" t="s">
        <v>265</v>
      </c>
      <c r="E146" s="47">
        <v>2009</v>
      </c>
      <c r="F146" s="54">
        <v>332</v>
      </c>
      <c r="G146" s="45">
        <v>396</v>
      </c>
      <c r="H146" s="54">
        <v>402</v>
      </c>
      <c r="I146" s="24">
        <v>1.2705414863339428</v>
      </c>
      <c r="J146" s="55">
        <v>184.81347063656901</v>
      </c>
      <c r="K146" s="45">
        <v>245.89198133020599</v>
      </c>
      <c r="L146" s="54">
        <v>203.001717027968</v>
      </c>
      <c r="M146" s="24">
        <v>1.1859250826728944</v>
      </c>
      <c r="N146" s="55">
        <v>158.11219739338401</v>
      </c>
      <c r="O146" s="45">
        <v>209.28751634111001</v>
      </c>
      <c r="P146" s="54">
        <v>160.14454949130601</v>
      </c>
      <c r="Q146" s="10">
        <v>1.0456566124379267</v>
      </c>
    </row>
    <row r="147" spans="1:17" x14ac:dyDescent="0.2">
      <c r="A147" s="62" t="s">
        <v>270</v>
      </c>
      <c r="B147" s="46" t="s">
        <v>271</v>
      </c>
      <c r="C147" s="46" t="s">
        <v>31</v>
      </c>
      <c r="D147" s="46" t="s">
        <v>265</v>
      </c>
      <c r="E147" s="74">
        <v>2016</v>
      </c>
      <c r="F147" s="45">
        <v>2</v>
      </c>
      <c r="G147" s="45">
        <v>7</v>
      </c>
      <c r="H147" s="54">
        <v>9</v>
      </c>
      <c r="I147" s="24">
        <v>2.0073476438259904E-2</v>
      </c>
      <c r="J147" s="68">
        <v>0</v>
      </c>
      <c r="K147" s="45">
        <v>0</v>
      </c>
      <c r="L147" s="54">
        <v>0</v>
      </c>
      <c r="M147" s="24">
        <v>0</v>
      </c>
      <c r="N147" s="68">
        <v>0.70710676908492998</v>
      </c>
      <c r="O147" s="45">
        <v>1.2428723449761301</v>
      </c>
      <c r="P147" s="54">
        <v>6.38879589209518</v>
      </c>
      <c r="Q147" s="10">
        <v>1.6455935566599772E-2</v>
      </c>
    </row>
    <row r="148" spans="1:17" x14ac:dyDescent="0.2">
      <c r="A148" s="36" t="s">
        <v>425</v>
      </c>
      <c r="B148" s="45" t="s">
        <v>426</v>
      </c>
      <c r="C148" s="45" t="s">
        <v>7</v>
      </c>
      <c r="D148" s="46" t="s">
        <v>265</v>
      </c>
      <c r="E148" s="40">
        <v>2014</v>
      </c>
      <c r="F148" s="55">
        <v>31</v>
      </c>
      <c r="G148" s="45">
        <v>26</v>
      </c>
      <c r="H148" s="54">
        <v>20</v>
      </c>
      <c r="I148" s="24">
        <v>8.6999482345428356E-2</v>
      </c>
      <c r="J148" s="55">
        <v>42.443316342973098</v>
      </c>
      <c r="K148" s="45">
        <v>11.8321595661992</v>
      </c>
      <c r="L148" s="54">
        <v>0</v>
      </c>
      <c r="M148" s="24">
        <v>0.1024562930237894</v>
      </c>
      <c r="N148" s="55">
        <v>18.511047626196099</v>
      </c>
      <c r="O148" s="45">
        <v>10.5682431761371</v>
      </c>
      <c r="P148" s="54">
        <v>28.6506389199937</v>
      </c>
      <c r="Q148" s="10">
        <v>0.11444680685496919</v>
      </c>
    </row>
    <row r="149" spans="1:17" x14ac:dyDescent="0.2">
      <c r="A149" s="45" t="s">
        <v>408</v>
      </c>
      <c r="B149" s="45" t="s">
        <v>409</v>
      </c>
      <c r="C149" s="45" t="s">
        <v>7</v>
      </c>
      <c r="D149" s="45" t="s">
        <v>272</v>
      </c>
      <c r="E149" s="61">
        <v>2018</v>
      </c>
      <c r="F149" s="53">
        <v>0</v>
      </c>
      <c r="G149" s="53">
        <v>0</v>
      </c>
      <c r="H149" s="54">
        <v>1</v>
      </c>
      <c r="I149" s="24">
        <v>1.1086351592554406E-3</v>
      </c>
      <c r="J149" s="53">
        <v>0</v>
      </c>
      <c r="K149" s="53">
        <v>0</v>
      </c>
      <c r="L149" s="54">
        <v>0</v>
      </c>
      <c r="M149" s="24">
        <v>0</v>
      </c>
      <c r="N149" s="53">
        <v>0</v>
      </c>
      <c r="O149" s="53">
        <v>0</v>
      </c>
      <c r="P149" s="54">
        <v>0.98772962616711102</v>
      </c>
      <c r="Q149" s="10">
        <v>1.9457092918586012E-3</v>
      </c>
    </row>
    <row r="150" spans="1:17" x14ac:dyDescent="0.2">
      <c r="A150" s="36" t="s">
        <v>145</v>
      </c>
      <c r="B150" s="45" t="s">
        <v>146</v>
      </c>
      <c r="C150" s="45" t="s">
        <v>4</v>
      </c>
      <c r="D150" s="46" t="s">
        <v>272</v>
      </c>
      <c r="E150" s="21">
        <v>2009</v>
      </c>
      <c r="F150" s="54">
        <v>522</v>
      </c>
      <c r="G150" s="45">
        <v>516</v>
      </c>
      <c r="H150" s="54">
        <v>451</v>
      </c>
      <c r="I150" s="24">
        <v>1.6784668035537986</v>
      </c>
      <c r="J150" s="55">
        <v>363.172803005768</v>
      </c>
      <c r="K150" s="45">
        <v>345.89493582325201</v>
      </c>
      <c r="L150" s="54">
        <v>248.32004041663001</v>
      </c>
      <c r="M150" s="24">
        <v>1.7944443458518524</v>
      </c>
      <c r="N150" s="55">
        <v>291.40544390859401</v>
      </c>
      <c r="O150" s="45">
        <v>304.50417381058099</v>
      </c>
      <c r="P150" s="54">
        <v>232.49211712200901</v>
      </c>
      <c r="Q150" s="10">
        <v>1.6435773012270387</v>
      </c>
    </row>
    <row r="151" spans="1:17" x14ac:dyDescent="0.2">
      <c r="A151" s="36" t="s">
        <v>283</v>
      </c>
      <c r="B151" s="45" t="s">
        <v>284</v>
      </c>
      <c r="C151" s="45" t="s">
        <v>31</v>
      </c>
      <c r="D151" s="73" t="s">
        <v>272</v>
      </c>
      <c r="E151" s="21">
        <v>2015</v>
      </c>
      <c r="F151" s="53">
        <v>0</v>
      </c>
      <c r="G151" s="53">
        <v>0</v>
      </c>
      <c r="H151" s="53">
        <v>0</v>
      </c>
      <c r="I151" s="24">
        <v>0</v>
      </c>
      <c r="J151" s="70">
        <v>0</v>
      </c>
      <c r="K151" s="53">
        <v>0</v>
      </c>
      <c r="L151" s="53">
        <v>0</v>
      </c>
      <c r="M151" s="24">
        <v>0</v>
      </c>
      <c r="N151" s="53">
        <v>0</v>
      </c>
      <c r="O151" s="53">
        <v>0</v>
      </c>
      <c r="P151" s="53">
        <v>0</v>
      </c>
      <c r="Q151" s="10">
        <v>0</v>
      </c>
    </row>
    <row r="152" spans="1:17" x14ac:dyDescent="0.2">
      <c r="A152" s="46" t="s">
        <v>433</v>
      </c>
      <c r="B152" s="46" t="s">
        <v>434</v>
      </c>
      <c r="C152" s="46" t="s">
        <v>31</v>
      </c>
      <c r="D152" s="46" t="s">
        <v>272</v>
      </c>
      <c r="E152" s="49">
        <v>2018</v>
      </c>
      <c r="F152" s="53">
        <v>0</v>
      </c>
      <c r="G152" s="53">
        <v>0</v>
      </c>
      <c r="H152" s="54">
        <v>0</v>
      </c>
      <c r="I152" s="24">
        <v>0</v>
      </c>
      <c r="J152" s="53">
        <v>0</v>
      </c>
      <c r="K152" s="53">
        <v>0</v>
      </c>
      <c r="L152" s="54">
        <v>0</v>
      </c>
      <c r="M152" s="24">
        <v>0</v>
      </c>
      <c r="N152" s="53">
        <v>0</v>
      </c>
      <c r="O152" s="53">
        <v>0</v>
      </c>
      <c r="P152" s="54">
        <v>0</v>
      </c>
      <c r="Q152" s="10">
        <v>0</v>
      </c>
    </row>
    <row r="153" spans="1:17" x14ac:dyDescent="0.2">
      <c r="A153" s="36" t="s">
        <v>147</v>
      </c>
      <c r="B153" s="45" t="s">
        <v>148</v>
      </c>
      <c r="C153" s="45" t="s">
        <v>4</v>
      </c>
      <c r="D153" s="46" t="s">
        <v>272</v>
      </c>
      <c r="E153" s="47">
        <v>2009</v>
      </c>
      <c r="F153" s="54">
        <v>859</v>
      </c>
      <c r="G153" s="45">
        <v>923</v>
      </c>
      <c r="H153" s="54">
        <v>1031</v>
      </c>
      <c r="I153" s="24">
        <v>3.1643632481753974</v>
      </c>
      <c r="J153" s="55">
        <v>522.84532811483803</v>
      </c>
      <c r="K153" s="45">
        <v>571.20248595706005</v>
      </c>
      <c r="L153" s="54">
        <v>537.89731751157603</v>
      </c>
      <c r="M153" s="24">
        <v>3.0557309389069784</v>
      </c>
      <c r="N153" s="55">
        <v>463.28502784493401</v>
      </c>
      <c r="O153" s="45">
        <v>533.548999570212</v>
      </c>
      <c r="P153" s="54">
        <v>543.15334059647705</v>
      </c>
      <c r="Q153" s="10">
        <v>3.0523390192841422</v>
      </c>
    </row>
    <row r="154" spans="1:17" x14ac:dyDescent="0.2">
      <c r="A154" s="36" t="s">
        <v>149</v>
      </c>
      <c r="B154" s="45" t="s">
        <v>150</v>
      </c>
      <c r="C154" s="45" t="s">
        <v>10</v>
      </c>
      <c r="D154" s="46" t="s">
        <v>272</v>
      </c>
      <c r="E154" s="47">
        <v>2009</v>
      </c>
      <c r="F154" s="54">
        <v>188</v>
      </c>
      <c r="G154" s="45">
        <v>163</v>
      </c>
      <c r="H154" s="54">
        <v>235</v>
      </c>
      <c r="I154" s="24">
        <v>0.65958569739190676</v>
      </c>
      <c r="J154" s="55">
        <v>57.044784120130899</v>
      </c>
      <c r="K154" s="45">
        <v>61.996579939544198</v>
      </c>
      <c r="L154" s="54">
        <v>80.322278907340205</v>
      </c>
      <c r="M154" s="24">
        <v>0.37310095810722432</v>
      </c>
      <c r="N154" s="55">
        <v>63.263690446819503</v>
      </c>
      <c r="O154" s="45">
        <v>78.372865996930301</v>
      </c>
      <c r="P154" s="54">
        <v>103.929358404608</v>
      </c>
      <c r="Q154" s="10">
        <v>0.48630759894575459</v>
      </c>
    </row>
    <row r="155" spans="1:17" x14ac:dyDescent="0.2">
      <c r="A155" s="36" t="s">
        <v>285</v>
      </c>
      <c r="B155" s="45" t="s">
        <v>286</v>
      </c>
      <c r="C155" s="45" t="s">
        <v>31</v>
      </c>
      <c r="D155" s="73" t="s">
        <v>272</v>
      </c>
      <c r="E155" s="47">
        <v>2015</v>
      </c>
      <c r="F155" s="53">
        <v>0</v>
      </c>
      <c r="G155" s="53">
        <v>0</v>
      </c>
      <c r="H155" s="53">
        <v>0</v>
      </c>
      <c r="I155" s="24">
        <v>0</v>
      </c>
      <c r="J155" s="70">
        <v>0</v>
      </c>
      <c r="K155" s="53">
        <v>0</v>
      </c>
      <c r="L155" s="53">
        <v>0</v>
      </c>
      <c r="M155" s="24">
        <v>0</v>
      </c>
      <c r="N155" s="53">
        <v>0</v>
      </c>
      <c r="O155" s="53">
        <v>0</v>
      </c>
      <c r="P155" s="53">
        <v>0</v>
      </c>
      <c r="Q155" s="10">
        <v>0</v>
      </c>
    </row>
    <row r="156" spans="1:17" x14ac:dyDescent="0.2">
      <c r="A156" s="36" t="s">
        <v>151</v>
      </c>
      <c r="B156" s="45" t="s">
        <v>152</v>
      </c>
      <c r="C156" s="45" t="s">
        <v>10</v>
      </c>
      <c r="D156" s="46" t="s">
        <v>272</v>
      </c>
      <c r="E156" s="47">
        <v>2009</v>
      </c>
      <c r="F156" s="25">
        <v>275</v>
      </c>
      <c r="G156" s="45">
        <v>258</v>
      </c>
      <c r="H156" s="54">
        <v>197</v>
      </c>
      <c r="I156" s="24">
        <v>0.82386861922845578</v>
      </c>
      <c r="J156" s="55">
        <v>145.20715241409599</v>
      </c>
      <c r="K156" s="45">
        <v>141.20346947502401</v>
      </c>
      <c r="L156" s="54">
        <v>106.69537451626699</v>
      </c>
      <c r="M156" s="24">
        <v>0.7366800621191909</v>
      </c>
      <c r="N156" s="55">
        <v>147.49855132332999</v>
      </c>
      <c r="O156" s="45">
        <v>128.705145572806</v>
      </c>
      <c r="P156" s="54">
        <v>112.63126562094401</v>
      </c>
      <c r="Q156" s="10">
        <v>0.7718378864070975</v>
      </c>
    </row>
    <row r="157" spans="1:17" x14ac:dyDescent="0.2">
      <c r="A157" s="45" t="s">
        <v>410</v>
      </c>
      <c r="B157" s="45" t="s">
        <v>411</v>
      </c>
      <c r="C157" s="45" t="s">
        <v>31</v>
      </c>
      <c r="D157" s="45" t="s">
        <v>272</v>
      </c>
      <c r="E157" s="61">
        <v>2018</v>
      </c>
      <c r="F157" s="53">
        <v>0</v>
      </c>
      <c r="G157" s="53">
        <v>0</v>
      </c>
      <c r="H157" s="54">
        <v>0</v>
      </c>
      <c r="I157" s="24">
        <v>0</v>
      </c>
      <c r="J157" s="53">
        <v>0</v>
      </c>
      <c r="K157" s="53">
        <v>0</v>
      </c>
      <c r="L157" s="54">
        <v>0</v>
      </c>
      <c r="M157" s="24">
        <v>0</v>
      </c>
      <c r="N157" s="53">
        <v>0</v>
      </c>
      <c r="O157" s="53">
        <v>0</v>
      </c>
      <c r="P157" s="54">
        <v>0</v>
      </c>
      <c r="Q157" s="10">
        <v>0</v>
      </c>
    </row>
    <row r="158" spans="1:17" x14ac:dyDescent="0.2">
      <c r="A158" s="45" t="s">
        <v>412</v>
      </c>
      <c r="B158" s="45" t="s">
        <v>413</v>
      </c>
      <c r="C158" s="45" t="s">
        <v>31</v>
      </c>
      <c r="D158" s="45" t="s">
        <v>272</v>
      </c>
      <c r="E158" s="61">
        <v>2018</v>
      </c>
      <c r="F158" s="53">
        <v>0</v>
      </c>
      <c r="G158" s="53">
        <v>0</v>
      </c>
      <c r="H158" s="54">
        <v>0</v>
      </c>
      <c r="I158" s="24">
        <v>0</v>
      </c>
      <c r="J158" s="53">
        <v>0</v>
      </c>
      <c r="K158" s="53">
        <v>0</v>
      </c>
      <c r="L158" s="54">
        <v>0</v>
      </c>
      <c r="M158" s="24">
        <v>0</v>
      </c>
      <c r="N158" s="53">
        <v>0</v>
      </c>
      <c r="O158" s="53">
        <v>0</v>
      </c>
      <c r="P158" s="54">
        <v>0</v>
      </c>
      <c r="Q158" s="10">
        <v>0</v>
      </c>
    </row>
    <row r="159" spans="1:17" s="38" customFormat="1" x14ac:dyDescent="0.2">
      <c r="A159" s="36" t="s">
        <v>153</v>
      </c>
      <c r="B159" s="45" t="s">
        <v>154</v>
      </c>
      <c r="C159" s="45" t="s">
        <v>7</v>
      </c>
      <c r="D159" s="46" t="s">
        <v>272</v>
      </c>
      <c r="E159" s="47">
        <v>2013</v>
      </c>
      <c r="F159" s="54">
        <v>8</v>
      </c>
      <c r="G159" s="45">
        <v>4</v>
      </c>
      <c r="H159" s="54">
        <v>4</v>
      </c>
      <c r="I159" s="52">
        <v>1.8153580390225514E-2</v>
      </c>
      <c r="J159" s="55">
        <v>0</v>
      </c>
      <c r="K159" s="45">
        <v>0</v>
      </c>
      <c r="L159" s="54">
        <v>0</v>
      </c>
      <c r="M159" s="52">
        <v>0</v>
      </c>
      <c r="N159" s="55">
        <v>4.8786678527465499</v>
      </c>
      <c r="O159" s="45">
        <v>1.3589852834509399</v>
      </c>
      <c r="P159" s="54">
        <v>3.0462193269006002</v>
      </c>
      <c r="Q159" s="72">
        <v>1.8476294588052188E-2</v>
      </c>
    </row>
    <row r="160" spans="1:17" x14ac:dyDescent="0.2">
      <c r="A160" s="36" t="s">
        <v>155</v>
      </c>
      <c r="B160" s="45" t="s">
        <v>156</v>
      </c>
      <c r="C160" s="45" t="s">
        <v>4</v>
      </c>
      <c r="D160" s="46" t="s">
        <v>272</v>
      </c>
      <c r="E160" s="47">
        <v>2009</v>
      </c>
      <c r="F160" s="54">
        <v>1328</v>
      </c>
      <c r="G160" s="45">
        <v>1200</v>
      </c>
      <c r="H160" s="54">
        <v>1048</v>
      </c>
      <c r="I160" s="24">
        <v>4.0347062518864849</v>
      </c>
      <c r="J160" s="55">
        <v>1059.8374749445099</v>
      </c>
      <c r="K160" s="45">
        <v>866.939438702232</v>
      </c>
      <c r="L160" s="54">
        <v>803.23087144094097</v>
      </c>
      <c r="M160" s="24">
        <v>5.1180233931533623</v>
      </c>
      <c r="N160" s="55">
        <v>971.23866949011096</v>
      </c>
      <c r="O160" s="45">
        <v>757.11725664791402</v>
      </c>
      <c r="P160" s="54">
        <v>794.48544123194904</v>
      </c>
      <c r="Q160" s="10">
        <v>5.0082145099407711</v>
      </c>
    </row>
    <row r="161" spans="1:17" x14ac:dyDescent="0.2">
      <c r="A161" s="62" t="s">
        <v>294</v>
      </c>
      <c r="B161" s="46" t="s">
        <v>295</v>
      </c>
      <c r="C161" s="46" t="s">
        <v>62</v>
      </c>
      <c r="D161" s="46" t="s">
        <v>272</v>
      </c>
      <c r="E161" s="49">
        <v>2016</v>
      </c>
      <c r="F161" s="45">
        <v>13</v>
      </c>
      <c r="G161" s="45">
        <v>9</v>
      </c>
      <c r="H161" s="54">
        <v>23</v>
      </c>
      <c r="I161" s="24">
        <v>5.0569548289606234E-2</v>
      </c>
      <c r="J161" s="68">
        <v>11.0905365064094</v>
      </c>
      <c r="K161" s="45">
        <v>5.8309518948452999</v>
      </c>
      <c r="L161" s="54">
        <v>13.334557050924801</v>
      </c>
      <c r="M161" s="24">
        <v>5.6711935782453607E-2</v>
      </c>
      <c r="N161" s="68">
        <v>19.228694972170398</v>
      </c>
      <c r="O161" s="45">
        <v>9.3006273397818706</v>
      </c>
      <c r="P161" s="54">
        <v>12.735477430847499</v>
      </c>
      <c r="Q161" s="10">
        <v>8.2036961983462775E-2</v>
      </c>
    </row>
    <row r="162" spans="1:17" x14ac:dyDescent="0.2">
      <c r="A162" s="62" t="s">
        <v>273</v>
      </c>
      <c r="B162" s="46" t="s">
        <v>274</v>
      </c>
      <c r="C162" s="46" t="s">
        <v>7</v>
      </c>
      <c r="D162" s="46" t="s">
        <v>272</v>
      </c>
      <c r="E162" s="49">
        <v>2016</v>
      </c>
      <c r="F162" s="45">
        <v>1</v>
      </c>
      <c r="G162" s="45">
        <v>3</v>
      </c>
      <c r="H162" s="54">
        <v>6</v>
      </c>
      <c r="I162" s="24">
        <v>1.1144190952458112E-2</v>
      </c>
      <c r="J162" s="68">
        <v>0</v>
      </c>
      <c r="K162" s="45">
        <v>0</v>
      </c>
      <c r="L162" s="54">
        <v>0</v>
      </c>
      <c r="M162" s="24">
        <v>0</v>
      </c>
      <c r="N162" s="68">
        <v>0.17817415509905102</v>
      </c>
      <c r="O162" s="45">
        <v>2.0343415051379998</v>
      </c>
      <c r="P162" s="54">
        <v>2.0990399215934898</v>
      </c>
      <c r="Q162" s="10">
        <v>8.5044322962233992E-3</v>
      </c>
    </row>
    <row r="163" spans="1:17" x14ac:dyDescent="0.2">
      <c r="A163" s="46" t="s">
        <v>435</v>
      </c>
      <c r="B163" s="46" t="s">
        <v>436</v>
      </c>
      <c r="C163" s="46" t="s">
        <v>31</v>
      </c>
      <c r="D163" s="46" t="s">
        <v>272</v>
      </c>
      <c r="E163" s="49">
        <v>2018</v>
      </c>
      <c r="F163" s="53">
        <v>0</v>
      </c>
      <c r="G163" s="53">
        <v>0</v>
      </c>
      <c r="H163" s="54">
        <v>0</v>
      </c>
      <c r="I163" s="24">
        <v>0</v>
      </c>
      <c r="J163" s="53">
        <v>0</v>
      </c>
      <c r="K163" s="53">
        <v>0</v>
      </c>
      <c r="L163" s="54">
        <v>0</v>
      </c>
      <c r="M163" s="24">
        <v>0</v>
      </c>
      <c r="N163" s="53">
        <v>0</v>
      </c>
      <c r="O163" s="53">
        <v>0</v>
      </c>
      <c r="P163" s="54">
        <v>0</v>
      </c>
      <c r="Q163" s="10">
        <v>0</v>
      </c>
    </row>
    <row r="164" spans="1:17" x14ac:dyDescent="0.2">
      <c r="A164" s="46" t="s">
        <v>437</v>
      </c>
      <c r="B164" s="46" t="s">
        <v>438</v>
      </c>
      <c r="C164" s="46" t="s">
        <v>31</v>
      </c>
      <c r="D164" s="46" t="s">
        <v>272</v>
      </c>
      <c r="E164" s="49">
        <v>2018</v>
      </c>
      <c r="F164" s="53">
        <v>0</v>
      </c>
      <c r="G164" s="53">
        <v>0</v>
      </c>
      <c r="H164" s="54">
        <v>0</v>
      </c>
      <c r="I164" s="24">
        <v>0</v>
      </c>
      <c r="J164" s="53">
        <v>0</v>
      </c>
      <c r="K164" s="53">
        <v>0</v>
      </c>
      <c r="L164" s="54">
        <v>0</v>
      </c>
      <c r="M164" s="24">
        <v>0</v>
      </c>
      <c r="N164" s="53">
        <v>0</v>
      </c>
      <c r="O164" s="53">
        <v>0</v>
      </c>
      <c r="P164" s="54">
        <v>0</v>
      </c>
      <c r="Q164" s="10">
        <v>0</v>
      </c>
    </row>
    <row r="165" spans="1:17" x14ac:dyDescent="0.2">
      <c r="A165" s="46" t="s">
        <v>439</v>
      </c>
      <c r="B165" s="46" t="s">
        <v>440</v>
      </c>
      <c r="C165" s="46" t="s">
        <v>31</v>
      </c>
      <c r="D165" s="46" t="s">
        <v>272</v>
      </c>
      <c r="E165" s="49">
        <v>2018</v>
      </c>
      <c r="F165" s="53">
        <v>0</v>
      </c>
      <c r="G165" s="53">
        <v>0</v>
      </c>
      <c r="H165" s="54">
        <v>0</v>
      </c>
      <c r="I165" s="24">
        <v>0</v>
      </c>
      <c r="J165" s="53">
        <v>0</v>
      </c>
      <c r="K165" s="53">
        <v>0</v>
      </c>
      <c r="L165" s="54">
        <v>0</v>
      </c>
      <c r="M165" s="24">
        <v>0</v>
      </c>
      <c r="N165" s="53">
        <v>0</v>
      </c>
      <c r="O165" s="53">
        <v>0</v>
      </c>
      <c r="P165" s="54">
        <v>0</v>
      </c>
      <c r="Q165" s="10">
        <v>0</v>
      </c>
    </row>
    <row r="166" spans="1:17" s="38" customFormat="1" x14ac:dyDescent="0.2">
      <c r="A166" s="36" t="s">
        <v>157</v>
      </c>
      <c r="B166" s="45" t="s">
        <v>158</v>
      </c>
      <c r="C166" s="45" t="s">
        <v>7</v>
      </c>
      <c r="D166" s="46" t="s">
        <v>272</v>
      </c>
      <c r="E166" s="47">
        <v>2014</v>
      </c>
      <c r="F166" s="54">
        <v>15</v>
      </c>
      <c r="G166" s="45">
        <v>12</v>
      </c>
      <c r="H166" s="54">
        <v>16</v>
      </c>
      <c r="I166" s="52">
        <v>4.8460862135339088E-2</v>
      </c>
      <c r="J166" s="55">
        <v>0</v>
      </c>
      <c r="K166" s="45">
        <v>0</v>
      </c>
      <c r="L166" s="54">
        <v>0</v>
      </c>
      <c r="M166" s="52">
        <v>0</v>
      </c>
      <c r="N166" s="55">
        <v>5.7995673816852902</v>
      </c>
      <c r="O166" s="45">
        <v>3.0876132609953002</v>
      </c>
      <c r="P166" s="54">
        <v>10.277472071545899</v>
      </c>
      <c r="Q166" s="72">
        <v>3.7978968099802751E-2</v>
      </c>
    </row>
    <row r="167" spans="1:17" s="38" customFormat="1" x14ac:dyDescent="0.2">
      <c r="A167" s="45" t="s">
        <v>414</v>
      </c>
      <c r="B167" s="45" t="s">
        <v>415</v>
      </c>
      <c r="C167" s="45" t="s">
        <v>108</v>
      </c>
      <c r="D167" s="45" t="s">
        <v>272</v>
      </c>
      <c r="E167" s="61">
        <v>2018</v>
      </c>
      <c r="F167" s="53">
        <v>0</v>
      </c>
      <c r="G167" s="53">
        <v>0</v>
      </c>
      <c r="H167" s="54">
        <v>2</v>
      </c>
      <c r="I167" s="52">
        <v>2.2172703185108812E-3</v>
      </c>
      <c r="J167" s="53">
        <v>0</v>
      </c>
      <c r="K167" s="53">
        <v>0</v>
      </c>
      <c r="L167" s="54">
        <v>0</v>
      </c>
      <c r="M167" s="52">
        <v>0</v>
      </c>
      <c r="N167" s="53">
        <v>0</v>
      </c>
      <c r="O167" s="53">
        <v>0</v>
      </c>
      <c r="P167" s="54">
        <v>1.8160696218330401</v>
      </c>
      <c r="Q167" s="72">
        <v>3.5774400648228128E-3</v>
      </c>
    </row>
    <row r="168" spans="1:17" s="38" customFormat="1" x14ac:dyDescent="0.2">
      <c r="A168" s="36" t="s">
        <v>239</v>
      </c>
      <c r="B168" s="45" t="s">
        <v>240</v>
      </c>
      <c r="C168" s="45" t="s">
        <v>4</v>
      </c>
      <c r="D168" s="45" t="s">
        <v>369</v>
      </c>
      <c r="E168" s="47">
        <v>2009</v>
      </c>
      <c r="F168" s="54">
        <v>77</v>
      </c>
      <c r="G168" s="45">
        <v>56</v>
      </c>
      <c r="H168" s="54">
        <v>61</v>
      </c>
      <c r="I168" s="52">
        <v>0.21911500253359301</v>
      </c>
      <c r="J168" s="55">
        <v>51.413717095911501</v>
      </c>
      <c r="K168" s="45">
        <v>37.344607548031398</v>
      </c>
      <c r="L168" s="54">
        <v>36.604119102819197</v>
      </c>
      <c r="M168" s="52">
        <v>0.23511629816734708</v>
      </c>
      <c r="N168" s="55">
        <v>27.311862306563501</v>
      </c>
      <c r="O168" s="45">
        <v>23.347892447336601</v>
      </c>
      <c r="P168" s="54">
        <v>40.9171820083264</v>
      </c>
      <c r="Q168" s="72">
        <v>0.1814832547163534</v>
      </c>
    </row>
    <row r="169" spans="1:17" s="38" customFormat="1" x14ac:dyDescent="0.2">
      <c r="A169" s="36" t="s">
        <v>202</v>
      </c>
      <c r="B169" s="45" t="s">
        <v>203</v>
      </c>
      <c r="C169" s="45" t="s">
        <v>7</v>
      </c>
      <c r="D169" s="46" t="s">
        <v>367</v>
      </c>
      <c r="E169" s="47">
        <v>2015</v>
      </c>
      <c r="F169" s="54">
        <v>9</v>
      </c>
      <c r="G169" s="45">
        <v>10</v>
      </c>
      <c r="H169" s="54">
        <v>7</v>
      </c>
      <c r="I169" s="52">
        <v>2.9304865898247306E-2</v>
      </c>
      <c r="J169" s="55">
        <v>0</v>
      </c>
      <c r="K169" s="45">
        <v>0</v>
      </c>
      <c r="L169" s="54">
        <v>0</v>
      </c>
      <c r="M169" s="52">
        <v>0</v>
      </c>
      <c r="N169" s="55">
        <v>10.1256962325318</v>
      </c>
      <c r="O169" s="45">
        <v>15.747549622634899</v>
      </c>
      <c r="P169" s="54">
        <v>9.3539147018728297</v>
      </c>
      <c r="Q169" s="72">
        <v>6.9811932191496895E-2</v>
      </c>
    </row>
    <row r="170" spans="1:17" s="38" customFormat="1" x14ac:dyDescent="0.2">
      <c r="A170" s="36" t="s">
        <v>204</v>
      </c>
      <c r="B170" s="45" t="s">
        <v>205</v>
      </c>
      <c r="C170" s="45" t="s">
        <v>4</v>
      </c>
      <c r="D170" s="46" t="s">
        <v>367</v>
      </c>
      <c r="E170" s="47">
        <v>2009</v>
      </c>
      <c r="F170" s="54">
        <v>891</v>
      </c>
      <c r="G170" s="45">
        <v>906</v>
      </c>
      <c r="H170" s="54">
        <v>849</v>
      </c>
      <c r="I170" s="52">
        <v>2.9808048078370923</v>
      </c>
      <c r="J170" s="55">
        <v>741.12477805096603</v>
      </c>
      <c r="K170" s="45">
        <v>882.485320988485</v>
      </c>
      <c r="L170" s="54">
        <v>590.01484286720199</v>
      </c>
      <c r="M170" s="52">
        <v>4.1456052063698738</v>
      </c>
      <c r="N170" s="55">
        <v>426.21772669304198</v>
      </c>
      <c r="O170" s="45">
        <v>486.93844686114801</v>
      </c>
      <c r="P170" s="54">
        <v>467.56515759095601</v>
      </c>
      <c r="Q170" s="72">
        <v>2.7370954261955078</v>
      </c>
    </row>
    <row r="171" spans="1:17" s="38" customFormat="1" x14ac:dyDescent="0.2">
      <c r="A171" s="62" t="s">
        <v>275</v>
      </c>
      <c r="B171" s="46" t="s">
        <v>276</v>
      </c>
      <c r="C171" s="46" t="s">
        <v>31</v>
      </c>
      <c r="D171" s="46" t="s">
        <v>367</v>
      </c>
      <c r="E171" s="49">
        <v>2016</v>
      </c>
      <c r="F171" s="45">
        <v>14</v>
      </c>
      <c r="G171" s="45">
        <v>16</v>
      </c>
      <c r="H171" s="54">
        <v>13</v>
      </c>
      <c r="I171" s="52">
        <v>4.8419576738417298E-2</v>
      </c>
      <c r="J171" s="68">
        <v>0</v>
      </c>
      <c r="K171" s="45">
        <v>0</v>
      </c>
      <c r="L171" s="54">
        <v>0</v>
      </c>
      <c r="M171" s="52">
        <v>0</v>
      </c>
      <c r="N171" s="68">
        <v>8.3727625933860299</v>
      </c>
      <c r="O171" s="45">
        <v>6.8274702241140197</v>
      </c>
      <c r="P171" s="54">
        <v>6.7013712514164796</v>
      </c>
      <c r="Q171" s="72">
        <v>4.3476252254787608E-2</v>
      </c>
    </row>
    <row r="172" spans="1:17" s="38" customFormat="1" x14ac:dyDescent="0.2">
      <c r="A172" s="36" t="s">
        <v>207</v>
      </c>
      <c r="B172" s="45" t="s">
        <v>208</v>
      </c>
      <c r="C172" s="45" t="s">
        <v>7</v>
      </c>
      <c r="D172" s="46" t="s">
        <v>367</v>
      </c>
      <c r="E172" s="47">
        <v>2009</v>
      </c>
      <c r="F172" s="54">
        <v>33</v>
      </c>
      <c r="G172" s="45">
        <v>40</v>
      </c>
      <c r="H172" s="54">
        <v>48</v>
      </c>
      <c r="I172" s="52">
        <v>0.13591402688731163</v>
      </c>
      <c r="J172" s="55">
        <v>0</v>
      </c>
      <c r="K172" s="45">
        <v>0</v>
      </c>
      <c r="L172" s="54">
        <v>2.6457513110645898</v>
      </c>
      <c r="M172" s="52">
        <v>4.9294630341901111E-3</v>
      </c>
      <c r="N172" s="55">
        <v>16.797166936276</v>
      </c>
      <c r="O172" s="45">
        <v>17.607606567747499</v>
      </c>
      <c r="P172" s="54">
        <v>37.4922288671196</v>
      </c>
      <c r="Q172" s="72">
        <v>0.14230446675030947</v>
      </c>
    </row>
    <row r="173" spans="1:17" s="38" customFormat="1" x14ac:dyDescent="0.2">
      <c r="A173" s="36" t="s">
        <v>209</v>
      </c>
      <c r="B173" s="45" t="s">
        <v>210</v>
      </c>
      <c r="C173" s="45" t="s">
        <v>7</v>
      </c>
      <c r="D173" s="46" t="s">
        <v>367</v>
      </c>
      <c r="E173" s="47">
        <v>2010</v>
      </c>
      <c r="F173" s="54">
        <v>169</v>
      </c>
      <c r="G173" s="45">
        <v>152</v>
      </c>
      <c r="H173" s="54">
        <v>163</v>
      </c>
      <c r="I173" s="52">
        <v>0.5455147464949911</v>
      </c>
      <c r="J173" s="55">
        <v>184.21089333370799</v>
      </c>
      <c r="K173" s="45">
        <v>101.68459371121401</v>
      </c>
      <c r="L173" s="54">
        <v>94.541289962488705</v>
      </c>
      <c r="M173" s="52">
        <v>0.71444872179477403</v>
      </c>
      <c r="N173" s="55">
        <v>113.423303295575</v>
      </c>
      <c r="O173" s="45">
        <v>90.985575964843306</v>
      </c>
      <c r="P173" s="54">
        <v>73.049914660253904</v>
      </c>
      <c r="Q173" s="72">
        <v>0.55106451700820547</v>
      </c>
    </row>
    <row r="174" spans="1:17" s="38" customFormat="1" x14ac:dyDescent="0.2">
      <c r="A174" s="36" t="s">
        <v>342</v>
      </c>
      <c r="B174" s="45" t="s">
        <v>206</v>
      </c>
      <c r="C174" s="45" t="s">
        <v>10</v>
      </c>
      <c r="D174" s="46" t="s">
        <v>367</v>
      </c>
      <c r="E174" s="47">
        <v>2009</v>
      </c>
      <c r="F174" s="54">
        <v>298</v>
      </c>
      <c r="G174" s="45">
        <v>324</v>
      </c>
      <c r="H174" s="54">
        <v>247</v>
      </c>
      <c r="I174" s="52">
        <v>0.97929211708718378</v>
      </c>
      <c r="J174" s="55">
        <v>140.62417292779199</v>
      </c>
      <c r="K174" s="45">
        <v>124.007130671366</v>
      </c>
      <c r="L174" s="54">
        <v>93.002521055311306</v>
      </c>
      <c r="M174" s="52">
        <v>0.67049291664395927</v>
      </c>
      <c r="N174" s="55">
        <v>137.41943464427101</v>
      </c>
      <c r="O174" s="45">
        <v>106.427525408897</v>
      </c>
      <c r="P174" s="54">
        <v>122.262939906548</v>
      </c>
      <c r="Q174" s="72">
        <v>0.72664117781567439</v>
      </c>
    </row>
    <row r="175" spans="1:17" s="38" customFormat="1" x14ac:dyDescent="0.2">
      <c r="A175" s="45" t="s">
        <v>419</v>
      </c>
      <c r="B175" s="45" t="s">
        <v>420</v>
      </c>
      <c r="C175" s="45" t="s">
        <v>418</v>
      </c>
      <c r="D175" s="45" t="s">
        <v>421</v>
      </c>
      <c r="E175" s="61">
        <v>2009</v>
      </c>
      <c r="F175" s="54">
        <v>567</v>
      </c>
      <c r="G175" s="45">
        <v>610</v>
      </c>
      <c r="H175" s="54">
        <v>540</v>
      </c>
      <c r="I175" s="52">
        <v>1.9337414321336692</v>
      </c>
      <c r="J175" s="55">
        <v>390.28981412289301</v>
      </c>
      <c r="K175" s="45">
        <v>404.95192107425999</v>
      </c>
      <c r="L175" s="54">
        <v>417.78066478856698</v>
      </c>
      <c r="M175" s="52">
        <v>2.2714318216066873</v>
      </c>
      <c r="N175" s="55">
        <v>326.69257363742003</v>
      </c>
      <c r="O175" s="45">
        <v>311.80773561949684</v>
      </c>
      <c r="P175" s="54">
        <v>340.69802748291102</v>
      </c>
      <c r="Q175" s="72">
        <v>1.9419841582978479</v>
      </c>
    </row>
    <row r="176" spans="1:17" s="38" customFormat="1" x14ac:dyDescent="0.2">
      <c r="A176" s="36" t="s">
        <v>211</v>
      </c>
      <c r="B176" s="45" t="s">
        <v>212</v>
      </c>
      <c r="C176" s="45" t="s">
        <v>10</v>
      </c>
      <c r="D176" s="46" t="s">
        <v>370</v>
      </c>
      <c r="E176" s="47">
        <v>2009</v>
      </c>
      <c r="F176" s="54">
        <v>177</v>
      </c>
      <c r="G176" s="45">
        <v>149</v>
      </c>
      <c r="H176" s="54">
        <v>146</v>
      </c>
      <c r="I176" s="52">
        <v>0.53260998846308238</v>
      </c>
      <c r="J176" s="55">
        <v>81.811157391238197</v>
      </c>
      <c r="K176" s="45">
        <v>53.565580089637798</v>
      </c>
      <c r="L176" s="54">
        <v>48.3495615420318</v>
      </c>
      <c r="M176" s="52">
        <v>0.34478885648612445</v>
      </c>
      <c r="N176" s="55">
        <v>75.204127538593596</v>
      </c>
      <c r="O176" s="45">
        <v>59.901903092231201</v>
      </c>
      <c r="P176" s="54">
        <v>45.373012763453602</v>
      </c>
      <c r="Q176" s="72">
        <v>0.3585074548806122</v>
      </c>
    </row>
    <row r="177" spans="1:17" s="38" customFormat="1" x14ac:dyDescent="0.2">
      <c r="A177" s="36" t="s">
        <v>289</v>
      </c>
      <c r="B177" s="45" t="s">
        <v>290</v>
      </c>
      <c r="C177" s="45" t="s">
        <v>62</v>
      </c>
      <c r="D177" s="73" t="s">
        <v>370</v>
      </c>
      <c r="E177" s="47">
        <v>2015</v>
      </c>
      <c r="F177" s="53">
        <v>0</v>
      </c>
      <c r="G177" s="53">
        <v>0</v>
      </c>
      <c r="H177" s="53">
        <v>0</v>
      </c>
      <c r="I177" s="52">
        <v>0</v>
      </c>
      <c r="J177" s="70">
        <v>0</v>
      </c>
      <c r="K177" s="53">
        <v>0</v>
      </c>
      <c r="L177" s="53">
        <v>0</v>
      </c>
      <c r="M177" s="52">
        <v>0</v>
      </c>
      <c r="N177" s="53">
        <v>0</v>
      </c>
      <c r="O177" s="53">
        <v>0</v>
      </c>
      <c r="P177" s="53">
        <v>0</v>
      </c>
      <c r="Q177" s="72">
        <v>0</v>
      </c>
    </row>
    <row r="178" spans="1:17" s="38" customFormat="1" x14ac:dyDescent="0.2">
      <c r="A178" s="36" t="s">
        <v>214</v>
      </c>
      <c r="B178" s="45" t="s">
        <v>215</v>
      </c>
      <c r="C178" s="45" t="s">
        <v>10</v>
      </c>
      <c r="D178" s="46" t="s">
        <v>370</v>
      </c>
      <c r="E178" s="47">
        <v>2009</v>
      </c>
      <c r="F178" s="54">
        <v>278</v>
      </c>
      <c r="G178" s="45">
        <v>275</v>
      </c>
      <c r="H178" s="54">
        <v>294</v>
      </c>
      <c r="I178" s="52">
        <v>0.95377136975589005</v>
      </c>
      <c r="J178" s="55">
        <v>128.93630082648801</v>
      </c>
      <c r="K178" s="45">
        <v>138.192551697098</v>
      </c>
      <c r="L178" s="54">
        <v>155.84135251821101</v>
      </c>
      <c r="M178" s="52">
        <v>0.79180666288523205</v>
      </c>
      <c r="N178" s="55">
        <v>151.22284015962001</v>
      </c>
      <c r="O178" s="45">
        <v>165.66930465577599</v>
      </c>
      <c r="P178" s="54">
        <v>169.213526656607</v>
      </c>
      <c r="Q178" s="72">
        <v>0.96367123885225814</v>
      </c>
    </row>
    <row r="179" spans="1:17" s="38" customFormat="1" x14ac:dyDescent="0.2">
      <c r="A179" s="36" t="s">
        <v>216</v>
      </c>
      <c r="B179" s="45" t="s">
        <v>217</v>
      </c>
      <c r="C179" s="45" t="s">
        <v>62</v>
      </c>
      <c r="D179" s="46" t="s">
        <v>370</v>
      </c>
      <c r="E179" s="47">
        <v>2012</v>
      </c>
      <c r="F179" s="54">
        <v>5</v>
      </c>
      <c r="G179" s="45">
        <v>5</v>
      </c>
      <c r="H179" s="53">
        <v>0</v>
      </c>
      <c r="I179" s="52">
        <v>1.1351899873527346E-2</v>
      </c>
      <c r="J179" s="55">
        <v>4</v>
      </c>
      <c r="K179" s="45">
        <v>4.4721359549995796</v>
      </c>
      <c r="L179" s="53">
        <v>0</v>
      </c>
      <c r="M179" s="52">
        <v>1.5900585316692376E-2</v>
      </c>
      <c r="N179" s="55">
        <v>4</v>
      </c>
      <c r="O179" s="45">
        <v>0</v>
      </c>
      <c r="P179" s="53">
        <v>0</v>
      </c>
      <c r="Q179" s="72">
        <v>8.0313861524430579E-3</v>
      </c>
    </row>
    <row r="180" spans="1:17" s="38" customFormat="1" x14ac:dyDescent="0.2">
      <c r="A180" s="36" t="s">
        <v>218</v>
      </c>
      <c r="B180" s="45" t="s">
        <v>219</v>
      </c>
      <c r="C180" s="45" t="s">
        <v>7</v>
      </c>
      <c r="D180" s="46" t="s">
        <v>370</v>
      </c>
      <c r="E180" s="47">
        <v>2014</v>
      </c>
      <c r="F180" s="54">
        <v>14</v>
      </c>
      <c r="G180" s="45">
        <v>9</v>
      </c>
      <c r="H180" s="54">
        <v>10</v>
      </c>
      <c r="I180" s="52">
        <v>3.7316671182880977E-2</v>
      </c>
      <c r="J180" s="55">
        <v>1</v>
      </c>
      <c r="K180" s="45">
        <v>0</v>
      </c>
      <c r="L180" s="54">
        <v>0</v>
      </c>
      <c r="M180" s="52">
        <v>1.8953769280015689E-3</v>
      </c>
      <c r="N180" s="55">
        <v>3.0602635577603898</v>
      </c>
      <c r="O180" s="45">
        <v>3.77556117488776</v>
      </c>
      <c r="P180" s="54">
        <v>6.7965029422801999</v>
      </c>
      <c r="Q180" s="72">
        <v>2.6978442713475513E-2</v>
      </c>
    </row>
    <row r="181" spans="1:17" s="38" customFormat="1" x14ac:dyDescent="0.2">
      <c r="A181" s="36" t="s">
        <v>220</v>
      </c>
      <c r="B181" s="45" t="s">
        <v>221</v>
      </c>
      <c r="C181" s="45" t="s">
        <v>4</v>
      </c>
      <c r="D181" s="46" t="s">
        <v>370</v>
      </c>
      <c r="E181" s="47">
        <v>2009</v>
      </c>
      <c r="F181" s="54">
        <v>978</v>
      </c>
      <c r="G181" s="45">
        <v>968</v>
      </c>
      <c r="H181" s="54">
        <v>938</v>
      </c>
      <c r="I181" s="52">
        <v>3.2492213945324515</v>
      </c>
      <c r="J181" s="55">
        <v>673.08119708447703</v>
      </c>
      <c r="K181" s="45">
        <v>718.05794575631705</v>
      </c>
      <c r="L181" s="54">
        <v>838.66714208195299</v>
      </c>
      <c r="M181" s="52">
        <v>4.1740482804867627</v>
      </c>
      <c r="N181" s="55">
        <v>679.18102707284197</v>
      </c>
      <c r="O181" s="45">
        <v>724.11505944052601</v>
      </c>
      <c r="P181" s="54">
        <v>765.05052873365003</v>
      </c>
      <c r="Q181" s="72">
        <v>4.298742259886513</v>
      </c>
    </row>
    <row r="182" spans="1:17" s="38" customFormat="1" x14ac:dyDescent="0.2">
      <c r="A182" s="36" t="s">
        <v>222</v>
      </c>
      <c r="B182" s="45" t="s">
        <v>223</v>
      </c>
      <c r="C182" s="45" t="s">
        <v>7</v>
      </c>
      <c r="D182" s="46" t="s">
        <v>370</v>
      </c>
      <c r="E182" s="47">
        <v>2012</v>
      </c>
      <c r="F182" s="54">
        <v>5</v>
      </c>
      <c r="G182" s="45">
        <v>7</v>
      </c>
      <c r="H182" s="53">
        <v>0</v>
      </c>
      <c r="I182" s="52">
        <v>1.3573899895747346E-2</v>
      </c>
      <c r="J182" s="55">
        <v>0</v>
      </c>
      <c r="K182" s="45">
        <v>0</v>
      </c>
      <c r="L182" s="53">
        <v>0</v>
      </c>
      <c r="M182" s="52">
        <v>0</v>
      </c>
      <c r="N182" s="55">
        <v>1.1053263038737899</v>
      </c>
      <c r="O182" s="45">
        <v>5.7244659695740898</v>
      </c>
      <c r="P182" s="53">
        <v>0</v>
      </c>
      <c r="Q182" s="72">
        <v>1.3508272892981494E-2</v>
      </c>
    </row>
    <row r="183" spans="1:17" x14ac:dyDescent="0.2">
      <c r="A183" s="36" t="s">
        <v>224</v>
      </c>
      <c r="B183" s="45" t="s">
        <v>225</v>
      </c>
      <c r="C183" s="45" t="s">
        <v>7</v>
      </c>
      <c r="D183" s="20" t="s">
        <v>370</v>
      </c>
      <c r="E183" s="47">
        <v>2011</v>
      </c>
      <c r="F183" s="54">
        <v>1</v>
      </c>
      <c r="G183" s="45">
        <v>1</v>
      </c>
      <c r="H183" s="54">
        <v>3</v>
      </c>
      <c r="I183" s="24">
        <v>5.5962854524717913E-3</v>
      </c>
      <c r="J183" s="55">
        <v>0</v>
      </c>
      <c r="K183" s="45">
        <v>0</v>
      </c>
      <c r="L183" s="54">
        <v>0</v>
      </c>
      <c r="M183" s="24">
        <v>0</v>
      </c>
      <c r="N183" s="55">
        <v>0.75592892510550402</v>
      </c>
      <c r="O183" s="45">
        <v>1.22052890738261</v>
      </c>
      <c r="P183" s="54">
        <v>5.7931783742340102</v>
      </c>
      <c r="Q183" s="10">
        <v>1.5336605221098143E-2</v>
      </c>
    </row>
    <row r="184" spans="1:17" s="38" customFormat="1" x14ac:dyDescent="0.2">
      <c r="A184" s="36" t="s">
        <v>226</v>
      </c>
      <c r="B184" s="45" t="s">
        <v>227</v>
      </c>
      <c r="C184" s="45" t="s">
        <v>7</v>
      </c>
      <c r="D184" s="46" t="s">
        <v>370</v>
      </c>
      <c r="E184" s="47">
        <v>2012</v>
      </c>
      <c r="F184" s="54">
        <v>21</v>
      </c>
      <c r="G184" s="45">
        <v>25</v>
      </c>
      <c r="H184" s="54">
        <v>18</v>
      </c>
      <c r="I184" s="52">
        <v>7.2077412379852782E-2</v>
      </c>
      <c r="J184" s="55">
        <v>4.4721359549995796</v>
      </c>
      <c r="K184" s="45">
        <v>2.6457513110645898</v>
      </c>
      <c r="L184" s="54">
        <v>0</v>
      </c>
      <c r="M184" s="52">
        <v>1.3398015991104486E-2</v>
      </c>
      <c r="N184" s="55">
        <v>24.071551079186399</v>
      </c>
      <c r="O184" s="45">
        <v>15.268797882969199</v>
      </c>
      <c r="P184" s="54">
        <v>21.851675964516499</v>
      </c>
      <c r="Q184" s="72">
        <v>0.12148804073593361</v>
      </c>
    </row>
    <row r="185" spans="1:17" s="38" customFormat="1" x14ac:dyDescent="0.2">
      <c r="A185" s="36" t="s">
        <v>228</v>
      </c>
      <c r="B185" s="45" t="s">
        <v>229</v>
      </c>
      <c r="C185" s="45" t="s">
        <v>62</v>
      </c>
      <c r="D185" s="46" t="s">
        <v>370</v>
      </c>
      <c r="E185" s="47">
        <v>2010</v>
      </c>
      <c r="F185" s="54">
        <v>40</v>
      </c>
      <c r="G185" s="45">
        <v>30</v>
      </c>
      <c r="H185" s="54">
        <v>23</v>
      </c>
      <c r="I185" s="52">
        <v>0.10520380753999391</v>
      </c>
      <c r="J185" s="55">
        <v>0</v>
      </c>
      <c r="K185" s="45">
        <v>0</v>
      </c>
      <c r="L185" s="54">
        <v>0</v>
      </c>
      <c r="M185" s="52">
        <v>0</v>
      </c>
      <c r="N185" s="55">
        <v>16.648622657116999</v>
      </c>
      <c r="O185" s="45">
        <v>19.760441445755799</v>
      </c>
      <c r="P185" s="54">
        <v>15.833588562696599</v>
      </c>
      <c r="Q185" s="72">
        <v>0.10358678363050927</v>
      </c>
    </row>
    <row r="186" spans="1:17" s="38" customFormat="1" x14ac:dyDescent="0.2">
      <c r="A186" s="36" t="s">
        <v>230</v>
      </c>
      <c r="B186" s="45" t="s">
        <v>231</v>
      </c>
      <c r="C186" s="45" t="s">
        <v>7</v>
      </c>
      <c r="D186" s="46" t="s">
        <v>370</v>
      </c>
      <c r="E186" s="47">
        <v>2013</v>
      </c>
      <c r="F186" s="54">
        <v>14</v>
      </c>
      <c r="G186" s="45">
        <v>21</v>
      </c>
      <c r="H186" s="54">
        <v>21</v>
      </c>
      <c r="I186" s="52">
        <v>6.284365806801083E-2</v>
      </c>
      <c r="J186" s="55">
        <v>0</v>
      </c>
      <c r="K186" s="45">
        <v>0</v>
      </c>
      <c r="L186" s="54">
        <v>0</v>
      </c>
      <c r="M186" s="52">
        <v>0</v>
      </c>
      <c r="N186" s="55">
        <v>7.2259064198340104</v>
      </c>
      <c r="O186" s="45">
        <v>8.0893260846159603</v>
      </c>
      <c r="P186" s="54">
        <v>8.4844338343536094</v>
      </c>
      <c r="Q186" s="72">
        <v>4.7174407177343572E-2</v>
      </c>
    </row>
    <row r="187" spans="1:17" s="38" customFormat="1" x14ac:dyDescent="0.2">
      <c r="A187" s="36" t="s">
        <v>335</v>
      </c>
      <c r="B187" s="45" t="s">
        <v>213</v>
      </c>
      <c r="C187" s="45" t="s">
        <v>4</v>
      </c>
      <c r="D187" s="46" t="s">
        <v>370</v>
      </c>
      <c r="E187" s="47">
        <v>2009</v>
      </c>
      <c r="F187" s="54">
        <v>511</v>
      </c>
      <c r="G187" s="45">
        <v>564</v>
      </c>
      <c r="H187" s="54">
        <v>584</v>
      </c>
      <c r="I187" s="52">
        <v>1.8664901006685022</v>
      </c>
      <c r="J187" s="55">
        <v>260.04068312242202</v>
      </c>
      <c r="K187" s="45">
        <v>306.83852380612001</v>
      </c>
      <c r="L187" s="54">
        <v>267.80293875739102</v>
      </c>
      <c r="M187" s="52">
        <v>1.5626170715414467</v>
      </c>
      <c r="N187" s="55">
        <v>257.588612227255</v>
      </c>
      <c r="O187" s="45">
        <v>273.34492962225897</v>
      </c>
      <c r="P187" s="54">
        <v>278.71937281898403</v>
      </c>
      <c r="Q187" s="72">
        <v>1.6052927958805263</v>
      </c>
    </row>
    <row r="188" spans="1:17" s="38" customFormat="1" x14ac:dyDescent="0.2">
      <c r="A188" s="36" t="s">
        <v>356</v>
      </c>
      <c r="B188" s="45" t="s">
        <v>357</v>
      </c>
      <c r="C188" s="45" t="s">
        <v>62</v>
      </c>
      <c r="D188" s="73" t="s">
        <v>370</v>
      </c>
      <c r="E188" s="40">
        <v>2012</v>
      </c>
      <c r="F188" s="54">
        <v>40</v>
      </c>
      <c r="G188" s="45">
        <v>44</v>
      </c>
      <c r="H188" s="54">
        <v>74</v>
      </c>
      <c r="I188" s="52">
        <v>0.17729820081756137</v>
      </c>
      <c r="J188" s="55">
        <v>32.753163431188497</v>
      </c>
      <c r="K188" s="45">
        <v>49.764585912381399</v>
      </c>
      <c r="L188" s="54">
        <v>54.954951395620903</v>
      </c>
      <c r="M188" s="52">
        <v>0.25704175917261851</v>
      </c>
      <c r="N188" s="55">
        <v>35.066450422658697</v>
      </c>
      <c r="O188" s="45">
        <v>49.305805568194998</v>
      </c>
      <c r="P188" s="54">
        <v>56.581419920521398</v>
      </c>
      <c r="Q188" s="72">
        <v>0.2791003207202043</v>
      </c>
    </row>
    <row r="189" spans="1:17" s="38" customFormat="1" x14ac:dyDescent="0.2">
      <c r="A189" s="36" t="s">
        <v>336</v>
      </c>
      <c r="B189" s="45" t="s">
        <v>337</v>
      </c>
      <c r="C189" s="45" t="s">
        <v>62</v>
      </c>
      <c r="D189" s="46" t="s">
        <v>370</v>
      </c>
      <c r="E189" s="47">
        <v>2009</v>
      </c>
      <c r="F189" s="54">
        <v>32</v>
      </c>
      <c r="G189" s="45">
        <v>23</v>
      </c>
      <c r="H189" s="54">
        <v>42</v>
      </c>
      <c r="I189" s="52">
        <v>0.10921583577931351</v>
      </c>
      <c r="J189" s="55">
        <v>17.733170026072099</v>
      </c>
      <c r="K189" s="45">
        <v>14.866068747318501</v>
      </c>
      <c r="L189" s="54">
        <v>22.368073987096</v>
      </c>
      <c r="M189" s="52">
        <v>0.10294027983724331</v>
      </c>
      <c r="N189" s="55">
        <v>56.226080819902798</v>
      </c>
      <c r="O189" s="45">
        <v>68.252068203674995</v>
      </c>
      <c r="P189" s="54">
        <v>66.199679150271606</v>
      </c>
      <c r="Q189" s="72">
        <v>0.37789545646988532</v>
      </c>
    </row>
    <row r="190" spans="1:17" s="38" customFormat="1" x14ac:dyDescent="0.2">
      <c r="A190" s="36" t="s">
        <v>116</v>
      </c>
      <c r="B190" s="45" t="s">
        <v>117</v>
      </c>
      <c r="C190" s="45" t="s">
        <v>118</v>
      </c>
      <c r="D190" s="46" t="s">
        <v>365</v>
      </c>
      <c r="E190" s="47">
        <v>2009</v>
      </c>
      <c r="F190" s="54">
        <v>108</v>
      </c>
      <c r="G190" s="45">
        <v>130</v>
      </c>
      <c r="H190" s="54">
        <v>162</v>
      </c>
      <c r="I190" s="52">
        <v>0.44924193331199203</v>
      </c>
      <c r="J190" s="55">
        <v>105.130475039044</v>
      </c>
      <c r="K190" s="45">
        <v>73.483774046121397</v>
      </c>
      <c r="L190" s="54">
        <v>129.983359321873</v>
      </c>
      <c r="M190" s="52">
        <v>0.57813660501750452</v>
      </c>
      <c r="N190" s="55">
        <v>128.46402694225199</v>
      </c>
      <c r="O190" s="45">
        <v>91.298166607404099</v>
      </c>
      <c r="P190" s="54">
        <v>153.480719615906</v>
      </c>
      <c r="Q190" s="72">
        <v>0.74031949825119436</v>
      </c>
    </row>
    <row r="191" spans="1:17" x14ac:dyDescent="0.2">
      <c r="F191" s="33">
        <v>28751</v>
      </c>
      <c r="G191" s="33">
        <v>30003</v>
      </c>
      <c r="H191" s="33">
        <v>30067</v>
      </c>
      <c r="I191" s="33">
        <v>100</v>
      </c>
      <c r="J191" s="33">
        <v>17586.651415282893</v>
      </c>
      <c r="K191" s="33">
        <v>17919.197966853299</v>
      </c>
      <c r="L191" s="33">
        <v>17890.733687854739</v>
      </c>
      <c r="M191" s="33">
        <v>100.00000000000003</v>
      </c>
      <c r="N191" s="33">
        <v>16601.534380559555</v>
      </c>
      <c r="O191" s="33">
        <v>16902.863238155482</v>
      </c>
      <c r="P191" s="33">
        <v>16921.500560233595</v>
      </c>
      <c r="Q191" s="33">
        <v>99.999999999999929</v>
      </c>
    </row>
  </sheetData>
  <autoFilter ref="A1:Q191">
    <sortState ref="A2:Q191">
      <sortCondition ref="D2:D191"/>
      <sortCondition ref="A2:A191"/>
    </sortState>
  </autoFilter>
  <sortState ref="A2:Q175">
    <sortCondition ref="D2:D175"/>
    <sortCondition ref="A2:A175"/>
  </sortState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CE191"/>
  <sheetViews>
    <sheetView view="pageLayout" zoomScaleNormal="100" workbookViewId="0"/>
  </sheetViews>
  <sheetFormatPr baseColWidth="10" defaultRowHeight="12.75" x14ac:dyDescent="0.2"/>
  <cols>
    <col min="1" max="1" width="24.85546875" style="5" bestFit="1" customWidth="1"/>
    <col min="2" max="2" width="71.42578125" style="5" bestFit="1" customWidth="1"/>
    <col min="3" max="3" width="9.42578125" style="5" bestFit="1" customWidth="1"/>
    <col min="4" max="4" width="31" style="5" bestFit="1" customWidth="1"/>
    <col min="5" max="5" width="6.85546875" style="5" bestFit="1" customWidth="1"/>
    <col min="6" max="6" width="9.5703125" style="5" customWidth="1"/>
    <col min="7" max="7" width="9.5703125" style="38" customWidth="1"/>
    <col min="8" max="8" width="9.5703125" style="5" customWidth="1"/>
    <col min="9" max="9" width="10.28515625" style="31" customWidth="1"/>
    <col min="10" max="16384" width="11.42578125" style="5"/>
  </cols>
  <sheetData>
    <row r="1" spans="1:83" s="32" customFormat="1" ht="51" x14ac:dyDescent="0.2">
      <c r="A1" s="14" t="s">
        <v>243</v>
      </c>
      <c r="B1" s="23" t="s">
        <v>1</v>
      </c>
      <c r="C1" s="23" t="s">
        <v>2</v>
      </c>
      <c r="D1" s="23" t="s">
        <v>3</v>
      </c>
      <c r="E1" s="14" t="s">
        <v>242</v>
      </c>
      <c r="F1" s="14" t="s">
        <v>291</v>
      </c>
      <c r="G1" s="14" t="s">
        <v>361</v>
      </c>
      <c r="H1" s="14" t="s">
        <v>441</v>
      </c>
      <c r="I1" s="14" t="s">
        <v>442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</row>
    <row r="2" spans="1:83" x14ac:dyDescent="0.2">
      <c r="A2" s="46" t="s">
        <v>427</v>
      </c>
      <c r="B2" s="46" t="s">
        <v>428</v>
      </c>
      <c r="C2" s="46" t="s">
        <v>31</v>
      </c>
      <c r="D2" s="20" t="s">
        <v>254</v>
      </c>
      <c r="E2" s="49">
        <v>2018</v>
      </c>
      <c r="F2" s="51">
        <v>0</v>
      </c>
      <c r="G2" s="51">
        <v>0</v>
      </c>
      <c r="H2" s="61">
        <v>0</v>
      </c>
      <c r="I2" s="30">
        <v>0</v>
      </c>
    </row>
    <row r="3" spans="1:83" x14ac:dyDescent="0.2">
      <c r="A3" s="36" t="s">
        <v>44</v>
      </c>
      <c r="B3" s="19" t="s">
        <v>45</v>
      </c>
      <c r="C3" s="19" t="s">
        <v>7</v>
      </c>
      <c r="D3" s="20" t="s">
        <v>254</v>
      </c>
      <c r="E3" s="21">
        <v>2015</v>
      </c>
      <c r="F3" s="15">
        <v>0.5</v>
      </c>
      <c r="G3" s="74">
        <v>0.5</v>
      </c>
      <c r="H3" s="61">
        <v>1</v>
      </c>
      <c r="I3" s="66">
        <v>2.1518998373307955E-3</v>
      </c>
    </row>
    <row r="4" spans="1:83" x14ac:dyDescent="0.2">
      <c r="A4" s="36" t="s">
        <v>46</v>
      </c>
      <c r="B4" s="45" t="s">
        <v>47</v>
      </c>
      <c r="C4" s="45" t="s">
        <v>7</v>
      </c>
      <c r="D4" s="20" t="s">
        <v>254</v>
      </c>
      <c r="E4" s="47">
        <v>2014</v>
      </c>
      <c r="F4" s="15">
        <v>0</v>
      </c>
      <c r="G4" s="74">
        <v>0</v>
      </c>
      <c r="H4" s="61">
        <v>0</v>
      </c>
      <c r="I4" s="66">
        <v>0</v>
      </c>
    </row>
    <row r="5" spans="1:83" x14ac:dyDescent="0.2">
      <c r="A5" s="62" t="s">
        <v>255</v>
      </c>
      <c r="B5" s="46" t="s">
        <v>256</v>
      </c>
      <c r="C5" s="46" t="s">
        <v>7</v>
      </c>
      <c r="D5" s="20" t="s">
        <v>254</v>
      </c>
      <c r="E5" s="49">
        <v>2016</v>
      </c>
      <c r="F5" s="15">
        <v>0</v>
      </c>
      <c r="G5" s="74">
        <v>0</v>
      </c>
      <c r="H5" s="61">
        <v>0</v>
      </c>
      <c r="I5" s="66">
        <v>0</v>
      </c>
    </row>
    <row r="6" spans="1:83" x14ac:dyDescent="0.2">
      <c r="A6" s="36" t="s">
        <v>48</v>
      </c>
      <c r="B6" s="19" t="s">
        <v>49</v>
      </c>
      <c r="C6" s="19" t="s">
        <v>7</v>
      </c>
      <c r="D6" s="20" t="s">
        <v>254</v>
      </c>
      <c r="E6" s="21">
        <v>2015</v>
      </c>
      <c r="F6" s="15">
        <v>0</v>
      </c>
      <c r="G6" s="74">
        <v>0</v>
      </c>
      <c r="H6" s="61">
        <v>0</v>
      </c>
      <c r="I6" s="66">
        <v>0</v>
      </c>
    </row>
    <row r="7" spans="1:83" x14ac:dyDescent="0.2">
      <c r="A7" s="36" t="s">
        <v>50</v>
      </c>
      <c r="B7" s="19" t="s">
        <v>51</v>
      </c>
      <c r="C7" s="19" t="s">
        <v>4</v>
      </c>
      <c r="D7" s="20" t="s">
        <v>254</v>
      </c>
      <c r="E7" s="21">
        <v>2009</v>
      </c>
      <c r="F7" s="15">
        <v>602</v>
      </c>
      <c r="G7" s="74">
        <v>618</v>
      </c>
      <c r="H7" s="61">
        <v>634</v>
      </c>
      <c r="I7" s="66">
        <v>2.0080628324738301</v>
      </c>
    </row>
    <row r="8" spans="1:83" x14ac:dyDescent="0.2">
      <c r="A8" s="36" t="s">
        <v>52</v>
      </c>
      <c r="B8" s="19" t="s">
        <v>53</v>
      </c>
      <c r="C8" s="19" t="s">
        <v>7</v>
      </c>
      <c r="D8" s="20" t="s">
        <v>254</v>
      </c>
      <c r="E8" s="21">
        <v>2009</v>
      </c>
      <c r="F8" s="15">
        <v>22.5</v>
      </c>
      <c r="G8" s="74">
        <v>23</v>
      </c>
      <c r="H8" s="61">
        <v>23</v>
      </c>
      <c r="I8" s="66">
        <v>7.4213819631363698E-2</v>
      </c>
    </row>
    <row r="9" spans="1:83" x14ac:dyDescent="0.2">
      <c r="A9" s="36" t="s">
        <v>54</v>
      </c>
      <c r="B9" s="19" t="s">
        <v>55</v>
      </c>
      <c r="C9" s="19" t="s">
        <v>4</v>
      </c>
      <c r="D9" s="46" t="s">
        <v>254</v>
      </c>
      <c r="E9" s="47">
        <v>2009</v>
      </c>
      <c r="F9" s="74">
        <v>328</v>
      </c>
      <c r="G9" s="74">
        <v>309.5</v>
      </c>
      <c r="H9" s="61">
        <v>411.5</v>
      </c>
      <c r="I9" s="66">
        <v>1.1343086409779388</v>
      </c>
    </row>
    <row r="10" spans="1:83" x14ac:dyDescent="0.2">
      <c r="A10" s="45" t="s">
        <v>384</v>
      </c>
      <c r="B10" s="19" t="s">
        <v>385</v>
      </c>
      <c r="C10" s="19" t="s">
        <v>7</v>
      </c>
      <c r="D10" s="45" t="s">
        <v>254</v>
      </c>
      <c r="E10" s="61">
        <v>2018</v>
      </c>
      <c r="F10" s="51">
        <v>0</v>
      </c>
      <c r="G10" s="51">
        <v>0</v>
      </c>
      <c r="H10" s="61">
        <v>0</v>
      </c>
      <c r="I10" s="66">
        <v>0</v>
      </c>
    </row>
    <row r="11" spans="1:83" x14ac:dyDescent="0.2">
      <c r="A11" s="36" t="s">
        <v>56</v>
      </c>
      <c r="B11" s="19" t="s">
        <v>57</v>
      </c>
      <c r="C11" s="19" t="s">
        <v>10</v>
      </c>
      <c r="D11" s="20" t="s">
        <v>254</v>
      </c>
      <c r="E11" s="21">
        <v>2009</v>
      </c>
      <c r="F11" s="15">
        <v>14</v>
      </c>
      <c r="G11" s="74">
        <v>14.5</v>
      </c>
      <c r="H11" s="61">
        <v>14</v>
      </c>
      <c r="I11" s="66">
        <v>4.6053550210487022E-2</v>
      </c>
    </row>
    <row r="12" spans="1:83" x14ac:dyDescent="0.2">
      <c r="A12" s="36" t="s">
        <v>58</v>
      </c>
      <c r="B12" s="19" t="s">
        <v>59</v>
      </c>
      <c r="C12" s="19" t="s">
        <v>4</v>
      </c>
      <c r="D12" s="46" t="s">
        <v>254</v>
      </c>
      <c r="E12" s="47">
        <v>2009</v>
      </c>
      <c r="F12" s="74">
        <v>775</v>
      </c>
      <c r="G12" s="74">
        <v>850.5</v>
      </c>
      <c r="H12" s="61">
        <v>850.5</v>
      </c>
      <c r="I12" s="66">
        <v>2.6804181102297862</v>
      </c>
    </row>
    <row r="13" spans="1:83" x14ac:dyDescent="0.2">
      <c r="A13" s="45" t="s">
        <v>386</v>
      </c>
      <c r="B13" s="19" t="s">
        <v>387</v>
      </c>
      <c r="C13" s="19" t="s">
        <v>31</v>
      </c>
      <c r="D13" s="45" t="s">
        <v>254</v>
      </c>
      <c r="E13" s="61">
        <v>2018</v>
      </c>
      <c r="F13" s="51">
        <v>0</v>
      </c>
      <c r="G13" s="51">
        <v>0</v>
      </c>
      <c r="H13" s="61">
        <v>0</v>
      </c>
      <c r="I13" s="66">
        <v>0</v>
      </c>
    </row>
    <row r="14" spans="1:83" x14ac:dyDescent="0.2">
      <c r="A14" s="45" t="s">
        <v>388</v>
      </c>
      <c r="B14" s="45" t="s">
        <v>389</v>
      </c>
      <c r="C14" s="45" t="s">
        <v>31</v>
      </c>
      <c r="D14" s="45" t="s">
        <v>254</v>
      </c>
      <c r="E14" s="61">
        <v>2018</v>
      </c>
      <c r="F14" s="51">
        <v>0</v>
      </c>
      <c r="G14" s="51">
        <v>0</v>
      </c>
      <c r="H14" s="61">
        <v>0</v>
      </c>
      <c r="I14" s="66">
        <v>0</v>
      </c>
    </row>
    <row r="15" spans="1:83" x14ac:dyDescent="0.2">
      <c r="A15" s="36" t="s">
        <v>60</v>
      </c>
      <c r="B15" s="45" t="s">
        <v>61</v>
      </c>
      <c r="C15" s="45" t="s">
        <v>10</v>
      </c>
      <c r="D15" s="46" t="s">
        <v>254</v>
      </c>
      <c r="E15" s="47">
        <v>2009</v>
      </c>
      <c r="F15" s="74">
        <v>40.5</v>
      </c>
      <c r="G15" s="74">
        <v>37.5</v>
      </c>
      <c r="H15" s="61">
        <v>37.5</v>
      </c>
      <c r="I15" s="66">
        <v>0.12527568995085542</v>
      </c>
    </row>
    <row r="16" spans="1:83" x14ac:dyDescent="0.2">
      <c r="A16" s="45" t="s">
        <v>390</v>
      </c>
      <c r="B16" s="19" t="s">
        <v>391</v>
      </c>
      <c r="C16" s="19" t="s">
        <v>62</v>
      </c>
      <c r="D16" s="45" t="s">
        <v>254</v>
      </c>
      <c r="E16" s="61">
        <v>2018</v>
      </c>
      <c r="F16" s="51">
        <v>0</v>
      </c>
      <c r="G16" s="51">
        <v>0</v>
      </c>
      <c r="H16" s="61">
        <v>0</v>
      </c>
      <c r="I16" s="66">
        <v>0</v>
      </c>
    </row>
    <row r="17" spans="1:83" x14ac:dyDescent="0.2">
      <c r="A17" s="36" t="s">
        <v>63</v>
      </c>
      <c r="B17" s="19" t="s">
        <v>64</v>
      </c>
      <c r="C17" s="19" t="s">
        <v>4</v>
      </c>
      <c r="D17" s="20" t="s">
        <v>254</v>
      </c>
      <c r="E17" s="21">
        <v>2009</v>
      </c>
      <c r="F17" s="15">
        <v>1480.5</v>
      </c>
      <c r="G17" s="74">
        <v>1527.5</v>
      </c>
      <c r="H17" s="61">
        <v>1626.5</v>
      </c>
      <c r="I17" s="66">
        <v>5.0175328269483224</v>
      </c>
    </row>
    <row r="18" spans="1:83" x14ac:dyDescent="0.2">
      <c r="A18" s="36" t="s">
        <v>65</v>
      </c>
      <c r="B18" s="19" t="s">
        <v>66</v>
      </c>
      <c r="C18" s="19" t="s">
        <v>7</v>
      </c>
      <c r="D18" s="20" t="s">
        <v>254</v>
      </c>
      <c r="E18" s="21">
        <v>2013</v>
      </c>
      <c r="F18" s="15">
        <v>2</v>
      </c>
      <c r="G18" s="74">
        <v>2</v>
      </c>
      <c r="H18" s="61">
        <v>1.5</v>
      </c>
      <c r="I18" s="66">
        <v>5.9757156575272891E-3</v>
      </c>
    </row>
    <row r="19" spans="1:83" x14ac:dyDescent="0.2">
      <c r="A19" s="36" t="s">
        <v>67</v>
      </c>
      <c r="B19" s="45" t="s">
        <v>68</v>
      </c>
      <c r="C19" s="45" t="s">
        <v>7</v>
      </c>
      <c r="D19" s="20" t="s">
        <v>254</v>
      </c>
      <c r="E19" s="47">
        <v>2014</v>
      </c>
      <c r="F19" s="74">
        <v>5</v>
      </c>
      <c r="G19" s="74">
        <v>4</v>
      </c>
      <c r="H19" s="61">
        <v>7.5</v>
      </c>
      <c r="I19" s="66">
        <v>1.7809307802948565E-2</v>
      </c>
    </row>
    <row r="20" spans="1:83" x14ac:dyDescent="0.2">
      <c r="A20" s="62" t="s">
        <v>300</v>
      </c>
      <c r="B20" s="46" t="s">
        <v>301</v>
      </c>
      <c r="C20" s="46" t="s">
        <v>31</v>
      </c>
      <c r="D20" s="20" t="s">
        <v>254</v>
      </c>
      <c r="E20" s="49">
        <v>2017</v>
      </c>
      <c r="F20" s="51">
        <v>0</v>
      </c>
      <c r="G20" s="74">
        <v>0</v>
      </c>
      <c r="H20" s="61">
        <v>0</v>
      </c>
      <c r="I20" s="66">
        <v>0</v>
      </c>
    </row>
    <row r="21" spans="1:83" x14ac:dyDescent="0.2">
      <c r="A21" s="36" t="s">
        <v>69</v>
      </c>
      <c r="B21" s="19" t="s">
        <v>70</v>
      </c>
      <c r="C21" s="19" t="s">
        <v>7</v>
      </c>
      <c r="D21" s="20" t="s">
        <v>254</v>
      </c>
      <c r="E21" s="21">
        <v>2012</v>
      </c>
      <c r="F21" s="74">
        <v>0</v>
      </c>
      <c r="G21" s="74">
        <v>0</v>
      </c>
      <c r="H21" s="61">
        <v>0</v>
      </c>
      <c r="I21" s="66">
        <v>0</v>
      </c>
    </row>
    <row r="22" spans="1:83" x14ac:dyDescent="0.2">
      <c r="A22" s="36" t="s">
        <v>71</v>
      </c>
      <c r="B22" s="19" t="s">
        <v>72</v>
      </c>
      <c r="C22" s="19" t="s">
        <v>7</v>
      </c>
      <c r="D22" s="20" t="s">
        <v>254</v>
      </c>
      <c r="E22" s="21">
        <v>2014</v>
      </c>
      <c r="F22" s="74">
        <v>0</v>
      </c>
      <c r="G22" s="74">
        <v>0</v>
      </c>
      <c r="H22" s="61">
        <v>0</v>
      </c>
      <c r="I22" s="66">
        <v>0</v>
      </c>
    </row>
    <row r="23" spans="1:83" x14ac:dyDescent="0.2">
      <c r="A23" s="36" t="s">
        <v>73</v>
      </c>
      <c r="B23" s="45" t="s">
        <v>74</v>
      </c>
      <c r="C23" s="45" t="s">
        <v>7</v>
      </c>
      <c r="D23" s="46" t="s">
        <v>254</v>
      </c>
      <c r="E23" s="47">
        <v>2014</v>
      </c>
      <c r="F23" s="74">
        <v>0</v>
      </c>
      <c r="G23" s="74">
        <v>0</v>
      </c>
      <c r="H23" s="61">
        <v>0</v>
      </c>
      <c r="I23" s="66">
        <v>0</v>
      </c>
    </row>
    <row r="24" spans="1:83" x14ac:dyDescent="0.2">
      <c r="A24" s="45" t="s">
        <v>404</v>
      </c>
      <c r="B24" s="19" t="s">
        <v>405</v>
      </c>
      <c r="C24" s="19" t="s">
        <v>108</v>
      </c>
      <c r="D24" s="45" t="s">
        <v>254</v>
      </c>
      <c r="E24" s="61">
        <v>2018</v>
      </c>
      <c r="F24" s="74">
        <v>0</v>
      </c>
      <c r="G24" s="74">
        <v>0</v>
      </c>
      <c r="H24" s="61">
        <v>0</v>
      </c>
      <c r="I24" s="66">
        <v>0</v>
      </c>
    </row>
    <row r="25" spans="1:83" s="38" customFormat="1" x14ac:dyDescent="0.2">
      <c r="A25" s="36" t="s">
        <v>331</v>
      </c>
      <c r="B25" s="45" t="s">
        <v>332</v>
      </c>
      <c r="C25" s="45" t="s">
        <v>62</v>
      </c>
      <c r="D25" s="46" t="s">
        <v>254</v>
      </c>
      <c r="E25" s="47">
        <v>2009</v>
      </c>
      <c r="F25" s="74">
        <v>70</v>
      </c>
      <c r="G25" s="74">
        <v>73.5</v>
      </c>
      <c r="H25" s="61">
        <v>70.5</v>
      </c>
      <c r="I25" s="66">
        <v>0.23187193466935779</v>
      </c>
    </row>
    <row r="26" spans="1:83" x14ac:dyDescent="0.2">
      <c r="A26" s="63" t="s">
        <v>443</v>
      </c>
      <c r="B26" s="39" t="s">
        <v>444</v>
      </c>
      <c r="C26" s="39" t="s">
        <v>7</v>
      </c>
      <c r="D26" s="46" t="s">
        <v>257</v>
      </c>
      <c r="E26" s="21">
        <v>2016</v>
      </c>
      <c r="F26" s="74">
        <v>0</v>
      </c>
      <c r="G26" s="74">
        <v>0</v>
      </c>
      <c r="H26" s="74">
        <v>0</v>
      </c>
      <c r="I26" s="66">
        <v>0</v>
      </c>
    </row>
    <row r="27" spans="1:83" x14ac:dyDescent="0.2">
      <c r="A27" s="36" t="s">
        <v>75</v>
      </c>
      <c r="B27" s="45" t="s">
        <v>76</v>
      </c>
      <c r="C27" s="45" t="s">
        <v>10</v>
      </c>
      <c r="D27" s="46" t="s">
        <v>257</v>
      </c>
      <c r="E27" s="47">
        <v>2009</v>
      </c>
      <c r="F27" s="74">
        <v>41</v>
      </c>
      <c r="G27" s="74">
        <v>42.5</v>
      </c>
      <c r="H27" s="61">
        <v>43</v>
      </c>
      <c r="I27" s="66">
        <v>0.13701511138695455</v>
      </c>
    </row>
    <row r="28" spans="1:83" x14ac:dyDescent="0.2">
      <c r="A28" s="36" t="s">
        <v>77</v>
      </c>
      <c r="B28" s="45" t="s">
        <v>78</v>
      </c>
      <c r="C28" s="45" t="s">
        <v>4</v>
      </c>
      <c r="D28" s="46" t="s">
        <v>257</v>
      </c>
      <c r="E28" s="47">
        <v>2009</v>
      </c>
      <c r="F28" s="74">
        <v>549</v>
      </c>
      <c r="G28" s="74">
        <v>529</v>
      </c>
      <c r="H28" s="61">
        <v>549</v>
      </c>
      <c r="I28" s="66">
        <v>1.7632682250995653</v>
      </c>
    </row>
    <row r="29" spans="1:83" x14ac:dyDescent="0.2">
      <c r="A29" s="36" t="s">
        <v>79</v>
      </c>
      <c r="B29" s="45" t="s">
        <v>80</v>
      </c>
      <c r="C29" s="45" t="s">
        <v>7</v>
      </c>
      <c r="D29" s="46" t="s">
        <v>257</v>
      </c>
      <c r="E29" s="47">
        <v>2013</v>
      </c>
      <c r="F29" s="74">
        <v>1</v>
      </c>
      <c r="G29" s="74">
        <v>1</v>
      </c>
      <c r="H29" s="61">
        <v>2</v>
      </c>
      <c r="I29" s="66">
        <v>4.303799674661591E-3</v>
      </c>
    </row>
    <row r="30" spans="1:83" x14ac:dyDescent="0.2">
      <c r="A30" s="36" t="s">
        <v>81</v>
      </c>
      <c r="B30" s="19" t="s">
        <v>82</v>
      </c>
      <c r="C30" s="19" t="s">
        <v>7</v>
      </c>
      <c r="D30" s="46" t="s">
        <v>257</v>
      </c>
      <c r="E30" s="47">
        <v>2014</v>
      </c>
      <c r="F30" s="74">
        <v>1.5</v>
      </c>
      <c r="G30" s="74">
        <v>3</v>
      </c>
      <c r="H30" s="61">
        <v>0.5</v>
      </c>
      <c r="I30" s="66">
        <v>5.4405261380417423E-3</v>
      </c>
    </row>
    <row r="31" spans="1:83" x14ac:dyDescent="0.2">
      <c r="A31" s="36" t="s">
        <v>83</v>
      </c>
      <c r="B31" s="19" t="s">
        <v>84</v>
      </c>
      <c r="C31" s="19" t="s">
        <v>7</v>
      </c>
      <c r="D31" s="46" t="s">
        <v>257</v>
      </c>
      <c r="E31" s="47">
        <v>2013</v>
      </c>
      <c r="F31" s="74">
        <v>0</v>
      </c>
      <c r="G31" s="74">
        <v>0</v>
      </c>
      <c r="H31" s="61">
        <v>1</v>
      </c>
      <c r="I31" s="66">
        <v>1.0527534767183569E-3</v>
      </c>
    </row>
    <row r="32" spans="1:83" s="12" customFormat="1" x14ac:dyDescent="0.2">
      <c r="A32" s="45" t="s">
        <v>416</v>
      </c>
      <c r="B32" s="45" t="s">
        <v>417</v>
      </c>
      <c r="C32" s="45" t="s">
        <v>418</v>
      </c>
      <c r="D32" s="45" t="s">
        <v>257</v>
      </c>
      <c r="E32" s="61">
        <v>2009</v>
      </c>
      <c r="F32" s="74">
        <v>708</v>
      </c>
      <c r="G32" s="74">
        <v>1069</v>
      </c>
      <c r="H32" s="61">
        <v>1053.5</v>
      </c>
      <c r="I32" s="66">
        <v>3.0545553175114248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</row>
    <row r="33" spans="1:10" x14ac:dyDescent="0.2">
      <c r="A33" s="36" t="s">
        <v>85</v>
      </c>
      <c r="B33" s="45" t="s">
        <v>86</v>
      </c>
      <c r="C33" s="19" t="s">
        <v>7</v>
      </c>
      <c r="D33" s="19" t="s">
        <v>87</v>
      </c>
      <c r="E33" s="47">
        <v>2014</v>
      </c>
      <c r="F33" s="74">
        <v>0</v>
      </c>
      <c r="G33" s="74">
        <v>0</v>
      </c>
      <c r="H33" s="61">
        <v>0</v>
      </c>
      <c r="I33" s="66">
        <v>0</v>
      </c>
    </row>
    <row r="34" spans="1:10" x14ac:dyDescent="0.2">
      <c r="A34" s="36" t="s">
        <v>88</v>
      </c>
      <c r="B34" s="45" t="s">
        <v>89</v>
      </c>
      <c r="C34" s="45" t="s">
        <v>31</v>
      </c>
      <c r="D34" s="45" t="s">
        <v>87</v>
      </c>
      <c r="E34" s="47">
        <v>2014</v>
      </c>
      <c r="F34" s="74">
        <v>0</v>
      </c>
      <c r="G34" s="74">
        <v>0</v>
      </c>
      <c r="H34" s="61">
        <v>0</v>
      </c>
      <c r="I34" s="66">
        <v>0</v>
      </c>
    </row>
    <row r="35" spans="1:10" x14ac:dyDescent="0.2">
      <c r="A35" s="36" t="s">
        <v>90</v>
      </c>
      <c r="B35" s="45" t="s">
        <v>91</v>
      </c>
      <c r="C35" s="45" t="s">
        <v>7</v>
      </c>
      <c r="D35" s="45" t="s">
        <v>87</v>
      </c>
      <c r="E35" s="40">
        <v>2011</v>
      </c>
      <c r="F35" s="74">
        <v>0</v>
      </c>
      <c r="G35" s="74">
        <v>0</v>
      </c>
      <c r="H35" s="61">
        <v>0</v>
      </c>
      <c r="I35" s="66">
        <v>0</v>
      </c>
    </row>
    <row r="36" spans="1:10" x14ac:dyDescent="0.2">
      <c r="A36" s="36" t="s">
        <v>258</v>
      </c>
      <c r="B36" s="73" t="s">
        <v>259</v>
      </c>
      <c r="C36" s="73" t="s">
        <v>62</v>
      </c>
      <c r="D36" s="73" t="s">
        <v>87</v>
      </c>
      <c r="E36" s="74">
        <v>2016</v>
      </c>
      <c r="F36" s="74">
        <v>0</v>
      </c>
      <c r="G36" s="74">
        <v>0</v>
      </c>
      <c r="H36" s="61">
        <v>0</v>
      </c>
      <c r="I36" s="66">
        <v>0</v>
      </c>
    </row>
    <row r="37" spans="1:10" ht="12.75" customHeight="1" x14ac:dyDescent="0.2">
      <c r="A37" s="36" t="s">
        <v>92</v>
      </c>
      <c r="B37" s="19" t="s">
        <v>93</v>
      </c>
      <c r="C37" s="19" t="s">
        <v>10</v>
      </c>
      <c r="D37" s="45" t="s">
        <v>87</v>
      </c>
      <c r="E37" s="9">
        <v>2009</v>
      </c>
      <c r="F37" s="15">
        <v>12.5</v>
      </c>
      <c r="G37" s="74">
        <v>14</v>
      </c>
      <c r="H37" s="61">
        <v>27</v>
      </c>
      <c r="I37" s="66">
        <v>5.7519713204551841E-2</v>
      </c>
      <c r="J37" s="81"/>
    </row>
    <row r="38" spans="1:10" x14ac:dyDescent="0.2">
      <c r="A38" s="36" t="s">
        <v>94</v>
      </c>
      <c r="B38" s="19" t="s">
        <v>95</v>
      </c>
      <c r="C38" s="19" t="s">
        <v>4</v>
      </c>
      <c r="D38" s="45" t="s">
        <v>87</v>
      </c>
      <c r="E38" s="9">
        <v>2009</v>
      </c>
      <c r="F38" s="15">
        <v>976.5</v>
      </c>
      <c r="G38" s="74">
        <v>1017</v>
      </c>
      <c r="H38" s="61">
        <v>897.5</v>
      </c>
      <c r="I38" s="66">
        <v>3.1351302662126397</v>
      </c>
    </row>
    <row r="39" spans="1:10" x14ac:dyDescent="0.2">
      <c r="A39" s="36" t="s">
        <v>96</v>
      </c>
      <c r="B39" s="45" t="s">
        <v>97</v>
      </c>
      <c r="C39" s="45" t="s">
        <v>7</v>
      </c>
      <c r="D39" s="45" t="s">
        <v>87</v>
      </c>
      <c r="E39" s="40">
        <v>2014</v>
      </c>
      <c r="F39" s="74">
        <v>0</v>
      </c>
      <c r="G39" s="74">
        <v>0.5</v>
      </c>
      <c r="H39" s="61">
        <v>0</v>
      </c>
      <c r="I39" s="66">
        <v>5.3890343928174951E-4</v>
      </c>
    </row>
    <row r="40" spans="1:10" x14ac:dyDescent="0.2">
      <c r="A40" s="36" t="s">
        <v>98</v>
      </c>
      <c r="B40" s="73" t="s">
        <v>248</v>
      </c>
      <c r="C40" s="45" t="s">
        <v>7</v>
      </c>
      <c r="D40" s="45" t="s">
        <v>87</v>
      </c>
      <c r="E40" s="9">
        <v>2012</v>
      </c>
      <c r="F40" s="15">
        <v>0</v>
      </c>
      <c r="G40" s="74">
        <v>0</v>
      </c>
      <c r="H40" s="61">
        <v>0</v>
      </c>
      <c r="I40" s="66">
        <v>0</v>
      </c>
    </row>
    <row r="41" spans="1:10" x14ac:dyDescent="0.2">
      <c r="A41" s="36" t="s">
        <v>333</v>
      </c>
      <c r="B41" s="73" t="s">
        <v>334</v>
      </c>
      <c r="C41" s="73" t="s">
        <v>108</v>
      </c>
      <c r="D41" s="45" t="s">
        <v>87</v>
      </c>
      <c r="E41" s="9">
        <v>2016</v>
      </c>
      <c r="F41" s="15">
        <v>628.5</v>
      </c>
      <c r="G41" s="74">
        <v>660</v>
      </c>
      <c r="H41" s="61">
        <v>698</v>
      </c>
      <c r="I41" s="66">
        <v>2.1503998187139981</v>
      </c>
    </row>
    <row r="42" spans="1:10" x14ac:dyDescent="0.2">
      <c r="A42" s="36" t="s">
        <v>99</v>
      </c>
      <c r="B42" s="45" t="s">
        <v>100</v>
      </c>
      <c r="C42" s="45" t="s">
        <v>7</v>
      </c>
      <c r="D42" s="73" t="s">
        <v>368</v>
      </c>
      <c r="E42" s="40">
        <v>2013</v>
      </c>
      <c r="F42" s="74">
        <v>0</v>
      </c>
      <c r="G42" s="74">
        <v>0</v>
      </c>
      <c r="H42" s="61">
        <v>0</v>
      </c>
      <c r="I42" s="66">
        <v>0</v>
      </c>
    </row>
    <row r="43" spans="1:10" x14ac:dyDescent="0.2">
      <c r="A43" s="62" t="s">
        <v>302</v>
      </c>
      <c r="B43" s="46" t="s">
        <v>303</v>
      </c>
      <c r="C43" s="46" t="s">
        <v>7</v>
      </c>
      <c r="D43" s="46" t="s">
        <v>368</v>
      </c>
      <c r="E43" s="49">
        <v>2017</v>
      </c>
      <c r="F43" s="51">
        <v>0</v>
      </c>
      <c r="G43" s="74">
        <v>0</v>
      </c>
      <c r="H43" s="61">
        <v>0</v>
      </c>
      <c r="I43" s="66">
        <v>0</v>
      </c>
    </row>
    <row r="44" spans="1:10" x14ac:dyDescent="0.2">
      <c r="A44" s="36" t="s">
        <v>101</v>
      </c>
      <c r="B44" s="19" t="s">
        <v>102</v>
      </c>
      <c r="C44" s="19" t="s">
        <v>4</v>
      </c>
      <c r="D44" s="43" t="s">
        <v>368</v>
      </c>
      <c r="E44" s="40">
        <v>2009</v>
      </c>
      <c r="F44" s="15">
        <v>712.5</v>
      </c>
      <c r="G44" s="74">
        <v>902.5</v>
      </c>
      <c r="H44" s="61">
        <v>809.5</v>
      </c>
      <c r="I44" s="66">
        <v>2.6232708102032993</v>
      </c>
    </row>
    <row r="45" spans="1:10" x14ac:dyDescent="0.2">
      <c r="A45" s="36" t="s">
        <v>103</v>
      </c>
      <c r="B45" s="45" t="s">
        <v>104</v>
      </c>
      <c r="C45" s="45" t="s">
        <v>4</v>
      </c>
      <c r="D45" s="73" t="s">
        <v>368</v>
      </c>
      <c r="E45" s="40">
        <v>2009</v>
      </c>
      <c r="F45" s="74">
        <v>75</v>
      </c>
      <c r="G45" s="74">
        <v>65.5</v>
      </c>
      <c r="H45" s="61">
        <v>70</v>
      </c>
      <c r="I45" s="66">
        <v>0.22832553211579748</v>
      </c>
    </row>
    <row r="46" spans="1:10" x14ac:dyDescent="0.2">
      <c r="A46" s="62" t="s">
        <v>304</v>
      </c>
      <c r="B46" s="46" t="s">
        <v>305</v>
      </c>
      <c r="C46" s="46" t="s">
        <v>7</v>
      </c>
      <c r="D46" s="46" t="s">
        <v>366</v>
      </c>
      <c r="E46" s="49">
        <v>2017</v>
      </c>
      <c r="F46" s="51">
        <v>0</v>
      </c>
      <c r="G46" s="74">
        <v>14.5</v>
      </c>
      <c r="H46" s="61">
        <v>10</v>
      </c>
      <c r="I46" s="66">
        <v>2.6155734506354306E-2</v>
      </c>
    </row>
    <row r="47" spans="1:10" x14ac:dyDescent="0.2">
      <c r="A47" s="36" t="s">
        <v>5</v>
      </c>
      <c r="B47" s="19" t="s">
        <v>6</v>
      </c>
      <c r="C47" s="19" t="s">
        <v>7</v>
      </c>
      <c r="D47" s="73" t="s">
        <v>366</v>
      </c>
      <c r="E47" s="40">
        <v>2014</v>
      </c>
      <c r="F47" s="15">
        <v>18.5</v>
      </c>
      <c r="G47" s="74">
        <v>12</v>
      </c>
      <c r="H47" s="61">
        <v>12.5</v>
      </c>
      <c r="I47" s="66">
        <v>4.6822089090976945E-2</v>
      </c>
    </row>
    <row r="48" spans="1:10" x14ac:dyDescent="0.2">
      <c r="A48" s="36" t="s">
        <v>8</v>
      </c>
      <c r="B48" s="19" t="s">
        <v>9</v>
      </c>
      <c r="C48" s="19" t="s">
        <v>10</v>
      </c>
      <c r="D48" s="73" t="s">
        <v>366</v>
      </c>
      <c r="E48" s="40">
        <v>2009</v>
      </c>
      <c r="F48" s="15">
        <v>16</v>
      </c>
      <c r="G48" s="74">
        <v>15</v>
      </c>
      <c r="H48" s="61">
        <v>13.5</v>
      </c>
      <c r="I48" s="66">
        <v>4.8307048596732349E-2</v>
      </c>
    </row>
    <row r="49" spans="1:9" x14ac:dyDescent="0.2">
      <c r="A49" s="36" t="s">
        <v>11</v>
      </c>
      <c r="B49" s="45" t="s">
        <v>12</v>
      </c>
      <c r="C49" s="45" t="s">
        <v>10</v>
      </c>
      <c r="D49" s="73" t="s">
        <v>366</v>
      </c>
      <c r="E49" s="40">
        <v>2009</v>
      </c>
      <c r="F49" s="44">
        <v>57</v>
      </c>
      <c r="G49" s="74">
        <v>54.5</v>
      </c>
      <c r="H49" s="61">
        <v>53.5</v>
      </c>
      <c r="I49" s="66">
        <v>0.17893047891784133</v>
      </c>
    </row>
    <row r="50" spans="1:9" x14ac:dyDescent="0.2">
      <c r="A50" s="36" t="s">
        <v>13</v>
      </c>
      <c r="B50" s="45" t="s">
        <v>14</v>
      </c>
      <c r="C50" s="19" t="s">
        <v>7</v>
      </c>
      <c r="D50" s="43" t="s">
        <v>366</v>
      </c>
      <c r="E50" s="40">
        <v>2014</v>
      </c>
      <c r="F50" s="74">
        <v>4.5</v>
      </c>
      <c r="G50" s="74">
        <v>4</v>
      </c>
      <c r="H50" s="61">
        <v>2.5</v>
      </c>
      <c r="I50" s="66">
        <v>1.1985297498026088E-2</v>
      </c>
    </row>
    <row r="51" spans="1:9" x14ac:dyDescent="0.2">
      <c r="A51" s="36" t="s">
        <v>15</v>
      </c>
      <c r="B51" s="45" t="s">
        <v>16</v>
      </c>
      <c r="C51" s="19" t="s">
        <v>4</v>
      </c>
      <c r="D51" s="73" t="s">
        <v>366</v>
      </c>
      <c r="E51" s="40">
        <v>2009</v>
      </c>
      <c r="F51" s="15">
        <v>129.5</v>
      </c>
      <c r="G51" s="74">
        <v>128</v>
      </c>
      <c r="H51" s="61">
        <v>131</v>
      </c>
      <c r="I51" s="66">
        <v>0.42097290253088104</v>
      </c>
    </row>
    <row r="52" spans="1:9" x14ac:dyDescent="0.2">
      <c r="A52" s="36" t="s">
        <v>17</v>
      </c>
      <c r="B52" s="45" t="s">
        <v>18</v>
      </c>
      <c r="C52" s="45" t="s">
        <v>10</v>
      </c>
      <c r="D52" s="46" t="s">
        <v>366</v>
      </c>
      <c r="E52" s="47">
        <v>2009</v>
      </c>
      <c r="F52" s="44">
        <v>1.5</v>
      </c>
      <c r="G52" s="74">
        <v>7.5</v>
      </c>
      <c r="H52" s="61">
        <v>10</v>
      </c>
      <c r="I52" s="66">
        <v>2.0291815120401877E-2</v>
      </c>
    </row>
    <row r="53" spans="1:9" x14ac:dyDescent="0.2">
      <c r="A53" s="36" t="s">
        <v>19</v>
      </c>
      <c r="B53" s="45" t="s">
        <v>20</v>
      </c>
      <c r="C53" s="45" t="s">
        <v>4</v>
      </c>
      <c r="D53" s="46" t="s">
        <v>366</v>
      </c>
      <c r="E53" s="47">
        <v>2009</v>
      </c>
      <c r="F53" s="44">
        <v>984</v>
      </c>
      <c r="G53" s="74">
        <v>1129</v>
      </c>
      <c r="H53" s="61">
        <v>1198</v>
      </c>
      <c r="I53" s="66">
        <v>3.5806007001855775</v>
      </c>
    </row>
    <row r="54" spans="1:9" x14ac:dyDescent="0.2">
      <c r="A54" s="36" t="s">
        <v>21</v>
      </c>
      <c r="B54" s="19" t="s">
        <v>22</v>
      </c>
      <c r="C54" s="19" t="s">
        <v>7</v>
      </c>
      <c r="D54" s="20" t="s">
        <v>366</v>
      </c>
      <c r="E54" s="21">
        <v>2013</v>
      </c>
      <c r="F54" s="15">
        <v>9</v>
      </c>
      <c r="G54" s="74">
        <v>6.5</v>
      </c>
      <c r="H54" s="61">
        <v>8.5</v>
      </c>
      <c r="I54" s="66">
        <v>2.6038521846721181E-2</v>
      </c>
    </row>
    <row r="55" spans="1:9" x14ac:dyDescent="0.2">
      <c r="A55" s="36" t="s">
        <v>23</v>
      </c>
      <c r="B55" s="19" t="s">
        <v>24</v>
      </c>
      <c r="C55" s="19" t="s">
        <v>7</v>
      </c>
      <c r="D55" s="46" t="s">
        <v>366</v>
      </c>
      <c r="E55" s="21">
        <v>2011</v>
      </c>
      <c r="F55" s="15">
        <v>8</v>
      </c>
      <c r="G55" s="74">
        <v>2.5</v>
      </c>
      <c r="H55" s="61">
        <v>6</v>
      </c>
      <c r="I55" s="66">
        <v>1.7974924798009911E-2</v>
      </c>
    </row>
    <row r="56" spans="1:9" x14ac:dyDescent="0.2">
      <c r="A56" s="36" t="s">
        <v>25</v>
      </c>
      <c r="B56" s="45" t="s">
        <v>26</v>
      </c>
      <c r="C56" s="19" t="s">
        <v>7</v>
      </c>
      <c r="D56" s="46" t="s">
        <v>366</v>
      </c>
      <c r="E56" s="47">
        <v>2014</v>
      </c>
      <c r="F56" s="74">
        <v>16.5</v>
      </c>
      <c r="G56" s="74">
        <v>22</v>
      </c>
      <c r="H56" s="61">
        <v>25</v>
      </c>
      <c r="I56" s="66">
        <v>6.8518604650268627E-2</v>
      </c>
    </row>
    <row r="57" spans="1:9" x14ac:dyDescent="0.2">
      <c r="A57" s="63" t="s">
        <v>338</v>
      </c>
      <c r="B57" s="73" t="s">
        <v>339</v>
      </c>
      <c r="C57" s="19" t="s">
        <v>244</v>
      </c>
      <c r="D57" s="73" t="s">
        <v>366</v>
      </c>
      <c r="E57" s="40">
        <v>2009</v>
      </c>
      <c r="F57" s="61">
        <v>899.5</v>
      </c>
      <c r="G57" s="61">
        <v>937</v>
      </c>
      <c r="H57" s="61">
        <v>1171</v>
      </c>
      <c r="I57" s="66">
        <v>3.2505563819251035</v>
      </c>
    </row>
    <row r="58" spans="1:9" x14ac:dyDescent="0.2">
      <c r="A58" s="46" t="s">
        <v>429</v>
      </c>
      <c r="B58" s="46" t="s">
        <v>430</v>
      </c>
      <c r="C58" s="46" t="s">
        <v>62</v>
      </c>
      <c r="D58" s="46" t="s">
        <v>394</v>
      </c>
      <c r="E58" s="49">
        <v>2018</v>
      </c>
      <c r="F58" s="51">
        <v>0</v>
      </c>
      <c r="G58" s="51">
        <v>0</v>
      </c>
      <c r="H58" s="74">
        <v>0</v>
      </c>
      <c r="I58" s="66">
        <v>0</v>
      </c>
    </row>
    <row r="59" spans="1:9" x14ac:dyDescent="0.2">
      <c r="A59" s="45" t="s">
        <v>392</v>
      </c>
      <c r="B59" s="45" t="s">
        <v>393</v>
      </c>
      <c r="C59" s="45" t="s">
        <v>31</v>
      </c>
      <c r="D59" s="45" t="s">
        <v>394</v>
      </c>
      <c r="E59" s="61">
        <v>2018</v>
      </c>
      <c r="F59" s="51">
        <v>0</v>
      </c>
      <c r="G59" s="51">
        <v>0</v>
      </c>
      <c r="H59" s="61">
        <v>0</v>
      </c>
      <c r="I59" s="66">
        <v>0</v>
      </c>
    </row>
    <row r="60" spans="1:9" x14ac:dyDescent="0.2">
      <c r="A60" s="45" t="s">
        <v>395</v>
      </c>
      <c r="B60" s="45" t="s">
        <v>396</v>
      </c>
      <c r="C60" s="45" t="s">
        <v>108</v>
      </c>
      <c r="D60" s="45" t="s">
        <v>394</v>
      </c>
      <c r="E60" s="61">
        <v>2018</v>
      </c>
      <c r="F60" s="61">
        <v>900.5</v>
      </c>
      <c r="G60" s="61">
        <v>909</v>
      </c>
      <c r="H60" s="61">
        <v>871</v>
      </c>
      <c r="I60" s="66">
        <v>2.9056722321524804</v>
      </c>
    </row>
    <row r="61" spans="1:9" x14ac:dyDescent="0.2">
      <c r="A61" s="36" t="s">
        <v>232</v>
      </c>
      <c r="B61" s="45" t="s">
        <v>233</v>
      </c>
      <c r="C61" s="45" t="s">
        <v>4</v>
      </c>
      <c r="D61" s="45" t="s">
        <v>364</v>
      </c>
      <c r="E61" s="47">
        <v>2009</v>
      </c>
      <c r="F61" s="44">
        <v>0</v>
      </c>
      <c r="G61" s="74">
        <v>0</v>
      </c>
      <c r="H61" s="61">
        <v>0</v>
      </c>
      <c r="I61" s="66">
        <v>0</v>
      </c>
    </row>
    <row r="62" spans="1:9" x14ac:dyDescent="0.2">
      <c r="A62" s="36" t="s">
        <v>293</v>
      </c>
      <c r="B62" s="45" t="s">
        <v>234</v>
      </c>
      <c r="C62" s="45" t="s">
        <v>7</v>
      </c>
      <c r="D62" s="45" t="s">
        <v>363</v>
      </c>
      <c r="E62" s="47">
        <v>2010</v>
      </c>
      <c r="F62" s="74">
        <v>0</v>
      </c>
      <c r="G62" s="74">
        <v>0</v>
      </c>
      <c r="H62" s="61">
        <v>0</v>
      </c>
      <c r="I62" s="66">
        <v>0</v>
      </c>
    </row>
    <row r="63" spans="1:9" x14ac:dyDescent="0.2">
      <c r="A63" s="36" t="s">
        <v>235</v>
      </c>
      <c r="B63" s="45" t="s">
        <v>236</v>
      </c>
      <c r="C63" s="45" t="s">
        <v>7</v>
      </c>
      <c r="D63" s="45" t="s">
        <v>363</v>
      </c>
      <c r="E63" s="47">
        <v>2013</v>
      </c>
      <c r="F63" s="74">
        <v>0</v>
      </c>
      <c r="G63" s="74">
        <v>0</v>
      </c>
      <c r="H63" s="61">
        <v>0</v>
      </c>
      <c r="I63" s="66">
        <v>0</v>
      </c>
    </row>
    <row r="64" spans="1:9" x14ac:dyDescent="0.2">
      <c r="A64" s="36" t="s">
        <v>159</v>
      </c>
      <c r="B64" s="19" t="s">
        <v>160</v>
      </c>
      <c r="C64" s="19" t="s">
        <v>7</v>
      </c>
      <c r="D64" s="20" t="s">
        <v>260</v>
      </c>
      <c r="E64" s="21">
        <v>2015</v>
      </c>
      <c r="F64" s="15">
        <v>4</v>
      </c>
      <c r="G64" s="74">
        <v>8</v>
      </c>
      <c r="H64" s="61">
        <v>7</v>
      </c>
      <c r="I64" s="66">
        <v>2.0473672736182003E-2</v>
      </c>
    </row>
    <row r="65" spans="1:9" x14ac:dyDescent="0.2">
      <c r="A65" s="36" t="s">
        <v>161</v>
      </c>
      <c r="B65" s="45" t="s">
        <v>162</v>
      </c>
      <c r="C65" s="45" t="s">
        <v>10</v>
      </c>
      <c r="D65" s="46" t="s">
        <v>260</v>
      </c>
      <c r="E65" s="47">
        <v>2009</v>
      </c>
      <c r="F65" s="44">
        <v>26</v>
      </c>
      <c r="G65" s="74">
        <v>49.5</v>
      </c>
      <c r="H65" s="61">
        <v>51.5</v>
      </c>
      <c r="I65" s="66">
        <v>0.13670087644908441</v>
      </c>
    </row>
    <row r="66" spans="1:9" x14ac:dyDescent="0.2">
      <c r="A66" s="36" t="s">
        <v>163</v>
      </c>
      <c r="B66" s="45" t="s">
        <v>164</v>
      </c>
      <c r="C66" s="45" t="s">
        <v>4</v>
      </c>
      <c r="D66" s="46" t="s">
        <v>260</v>
      </c>
      <c r="E66" s="47">
        <v>2009</v>
      </c>
      <c r="F66" s="74">
        <v>1899</v>
      </c>
      <c r="G66" s="74">
        <v>2004</v>
      </c>
      <c r="H66" s="61">
        <v>1977</v>
      </c>
      <c r="I66" s="66">
        <v>6.3690212233273993</v>
      </c>
    </row>
    <row r="67" spans="1:9" x14ac:dyDescent="0.2">
      <c r="A67" s="36" t="s">
        <v>165</v>
      </c>
      <c r="B67" s="45" t="s">
        <v>166</v>
      </c>
      <c r="C67" s="45" t="s">
        <v>7</v>
      </c>
      <c r="D67" s="20" t="s">
        <v>260</v>
      </c>
      <c r="E67" s="47">
        <v>2012</v>
      </c>
      <c r="F67" s="44">
        <v>37.5</v>
      </c>
      <c r="G67" s="74">
        <v>28.5</v>
      </c>
      <c r="H67" s="61">
        <v>31.5</v>
      </c>
      <c r="I67" s="66">
        <v>0.10589744965548963</v>
      </c>
    </row>
    <row r="68" spans="1:9" x14ac:dyDescent="0.2">
      <c r="A68" s="36" t="s">
        <v>287</v>
      </c>
      <c r="B68" s="45" t="s">
        <v>288</v>
      </c>
      <c r="C68" s="45" t="s">
        <v>7</v>
      </c>
      <c r="D68" s="73" t="s">
        <v>260</v>
      </c>
      <c r="E68" s="47">
        <v>2014</v>
      </c>
      <c r="F68" s="44">
        <v>0</v>
      </c>
      <c r="G68" s="74">
        <v>81.5</v>
      </c>
      <c r="H68" s="61">
        <v>81.5</v>
      </c>
      <c r="I68" s="66">
        <v>0.17364066895547126</v>
      </c>
    </row>
    <row r="69" spans="1:9" s="38" customFormat="1" x14ac:dyDescent="0.2">
      <c r="A69" s="36" t="s">
        <v>167</v>
      </c>
      <c r="B69" s="45" t="s">
        <v>168</v>
      </c>
      <c r="C69" s="45" t="s">
        <v>7</v>
      </c>
      <c r="D69" s="46" t="s">
        <v>260</v>
      </c>
      <c r="E69" s="47">
        <v>2009</v>
      </c>
      <c r="F69" s="74">
        <v>78.5</v>
      </c>
      <c r="G69" s="74">
        <v>86.5</v>
      </c>
      <c r="H69" s="61">
        <v>78.5</v>
      </c>
      <c r="I69" s="66">
        <v>0.26382958156705183</v>
      </c>
    </row>
    <row r="70" spans="1:9" x14ac:dyDescent="0.2">
      <c r="A70" s="36" t="s">
        <v>169</v>
      </c>
      <c r="B70" s="45" t="s">
        <v>170</v>
      </c>
      <c r="C70" s="45" t="s">
        <v>7</v>
      </c>
      <c r="D70" s="46" t="s">
        <v>260</v>
      </c>
      <c r="E70" s="47">
        <v>2012</v>
      </c>
      <c r="F70" s="74">
        <v>65.5</v>
      </c>
      <c r="G70" s="74">
        <v>69</v>
      </c>
      <c r="H70" s="61">
        <v>72.5</v>
      </c>
      <c r="I70" s="66">
        <v>0.22408512437728256</v>
      </c>
    </row>
    <row r="71" spans="1:9" x14ac:dyDescent="0.2">
      <c r="A71" s="36" t="s">
        <v>171</v>
      </c>
      <c r="B71" s="45" t="s">
        <v>172</v>
      </c>
      <c r="C71" s="45" t="s">
        <v>7</v>
      </c>
      <c r="D71" s="46" t="s">
        <v>260</v>
      </c>
      <c r="E71" s="47">
        <v>2009</v>
      </c>
      <c r="F71" s="74">
        <v>66.5</v>
      </c>
      <c r="G71" s="74">
        <v>70</v>
      </c>
      <c r="H71" s="61">
        <v>70.5</v>
      </c>
      <c r="I71" s="66">
        <v>0.22417791014507071</v>
      </c>
    </row>
    <row r="72" spans="1:9" x14ac:dyDescent="0.2">
      <c r="A72" s="62" t="s">
        <v>306</v>
      </c>
      <c r="B72" s="46" t="s">
        <v>307</v>
      </c>
      <c r="C72" s="46" t="s">
        <v>7</v>
      </c>
      <c r="D72" s="46" t="s">
        <v>260</v>
      </c>
      <c r="E72" s="49">
        <v>2017</v>
      </c>
      <c r="F72" s="51">
        <v>0</v>
      </c>
      <c r="G72" s="74">
        <v>56</v>
      </c>
      <c r="H72" s="61">
        <v>43</v>
      </c>
      <c r="I72" s="66">
        <v>0.10562558469844528</v>
      </c>
    </row>
    <row r="73" spans="1:9" x14ac:dyDescent="0.2">
      <c r="A73" s="62" t="s">
        <v>308</v>
      </c>
      <c r="B73" s="46" t="s">
        <v>309</v>
      </c>
      <c r="C73" s="46" t="s">
        <v>7</v>
      </c>
      <c r="D73" s="46" t="s">
        <v>260</v>
      </c>
      <c r="E73" s="49">
        <v>2017</v>
      </c>
      <c r="F73" s="51">
        <v>0</v>
      </c>
      <c r="G73" s="74">
        <v>0</v>
      </c>
      <c r="H73" s="61">
        <v>53.5</v>
      </c>
      <c r="I73" s="66">
        <v>5.6322311004432087E-2</v>
      </c>
    </row>
    <row r="74" spans="1:9" x14ac:dyDescent="0.2">
      <c r="A74" s="45" t="s">
        <v>397</v>
      </c>
      <c r="B74" s="45" t="s">
        <v>398</v>
      </c>
      <c r="C74" s="45" t="s">
        <v>7</v>
      </c>
      <c r="D74" s="45" t="s">
        <v>260</v>
      </c>
      <c r="E74" s="61">
        <v>2018</v>
      </c>
      <c r="F74" s="51">
        <v>0</v>
      </c>
      <c r="G74" s="51">
        <v>0</v>
      </c>
      <c r="H74" s="61">
        <v>0</v>
      </c>
      <c r="I74" s="66">
        <v>0</v>
      </c>
    </row>
    <row r="75" spans="1:9" x14ac:dyDescent="0.2">
      <c r="A75" s="36" t="s">
        <v>173</v>
      </c>
      <c r="B75" s="19" t="s">
        <v>174</v>
      </c>
      <c r="C75" s="19" t="s">
        <v>7</v>
      </c>
      <c r="D75" s="46" t="s">
        <v>260</v>
      </c>
      <c r="E75" s="21">
        <v>2013</v>
      </c>
      <c r="F75" s="15">
        <v>3.5</v>
      </c>
      <c r="G75" s="74">
        <v>4</v>
      </c>
      <c r="H75" s="61">
        <v>6</v>
      </c>
      <c r="I75" s="66">
        <v>1.4549448823878959E-2</v>
      </c>
    </row>
    <row r="76" spans="1:9" x14ac:dyDescent="0.2">
      <c r="A76" s="36" t="s">
        <v>175</v>
      </c>
      <c r="B76" s="19" t="s">
        <v>176</v>
      </c>
      <c r="C76" s="19" t="s">
        <v>7</v>
      </c>
      <c r="D76" s="20" t="s">
        <v>260</v>
      </c>
      <c r="E76" s="21">
        <v>2014</v>
      </c>
      <c r="F76" s="15">
        <v>5.5</v>
      </c>
      <c r="G76" s="74">
        <v>5.5</v>
      </c>
      <c r="H76" s="61">
        <v>5.5</v>
      </c>
      <c r="I76" s="66">
        <v>1.7880754088687785E-2</v>
      </c>
    </row>
    <row r="77" spans="1:9" x14ac:dyDescent="0.2">
      <c r="A77" s="36" t="s">
        <v>177</v>
      </c>
      <c r="B77" s="45" t="s">
        <v>178</v>
      </c>
      <c r="C77" s="45" t="s">
        <v>7</v>
      </c>
      <c r="D77" s="46" t="s">
        <v>260</v>
      </c>
      <c r="E77" s="47">
        <v>2012</v>
      </c>
      <c r="F77" s="44">
        <v>26</v>
      </c>
      <c r="G77" s="74">
        <v>26</v>
      </c>
      <c r="H77" s="61">
        <v>26</v>
      </c>
      <c r="I77" s="66">
        <v>8.4527201146524081E-2</v>
      </c>
    </row>
    <row r="78" spans="1:9" x14ac:dyDescent="0.2">
      <c r="A78" s="36" t="s">
        <v>179</v>
      </c>
      <c r="B78" s="19" t="s">
        <v>180</v>
      </c>
      <c r="C78" s="19" t="s">
        <v>7</v>
      </c>
      <c r="D78" s="46" t="s">
        <v>260</v>
      </c>
      <c r="E78" s="47">
        <v>2014</v>
      </c>
      <c r="F78" s="74">
        <v>35.5</v>
      </c>
      <c r="G78" s="74">
        <v>42.5</v>
      </c>
      <c r="H78" s="61">
        <v>39.5</v>
      </c>
      <c r="I78" s="66">
        <v>0.12716780208380271</v>
      </c>
    </row>
    <row r="79" spans="1:9" x14ac:dyDescent="0.2">
      <c r="A79" s="36" t="s">
        <v>181</v>
      </c>
      <c r="B79" s="45" t="s">
        <v>182</v>
      </c>
      <c r="C79" s="45" t="s">
        <v>7</v>
      </c>
      <c r="D79" s="46" t="s">
        <v>260</v>
      </c>
      <c r="E79" s="47">
        <v>2011</v>
      </c>
      <c r="F79" s="74">
        <v>114.5</v>
      </c>
      <c r="G79" s="74">
        <v>120</v>
      </c>
      <c r="H79" s="61">
        <v>118</v>
      </c>
      <c r="I79" s="66">
        <v>0.38185736466511377</v>
      </c>
    </row>
    <row r="80" spans="1:9" x14ac:dyDescent="0.2">
      <c r="A80" s="45" t="s">
        <v>399</v>
      </c>
      <c r="B80" s="45" t="s">
        <v>400</v>
      </c>
      <c r="C80" s="45" t="s">
        <v>7</v>
      </c>
      <c r="D80" s="45" t="s">
        <v>260</v>
      </c>
      <c r="E80" s="61">
        <v>2018</v>
      </c>
      <c r="F80" s="51">
        <v>0</v>
      </c>
      <c r="G80" s="74">
        <v>22</v>
      </c>
      <c r="H80" s="61">
        <v>24.5</v>
      </c>
      <c r="I80" s="66">
        <v>4.950421150799672E-2</v>
      </c>
    </row>
    <row r="81" spans="1:9" x14ac:dyDescent="0.2">
      <c r="A81" s="62" t="s">
        <v>310</v>
      </c>
      <c r="B81" s="46" t="s">
        <v>311</v>
      </c>
      <c r="C81" s="46" t="s">
        <v>7</v>
      </c>
      <c r="D81" s="46" t="s">
        <v>260</v>
      </c>
      <c r="E81" s="49">
        <v>2017</v>
      </c>
      <c r="F81" s="51">
        <v>0</v>
      </c>
      <c r="G81" s="74">
        <v>0.5</v>
      </c>
      <c r="H81" s="61">
        <v>0</v>
      </c>
      <c r="I81" s="66">
        <v>5.3890343928174951E-4</v>
      </c>
    </row>
    <row r="82" spans="1:9" x14ac:dyDescent="0.2">
      <c r="A82" s="36" t="s">
        <v>183</v>
      </c>
      <c r="B82" s="45" t="s">
        <v>184</v>
      </c>
      <c r="C82" s="45" t="s">
        <v>7</v>
      </c>
      <c r="D82" s="46" t="s">
        <v>260</v>
      </c>
      <c r="E82" s="47">
        <v>2012</v>
      </c>
      <c r="F82" s="74">
        <v>33</v>
      </c>
      <c r="G82" s="74">
        <v>36</v>
      </c>
      <c r="H82" s="61">
        <v>39</v>
      </c>
      <c r="I82" s="66">
        <v>0.11683446602812736</v>
      </c>
    </row>
    <row r="83" spans="1:9" x14ac:dyDescent="0.2">
      <c r="A83" s="36" t="s">
        <v>185</v>
      </c>
      <c r="B83" s="45" t="s">
        <v>186</v>
      </c>
      <c r="C83" s="45" t="s">
        <v>4</v>
      </c>
      <c r="D83" s="46" t="s">
        <v>260</v>
      </c>
      <c r="E83" s="47">
        <v>2009</v>
      </c>
      <c r="F83" s="44">
        <v>703</v>
      </c>
      <c r="G83" s="74">
        <v>750</v>
      </c>
      <c r="H83" s="61">
        <v>778.5</v>
      </c>
      <c r="I83" s="66">
        <v>2.4156252879388136</v>
      </c>
    </row>
    <row r="84" spans="1:9" x14ac:dyDescent="0.2">
      <c r="A84" s="36" t="s">
        <v>348</v>
      </c>
      <c r="B84" s="45" t="s">
        <v>349</v>
      </c>
      <c r="C84" s="45" t="s">
        <v>62</v>
      </c>
      <c r="D84" s="73" t="s">
        <v>260</v>
      </c>
      <c r="E84" s="40">
        <v>2009</v>
      </c>
      <c r="F84" s="74">
        <v>317</v>
      </c>
      <c r="G84" s="74">
        <v>329</v>
      </c>
      <c r="H84" s="61">
        <v>330</v>
      </c>
      <c r="I84" s="66">
        <v>1.0572011224881057</v>
      </c>
    </row>
    <row r="85" spans="1:9" x14ac:dyDescent="0.2">
      <c r="A85" s="36" t="s">
        <v>105</v>
      </c>
      <c r="B85" s="45" t="s">
        <v>106</v>
      </c>
      <c r="C85" s="45" t="s">
        <v>62</v>
      </c>
      <c r="D85" s="46" t="s">
        <v>371</v>
      </c>
      <c r="E85" s="47">
        <v>2009</v>
      </c>
      <c r="F85" s="15">
        <v>12</v>
      </c>
      <c r="G85" s="74">
        <v>15</v>
      </c>
      <c r="H85" s="61">
        <v>13.5</v>
      </c>
      <c r="I85" s="66">
        <v>4.3825105226086833E-2</v>
      </c>
    </row>
    <row r="86" spans="1:9" x14ac:dyDescent="0.2">
      <c r="A86" s="63" t="s">
        <v>360</v>
      </c>
      <c r="B86" s="45" t="s">
        <v>107</v>
      </c>
      <c r="C86" s="45" t="s">
        <v>108</v>
      </c>
      <c r="D86" s="46" t="s">
        <v>371</v>
      </c>
      <c r="E86" s="47">
        <v>2012</v>
      </c>
      <c r="F86" s="44">
        <v>0</v>
      </c>
      <c r="G86" s="74">
        <v>0</v>
      </c>
      <c r="H86" s="61">
        <v>0</v>
      </c>
      <c r="I86" s="66">
        <v>0</v>
      </c>
    </row>
    <row r="87" spans="1:9" x14ac:dyDescent="0.2">
      <c r="A87" s="36" t="s">
        <v>109</v>
      </c>
      <c r="B87" s="45" t="s">
        <v>245</v>
      </c>
      <c r="C87" s="45" t="s">
        <v>7</v>
      </c>
      <c r="D87" s="46" t="s">
        <v>371</v>
      </c>
      <c r="E87" s="47">
        <v>2009</v>
      </c>
      <c r="F87" s="74">
        <v>0</v>
      </c>
      <c r="G87" s="74">
        <v>1</v>
      </c>
      <c r="H87" s="61">
        <v>1</v>
      </c>
      <c r="I87" s="66">
        <v>2.1305603552818561E-3</v>
      </c>
    </row>
    <row r="88" spans="1:9" x14ac:dyDescent="0.2">
      <c r="A88" s="36" t="s">
        <v>110</v>
      </c>
      <c r="B88" s="45" t="s">
        <v>111</v>
      </c>
      <c r="C88" s="45" t="s">
        <v>7</v>
      </c>
      <c r="D88" s="46" t="s">
        <v>371</v>
      </c>
      <c r="E88" s="47">
        <v>2009</v>
      </c>
      <c r="F88" s="74">
        <v>97</v>
      </c>
      <c r="G88" s="74">
        <v>97.5</v>
      </c>
      <c r="H88" s="61">
        <v>94.5</v>
      </c>
      <c r="I88" s="66">
        <v>0.31325850094797952</v>
      </c>
    </row>
    <row r="89" spans="1:9" x14ac:dyDescent="0.2">
      <c r="A89" s="36" t="s">
        <v>112</v>
      </c>
      <c r="B89" s="45" t="s">
        <v>113</v>
      </c>
      <c r="C89" s="45" t="s">
        <v>10</v>
      </c>
      <c r="D89" s="46" t="s">
        <v>371</v>
      </c>
      <c r="E89" s="47">
        <v>2009</v>
      </c>
      <c r="F89" s="74">
        <v>37.5</v>
      </c>
      <c r="G89" s="74">
        <v>38</v>
      </c>
      <c r="H89" s="61">
        <v>38.5</v>
      </c>
      <c r="I89" s="66">
        <v>0.12350588933887136</v>
      </c>
    </row>
    <row r="90" spans="1:9" x14ac:dyDescent="0.2">
      <c r="A90" s="36" t="s">
        <v>114</v>
      </c>
      <c r="B90" s="45" t="s">
        <v>115</v>
      </c>
      <c r="C90" s="45" t="s">
        <v>4</v>
      </c>
      <c r="D90" s="46" t="s">
        <v>371</v>
      </c>
      <c r="E90" s="47">
        <v>2009</v>
      </c>
      <c r="F90" s="15">
        <v>5004</v>
      </c>
      <c r="G90" s="74">
        <v>4674</v>
      </c>
      <c r="H90" s="61">
        <v>4757</v>
      </c>
      <c r="I90" s="66">
        <v>15.652528795832554</v>
      </c>
    </row>
    <row r="91" spans="1:9" x14ac:dyDescent="0.2">
      <c r="A91" s="62" t="s">
        <v>261</v>
      </c>
      <c r="B91" s="46" t="s">
        <v>262</v>
      </c>
      <c r="C91" s="46" t="s">
        <v>62</v>
      </c>
      <c r="D91" s="46" t="s">
        <v>371</v>
      </c>
      <c r="E91" s="49">
        <v>2016</v>
      </c>
      <c r="F91" s="74">
        <v>0</v>
      </c>
      <c r="G91" s="74">
        <v>0</v>
      </c>
      <c r="H91" s="61">
        <v>0</v>
      </c>
      <c r="I91" s="66">
        <v>0</v>
      </c>
    </row>
    <row r="92" spans="1:9" x14ac:dyDescent="0.2">
      <c r="A92" s="36" t="s">
        <v>120</v>
      </c>
      <c r="B92" s="45" t="s">
        <v>121</v>
      </c>
      <c r="C92" s="45" t="s">
        <v>7</v>
      </c>
      <c r="D92" s="46" t="s">
        <v>371</v>
      </c>
      <c r="E92" s="47">
        <v>2013</v>
      </c>
      <c r="F92" s="44">
        <v>8.5</v>
      </c>
      <c r="G92" s="74">
        <v>10.5</v>
      </c>
      <c r="H92" s="61">
        <v>10</v>
      </c>
      <c r="I92" s="66">
        <v>3.1368636654722018E-2</v>
      </c>
    </row>
    <row r="93" spans="1:9" x14ac:dyDescent="0.2">
      <c r="A93" s="36" t="s">
        <v>122</v>
      </c>
      <c r="B93" s="45" t="s">
        <v>123</v>
      </c>
      <c r="C93" s="45" t="s">
        <v>7</v>
      </c>
      <c r="D93" s="46" t="s">
        <v>371</v>
      </c>
      <c r="E93" s="47">
        <v>2009</v>
      </c>
      <c r="F93" s="74">
        <v>96</v>
      </c>
      <c r="G93" s="74">
        <v>102.5</v>
      </c>
      <c r="H93" s="61">
        <v>105.5</v>
      </c>
      <c r="I93" s="66">
        <v>0.3291073377420376</v>
      </c>
    </row>
    <row r="94" spans="1:9" x14ac:dyDescent="0.2">
      <c r="A94" s="36" t="s">
        <v>124</v>
      </c>
      <c r="B94" s="45" t="s">
        <v>125</v>
      </c>
      <c r="C94" s="45" t="s">
        <v>7</v>
      </c>
      <c r="D94" s="46" t="s">
        <v>371</v>
      </c>
      <c r="E94" s="47">
        <v>2011</v>
      </c>
      <c r="F94" s="74">
        <v>54</v>
      </c>
      <c r="G94" s="74">
        <v>58.5</v>
      </c>
      <c r="H94" s="61">
        <v>58.5</v>
      </c>
      <c r="I94" s="66">
        <v>0.18514401628770297</v>
      </c>
    </row>
    <row r="95" spans="1:9" s="38" customFormat="1" x14ac:dyDescent="0.2">
      <c r="A95" s="36" t="s">
        <v>126</v>
      </c>
      <c r="B95" s="45" t="s">
        <v>127</v>
      </c>
      <c r="C95" s="45" t="s">
        <v>7</v>
      </c>
      <c r="D95" s="73" t="s">
        <v>371</v>
      </c>
      <c r="E95" s="40">
        <v>2014</v>
      </c>
      <c r="F95" s="74">
        <v>0</v>
      </c>
      <c r="G95" s="74">
        <v>0</v>
      </c>
      <c r="H95" s="61">
        <v>0</v>
      </c>
      <c r="I95" s="66">
        <v>0</v>
      </c>
    </row>
    <row r="96" spans="1:9" s="38" customFormat="1" x14ac:dyDescent="0.2">
      <c r="A96" s="62" t="s">
        <v>312</v>
      </c>
      <c r="B96" s="39" t="s">
        <v>422</v>
      </c>
      <c r="C96" s="73" t="s">
        <v>7</v>
      </c>
      <c r="D96" s="73" t="s">
        <v>371</v>
      </c>
      <c r="E96" s="74">
        <v>2017</v>
      </c>
      <c r="F96" s="74">
        <v>5.5</v>
      </c>
      <c r="G96" s="74">
        <v>20</v>
      </c>
      <c r="H96" s="61">
        <v>27.5</v>
      </c>
      <c r="I96" s="66">
        <v>5.6669530315662367E-2</v>
      </c>
    </row>
    <row r="97" spans="1:9" x14ac:dyDescent="0.2">
      <c r="A97" s="36" t="s">
        <v>128</v>
      </c>
      <c r="B97" s="45" t="s">
        <v>129</v>
      </c>
      <c r="C97" s="45" t="s">
        <v>62</v>
      </c>
      <c r="D97" s="73" t="s">
        <v>371</v>
      </c>
      <c r="E97" s="40">
        <v>2009</v>
      </c>
      <c r="F97" s="44">
        <v>16</v>
      </c>
      <c r="G97" s="74">
        <v>16.5</v>
      </c>
      <c r="H97" s="61">
        <v>15</v>
      </c>
      <c r="I97" s="66">
        <v>5.1502889129655137E-2</v>
      </c>
    </row>
    <row r="98" spans="1:9" x14ac:dyDescent="0.2">
      <c r="A98" s="36" t="s">
        <v>130</v>
      </c>
      <c r="B98" s="45" t="s">
        <v>131</v>
      </c>
      <c r="C98" s="45" t="s">
        <v>7</v>
      </c>
      <c r="D98" s="46" t="s">
        <v>371</v>
      </c>
      <c r="E98" s="47">
        <v>2009</v>
      </c>
      <c r="F98" s="74">
        <v>5.5</v>
      </c>
      <c r="G98" s="74">
        <v>5.5</v>
      </c>
      <c r="H98" s="61">
        <v>5.5</v>
      </c>
      <c r="I98" s="66">
        <v>1.7880754088687785E-2</v>
      </c>
    </row>
    <row r="99" spans="1:9" s="38" customFormat="1" x14ac:dyDescent="0.2">
      <c r="A99" s="36" t="s">
        <v>132</v>
      </c>
      <c r="B99" s="45" t="s">
        <v>133</v>
      </c>
      <c r="C99" s="45" t="s">
        <v>7</v>
      </c>
      <c r="D99" s="46" t="s">
        <v>371</v>
      </c>
      <c r="E99" s="47">
        <v>2013</v>
      </c>
      <c r="F99" s="74">
        <v>9.5</v>
      </c>
      <c r="G99" s="74">
        <v>9.5</v>
      </c>
      <c r="H99" s="61">
        <v>3</v>
      </c>
      <c r="I99" s="66">
        <v>2.4042041281791403E-2</v>
      </c>
    </row>
    <row r="100" spans="1:9" s="38" customFormat="1" x14ac:dyDescent="0.2">
      <c r="A100" s="62" t="s">
        <v>313</v>
      </c>
      <c r="B100" s="46" t="s">
        <v>314</v>
      </c>
      <c r="C100" s="46" t="s">
        <v>7</v>
      </c>
      <c r="D100" s="46" t="s">
        <v>371</v>
      </c>
      <c r="E100" s="49">
        <v>2017</v>
      </c>
      <c r="F100" s="51">
        <v>0</v>
      </c>
      <c r="G100" s="74">
        <v>0</v>
      </c>
      <c r="H100" s="61">
        <v>22</v>
      </c>
      <c r="I100" s="66">
        <v>2.3160576487803852E-2</v>
      </c>
    </row>
    <row r="101" spans="1:9" s="38" customFormat="1" x14ac:dyDescent="0.2">
      <c r="A101" s="62" t="s">
        <v>315</v>
      </c>
      <c r="B101" s="46" t="s">
        <v>316</v>
      </c>
      <c r="C101" s="46" t="s">
        <v>7</v>
      </c>
      <c r="D101" s="46" t="s">
        <v>371</v>
      </c>
      <c r="E101" s="49">
        <v>2017</v>
      </c>
      <c r="F101" s="51">
        <v>0</v>
      </c>
      <c r="G101" s="74">
        <v>51.5</v>
      </c>
      <c r="H101" s="61">
        <v>51.5</v>
      </c>
      <c r="I101" s="66">
        <v>0.10972385829701559</v>
      </c>
    </row>
    <row r="102" spans="1:9" x14ac:dyDescent="0.2">
      <c r="A102" s="36" t="s">
        <v>134</v>
      </c>
      <c r="B102" s="45" t="s">
        <v>135</v>
      </c>
      <c r="C102" s="45" t="s">
        <v>10</v>
      </c>
      <c r="D102" s="46" t="s">
        <v>371</v>
      </c>
      <c r="E102" s="47">
        <v>2009</v>
      </c>
      <c r="F102" s="44">
        <v>43.5</v>
      </c>
      <c r="G102" s="74">
        <v>41.5</v>
      </c>
      <c r="H102" s="61">
        <v>47.5</v>
      </c>
      <c r="I102" s="66">
        <v>0.1434759097602771</v>
      </c>
    </row>
    <row r="103" spans="1:9" x14ac:dyDescent="0.2">
      <c r="A103" s="36" t="s">
        <v>136</v>
      </c>
      <c r="B103" s="45" t="s">
        <v>137</v>
      </c>
      <c r="C103" s="45" t="s">
        <v>7</v>
      </c>
      <c r="D103" s="46" t="s">
        <v>371</v>
      </c>
      <c r="E103" s="47">
        <v>2009</v>
      </c>
      <c r="F103" s="74">
        <v>3.5</v>
      </c>
      <c r="G103" s="74">
        <v>3.5</v>
      </c>
      <c r="H103" s="61">
        <v>3.5</v>
      </c>
      <c r="I103" s="66">
        <v>1.1378661692801318E-2</v>
      </c>
    </row>
    <row r="104" spans="1:9" s="38" customFormat="1" x14ac:dyDescent="0.2">
      <c r="A104" s="62" t="s">
        <v>138</v>
      </c>
      <c r="B104" s="46" t="s">
        <v>139</v>
      </c>
      <c r="C104" s="46" t="s">
        <v>7</v>
      </c>
      <c r="D104" s="46" t="s">
        <v>371</v>
      </c>
      <c r="E104" s="49">
        <v>2012</v>
      </c>
      <c r="F104" s="74">
        <v>0</v>
      </c>
      <c r="G104" s="74">
        <v>0</v>
      </c>
      <c r="H104" s="61">
        <v>0</v>
      </c>
      <c r="I104" s="66">
        <v>0</v>
      </c>
    </row>
    <row r="105" spans="1:9" x14ac:dyDescent="0.2">
      <c r="A105" s="36" t="s">
        <v>359</v>
      </c>
      <c r="B105" s="45" t="s">
        <v>140</v>
      </c>
      <c r="C105" s="45" t="s">
        <v>62</v>
      </c>
      <c r="D105" s="46" t="s">
        <v>371</v>
      </c>
      <c r="E105" s="47">
        <v>2015</v>
      </c>
      <c r="F105" s="44">
        <v>40.5</v>
      </c>
      <c r="G105" s="74">
        <v>41</v>
      </c>
      <c r="H105" s="61">
        <v>39.5</v>
      </c>
      <c r="I105" s="66">
        <v>0.13115352097926436</v>
      </c>
    </row>
    <row r="106" spans="1:9" x14ac:dyDescent="0.2">
      <c r="A106" s="36" t="s">
        <v>141</v>
      </c>
      <c r="B106" s="45" t="s">
        <v>142</v>
      </c>
      <c r="C106" s="45" t="s">
        <v>7</v>
      </c>
      <c r="D106" s="46" t="s">
        <v>371</v>
      </c>
      <c r="E106" s="47">
        <v>2014</v>
      </c>
      <c r="F106" s="74">
        <v>5</v>
      </c>
      <c r="G106" s="74">
        <v>10</v>
      </c>
      <c r="H106" s="61">
        <v>17.5</v>
      </c>
      <c r="I106" s="66">
        <v>3.4803683841513125E-2</v>
      </c>
    </row>
    <row r="107" spans="1:9" x14ac:dyDescent="0.2">
      <c r="A107" s="36" t="s">
        <v>143</v>
      </c>
      <c r="B107" s="45" t="s">
        <v>144</v>
      </c>
      <c r="C107" s="45" t="s">
        <v>7</v>
      </c>
      <c r="D107" s="46" t="s">
        <v>371</v>
      </c>
      <c r="E107" s="47">
        <v>2013</v>
      </c>
      <c r="F107" s="44">
        <v>8</v>
      </c>
      <c r="G107" s="74">
        <v>9</v>
      </c>
      <c r="H107" s="61">
        <v>9</v>
      </c>
      <c r="I107" s="66">
        <v>2.8138929938827724E-2</v>
      </c>
    </row>
    <row r="108" spans="1:9" x14ac:dyDescent="0.2">
      <c r="A108" s="36" t="s">
        <v>340</v>
      </c>
      <c r="B108" s="45" t="s">
        <v>341</v>
      </c>
      <c r="C108" s="45" t="s">
        <v>62</v>
      </c>
      <c r="D108" s="46" t="s">
        <v>371</v>
      </c>
      <c r="E108" s="40">
        <v>2009</v>
      </c>
      <c r="F108" s="74">
        <v>148.5</v>
      </c>
      <c r="G108" s="74">
        <v>123.5</v>
      </c>
      <c r="H108" s="61">
        <v>153.5</v>
      </c>
      <c r="I108" s="66">
        <v>0.46109895581407456</v>
      </c>
    </row>
    <row r="109" spans="1:9" x14ac:dyDescent="0.2">
      <c r="A109" s="36" t="s">
        <v>354</v>
      </c>
      <c r="B109" s="45" t="s">
        <v>355</v>
      </c>
      <c r="C109" s="45" t="s">
        <v>62</v>
      </c>
      <c r="D109" s="46" t="s">
        <v>371</v>
      </c>
      <c r="E109" s="40">
        <v>2009</v>
      </c>
      <c r="F109" s="74">
        <v>39</v>
      </c>
      <c r="G109" s="74">
        <v>33.5</v>
      </c>
      <c r="H109" s="61">
        <v>28</v>
      </c>
      <c r="I109" s="66">
        <v>0.10928257564378496</v>
      </c>
    </row>
    <row r="110" spans="1:9" x14ac:dyDescent="0.2">
      <c r="A110" s="36" t="s">
        <v>344</v>
      </c>
      <c r="B110" s="19" t="s">
        <v>345</v>
      </c>
      <c r="C110" s="19" t="s">
        <v>108</v>
      </c>
      <c r="D110" s="46" t="s">
        <v>371</v>
      </c>
      <c r="E110" s="47">
        <v>2013</v>
      </c>
      <c r="F110" s="15">
        <v>8.5</v>
      </c>
      <c r="G110" s="74">
        <v>6.5</v>
      </c>
      <c r="H110" s="61">
        <v>6.5</v>
      </c>
      <c r="I110" s="66">
        <v>2.3372771971953775E-2</v>
      </c>
    </row>
    <row r="111" spans="1:9" x14ac:dyDescent="0.2">
      <c r="A111" s="65" t="s">
        <v>317</v>
      </c>
      <c r="B111" s="46" t="s">
        <v>318</v>
      </c>
      <c r="C111" s="46" t="s">
        <v>108</v>
      </c>
      <c r="D111" s="46" t="s">
        <v>371</v>
      </c>
      <c r="E111" s="49">
        <v>2017</v>
      </c>
      <c r="F111" s="51">
        <v>0</v>
      </c>
      <c r="G111" s="74">
        <v>0</v>
      </c>
      <c r="H111" s="61">
        <v>0</v>
      </c>
      <c r="I111" s="66">
        <v>0</v>
      </c>
    </row>
    <row r="112" spans="1:9" x14ac:dyDescent="0.2">
      <c r="A112" s="36" t="s">
        <v>350</v>
      </c>
      <c r="B112" s="19" t="s">
        <v>351</v>
      </c>
      <c r="C112" s="19" t="s">
        <v>62</v>
      </c>
      <c r="D112" s="46" t="s">
        <v>371</v>
      </c>
      <c r="E112" s="40">
        <v>2009</v>
      </c>
      <c r="F112" s="74">
        <v>36</v>
      </c>
      <c r="G112" s="74">
        <v>39.5</v>
      </c>
      <c r="H112" s="61">
        <v>36</v>
      </c>
      <c r="I112" s="66">
        <v>0.12080998720092864</v>
      </c>
    </row>
    <row r="113" spans="1:9" x14ac:dyDescent="0.2">
      <c r="A113" s="36" t="s">
        <v>343</v>
      </c>
      <c r="B113" s="19" t="s">
        <v>119</v>
      </c>
      <c r="C113" s="45" t="s">
        <v>108</v>
      </c>
      <c r="D113" s="46" t="s">
        <v>371</v>
      </c>
      <c r="E113" s="40">
        <v>2012</v>
      </c>
      <c r="F113" s="74">
        <v>23.5</v>
      </c>
      <c r="G113" s="74">
        <v>27</v>
      </c>
      <c r="H113" s="61">
        <v>36.5</v>
      </c>
      <c r="I113" s="66">
        <v>9.3857704923976867E-2</v>
      </c>
    </row>
    <row r="114" spans="1:9" x14ac:dyDescent="0.2">
      <c r="A114" s="36" t="s">
        <v>346</v>
      </c>
      <c r="B114" s="45" t="s">
        <v>347</v>
      </c>
      <c r="C114" s="45" t="s">
        <v>62</v>
      </c>
      <c r="D114" s="46" t="s">
        <v>371</v>
      </c>
      <c r="E114" s="40">
        <v>2009</v>
      </c>
      <c r="F114" s="74">
        <v>67.5</v>
      </c>
      <c r="G114" s="74">
        <v>75</v>
      </c>
      <c r="H114" s="61">
        <v>67</v>
      </c>
      <c r="I114" s="66">
        <v>0.22700279321203534</v>
      </c>
    </row>
    <row r="115" spans="1:9" x14ac:dyDescent="0.2">
      <c r="A115" s="36" t="s">
        <v>374</v>
      </c>
      <c r="B115" s="45" t="s">
        <v>375</v>
      </c>
      <c r="C115" s="46" t="s">
        <v>108</v>
      </c>
      <c r="D115" s="46" t="s">
        <v>371</v>
      </c>
      <c r="E115" s="40">
        <v>2009</v>
      </c>
      <c r="F115" s="15">
        <v>68</v>
      </c>
      <c r="G115" s="74">
        <v>120</v>
      </c>
      <c r="H115" s="61">
        <v>105.5</v>
      </c>
      <c r="I115" s="66">
        <v>0.31659535452238025</v>
      </c>
    </row>
    <row r="116" spans="1:9" x14ac:dyDescent="0.2">
      <c r="A116" s="65" t="s">
        <v>319</v>
      </c>
      <c r="B116" s="46" t="s">
        <v>320</v>
      </c>
      <c r="C116" s="46" t="s">
        <v>108</v>
      </c>
      <c r="D116" s="46" t="s">
        <v>371</v>
      </c>
      <c r="E116" s="74">
        <v>2017</v>
      </c>
      <c r="F116" s="44">
        <v>53</v>
      </c>
      <c r="G116" s="74">
        <v>59</v>
      </c>
      <c r="H116" s="61">
        <v>59</v>
      </c>
      <c r="I116" s="66">
        <v>0.18508881062268251</v>
      </c>
    </row>
    <row r="117" spans="1:9" x14ac:dyDescent="0.2">
      <c r="A117" s="65" t="s">
        <v>352</v>
      </c>
      <c r="B117" s="46" t="s">
        <v>353</v>
      </c>
      <c r="C117" s="46" t="s">
        <v>108</v>
      </c>
      <c r="D117" s="20" t="s">
        <v>371</v>
      </c>
      <c r="E117" s="49">
        <v>2016</v>
      </c>
      <c r="F117" s="15">
        <v>0</v>
      </c>
      <c r="G117" s="74">
        <v>0</v>
      </c>
      <c r="H117" s="61">
        <v>0</v>
      </c>
      <c r="I117" s="66">
        <v>0</v>
      </c>
    </row>
    <row r="118" spans="1:9" x14ac:dyDescent="0.2">
      <c r="A118" s="77" t="s">
        <v>329</v>
      </c>
      <c r="B118" s="73" t="s">
        <v>330</v>
      </c>
      <c r="C118" s="73" t="s">
        <v>108</v>
      </c>
      <c r="D118" s="20" t="s">
        <v>371</v>
      </c>
      <c r="E118" s="74">
        <v>2017</v>
      </c>
      <c r="F118" s="74">
        <v>0</v>
      </c>
      <c r="G118" s="74">
        <v>0</v>
      </c>
      <c r="H118" s="61">
        <v>0</v>
      </c>
      <c r="I118" s="66">
        <v>0</v>
      </c>
    </row>
    <row r="119" spans="1:9" x14ac:dyDescent="0.2">
      <c r="A119" s="65" t="s">
        <v>321</v>
      </c>
      <c r="B119" s="46" t="s">
        <v>322</v>
      </c>
      <c r="C119" s="46" t="s">
        <v>108</v>
      </c>
      <c r="D119" s="46" t="s">
        <v>371</v>
      </c>
      <c r="E119" s="49">
        <v>2017</v>
      </c>
      <c r="F119" s="74">
        <v>23.5</v>
      </c>
      <c r="G119" s="74">
        <v>23.5</v>
      </c>
      <c r="H119" s="61">
        <v>23.5</v>
      </c>
      <c r="I119" s="66">
        <v>7.6399585651665991E-2</v>
      </c>
    </row>
    <row r="120" spans="1:9" x14ac:dyDescent="0.2">
      <c r="A120" s="65" t="s">
        <v>323</v>
      </c>
      <c r="B120" s="46" t="s">
        <v>324</v>
      </c>
      <c r="C120" s="46" t="s">
        <v>108</v>
      </c>
      <c r="D120" s="46" t="s">
        <v>371</v>
      </c>
      <c r="E120" s="49">
        <v>2017</v>
      </c>
      <c r="F120" s="51">
        <v>0</v>
      </c>
      <c r="G120" s="74">
        <v>0</v>
      </c>
      <c r="H120" s="61">
        <v>0</v>
      </c>
      <c r="I120" s="66">
        <v>0</v>
      </c>
    </row>
    <row r="121" spans="1:9" x14ac:dyDescent="0.2">
      <c r="A121" s="46" t="s">
        <v>431</v>
      </c>
      <c r="B121" s="46" t="s">
        <v>432</v>
      </c>
      <c r="C121" s="46" t="s">
        <v>31</v>
      </c>
      <c r="D121" s="46" t="s">
        <v>403</v>
      </c>
      <c r="E121" s="49">
        <v>2018</v>
      </c>
      <c r="F121" s="51">
        <v>0</v>
      </c>
      <c r="G121" s="51">
        <v>0</v>
      </c>
      <c r="H121" s="61">
        <v>0</v>
      </c>
      <c r="I121" s="66">
        <v>0</v>
      </c>
    </row>
    <row r="122" spans="1:9" x14ac:dyDescent="0.2">
      <c r="A122" s="45" t="s">
        <v>401</v>
      </c>
      <c r="B122" s="45" t="s">
        <v>402</v>
      </c>
      <c r="C122" s="45" t="s">
        <v>62</v>
      </c>
      <c r="D122" s="45" t="s">
        <v>403</v>
      </c>
      <c r="E122" s="61">
        <v>2018</v>
      </c>
      <c r="F122" s="51">
        <v>0</v>
      </c>
      <c r="G122" s="51">
        <v>0</v>
      </c>
      <c r="H122" s="61">
        <v>0</v>
      </c>
      <c r="I122" s="66">
        <v>0</v>
      </c>
    </row>
    <row r="123" spans="1:9" x14ac:dyDescent="0.2">
      <c r="A123" s="36" t="s">
        <v>237</v>
      </c>
      <c r="B123" s="45" t="s">
        <v>238</v>
      </c>
      <c r="C123" s="45" t="s">
        <v>4</v>
      </c>
      <c r="D123" s="45" t="s">
        <v>362</v>
      </c>
      <c r="E123" s="47">
        <v>2009</v>
      </c>
      <c r="F123" s="44">
        <v>11</v>
      </c>
      <c r="G123" s="74">
        <v>13.5</v>
      </c>
      <c r="H123" s="61">
        <v>18.5</v>
      </c>
      <c r="I123" s="66">
        <v>4.6351676449171993E-2</v>
      </c>
    </row>
    <row r="124" spans="1:9" x14ac:dyDescent="0.2">
      <c r="A124" s="36" t="s">
        <v>187</v>
      </c>
      <c r="B124" s="45" t="s">
        <v>188</v>
      </c>
      <c r="C124" s="45" t="s">
        <v>4</v>
      </c>
      <c r="D124" s="45" t="s">
        <v>189</v>
      </c>
      <c r="E124" s="47">
        <v>2009</v>
      </c>
      <c r="F124" s="15">
        <v>563.5</v>
      </c>
      <c r="G124" s="74">
        <v>599.5</v>
      </c>
      <c r="H124" s="61">
        <v>649</v>
      </c>
      <c r="I124" s="66">
        <v>1.9607760024287175</v>
      </c>
    </row>
    <row r="125" spans="1:9" x14ac:dyDescent="0.2">
      <c r="A125" s="36" t="s">
        <v>190</v>
      </c>
      <c r="B125" s="45" t="s">
        <v>191</v>
      </c>
      <c r="C125" s="45" t="s">
        <v>10</v>
      </c>
      <c r="D125" s="45" t="s">
        <v>189</v>
      </c>
      <c r="E125" s="47">
        <v>2009</v>
      </c>
      <c r="F125" s="74">
        <v>22.5</v>
      </c>
      <c r="G125" s="74">
        <v>18.5</v>
      </c>
      <c r="H125" s="61">
        <v>21</v>
      </c>
      <c r="I125" s="66">
        <v>6.7258181724391228E-2</v>
      </c>
    </row>
    <row r="126" spans="1:9" x14ac:dyDescent="0.2">
      <c r="A126" s="36" t="s">
        <v>192</v>
      </c>
      <c r="B126" s="45" t="s">
        <v>193</v>
      </c>
      <c r="C126" s="45" t="s">
        <v>7</v>
      </c>
      <c r="D126" s="45" t="s">
        <v>189</v>
      </c>
      <c r="E126" s="47">
        <v>2014</v>
      </c>
      <c r="F126" s="74">
        <v>3</v>
      </c>
      <c r="G126" s="74">
        <v>3</v>
      </c>
      <c r="H126" s="61">
        <v>2</v>
      </c>
      <c r="I126" s="66">
        <v>8.7003851171113446E-3</v>
      </c>
    </row>
    <row r="127" spans="1:9" x14ac:dyDescent="0.2">
      <c r="A127" s="36" t="s">
        <v>194</v>
      </c>
      <c r="B127" s="45" t="s">
        <v>195</v>
      </c>
      <c r="C127" s="45" t="s">
        <v>10</v>
      </c>
      <c r="D127" s="45" t="s">
        <v>189</v>
      </c>
      <c r="E127" s="47">
        <v>2009</v>
      </c>
      <c r="F127" s="44">
        <v>29</v>
      </c>
      <c r="G127" s="74">
        <v>18</v>
      </c>
      <c r="H127" s="61">
        <v>16.5</v>
      </c>
      <c r="I127" s="66">
        <v>6.9265045617175836E-2</v>
      </c>
    </row>
    <row r="128" spans="1:9" x14ac:dyDescent="0.2">
      <c r="A128" s="36" t="s">
        <v>196</v>
      </c>
      <c r="B128" s="45" t="s">
        <v>197</v>
      </c>
      <c r="C128" s="45" t="s">
        <v>31</v>
      </c>
      <c r="D128" s="45" t="s">
        <v>189</v>
      </c>
      <c r="E128" s="47">
        <v>2014</v>
      </c>
      <c r="F128" s="15">
        <v>0</v>
      </c>
      <c r="G128" s="74">
        <v>0</v>
      </c>
      <c r="H128" s="61">
        <v>0</v>
      </c>
      <c r="I128" s="66">
        <v>0</v>
      </c>
    </row>
    <row r="129" spans="1:9" x14ac:dyDescent="0.2">
      <c r="A129" s="36" t="s">
        <v>198</v>
      </c>
      <c r="B129" s="19" t="s">
        <v>199</v>
      </c>
      <c r="C129" s="19" t="s">
        <v>4</v>
      </c>
      <c r="D129" s="45" t="s">
        <v>189</v>
      </c>
      <c r="E129" s="21">
        <v>2009</v>
      </c>
      <c r="F129" s="15">
        <v>606</v>
      </c>
      <c r="G129" s="74">
        <v>642.5</v>
      </c>
      <c r="H129" s="61">
        <v>642.5</v>
      </c>
      <c r="I129" s="66">
        <v>2.0478994489213873</v>
      </c>
    </row>
    <row r="130" spans="1:9" x14ac:dyDescent="0.2">
      <c r="A130" s="36" t="s">
        <v>200</v>
      </c>
      <c r="B130" s="19" t="s">
        <v>201</v>
      </c>
      <c r="C130" s="19" t="s">
        <v>7</v>
      </c>
      <c r="D130" s="45" t="s">
        <v>189</v>
      </c>
      <c r="E130" s="21">
        <v>2014</v>
      </c>
      <c r="F130" s="15">
        <v>19</v>
      </c>
      <c r="G130" s="74">
        <v>13</v>
      </c>
      <c r="H130" s="61">
        <v>28.5</v>
      </c>
      <c r="I130" s="66">
        <v>6.5304194518364833E-2</v>
      </c>
    </row>
    <row r="131" spans="1:9" x14ac:dyDescent="0.2">
      <c r="A131" s="62" t="s">
        <v>263</v>
      </c>
      <c r="B131" s="46" t="s">
        <v>264</v>
      </c>
      <c r="C131" s="46" t="s">
        <v>7</v>
      </c>
      <c r="D131" s="20" t="s">
        <v>265</v>
      </c>
      <c r="E131" s="49">
        <v>2016</v>
      </c>
      <c r="F131" s="15">
        <v>0</v>
      </c>
      <c r="G131" s="74">
        <v>0</v>
      </c>
      <c r="H131" s="61">
        <v>2</v>
      </c>
      <c r="I131" s="66">
        <v>2.1055069534367137E-3</v>
      </c>
    </row>
    <row r="132" spans="1:9" x14ac:dyDescent="0.2">
      <c r="A132" s="36" t="s">
        <v>27</v>
      </c>
      <c r="B132" s="45" t="s">
        <v>28</v>
      </c>
      <c r="C132" s="45" t="s">
        <v>7</v>
      </c>
      <c r="D132" s="46" t="s">
        <v>265</v>
      </c>
      <c r="E132" s="47">
        <v>2013</v>
      </c>
      <c r="F132" s="15">
        <v>0</v>
      </c>
      <c r="G132" s="74">
        <v>0</v>
      </c>
      <c r="H132" s="61">
        <v>0</v>
      </c>
      <c r="I132" s="66">
        <v>0</v>
      </c>
    </row>
    <row r="133" spans="1:9" x14ac:dyDescent="0.2">
      <c r="A133" s="36" t="s">
        <v>29</v>
      </c>
      <c r="B133" s="19" t="s">
        <v>30</v>
      </c>
      <c r="C133" s="19" t="s">
        <v>31</v>
      </c>
      <c r="D133" s="46" t="s">
        <v>265</v>
      </c>
      <c r="E133" s="21">
        <v>2013</v>
      </c>
      <c r="F133" s="15">
        <v>0</v>
      </c>
      <c r="G133" s="74">
        <v>0</v>
      </c>
      <c r="H133" s="61">
        <v>0</v>
      </c>
      <c r="I133" s="66">
        <v>0</v>
      </c>
    </row>
    <row r="134" spans="1:9" x14ac:dyDescent="0.2">
      <c r="A134" s="36" t="s">
        <v>32</v>
      </c>
      <c r="B134" s="45" t="s">
        <v>33</v>
      </c>
      <c r="C134" s="45" t="s">
        <v>10</v>
      </c>
      <c r="D134" s="46" t="s">
        <v>265</v>
      </c>
      <c r="E134" s="47">
        <v>2009</v>
      </c>
      <c r="F134" s="74">
        <v>39.5</v>
      </c>
      <c r="G134" s="74">
        <v>37.5</v>
      </c>
      <c r="H134" s="61">
        <v>34.5</v>
      </c>
      <c r="I134" s="66">
        <v>0.12099694367803895</v>
      </c>
    </row>
    <row r="135" spans="1:9" x14ac:dyDescent="0.2">
      <c r="A135" s="36" t="s">
        <v>372</v>
      </c>
      <c r="B135" s="45" t="s">
        <v>373</v>
      </c>
      <c r="C135" s="45" t="s">
        <v>31</v>
      </c>
      <c r="D135" s="20" t="s">
        <v>265</v>
      </c>
      <c r="E135" s="47">
        <v>2014</v>
      </c>
      <c r="F135" s="15">
        <v>0</v>
      </c>
      <c r="G135" s="74">
        <v>0</v>
      </c>
      <c r="H135" s="61">
        <v>0</v>
      </c>
      <c r="I135" s="66">
        <v>0</v>
      </c>
    </row>
    <row r="136" spans="1:9" x14ac:dyDescent="0.2">
      <c r="A136" s="36" t="s">
        <v>34</v>
      </c>
      <c r="B136" s="45" t="s">
        <v>35</v>
      </c>
      <c r="C136" s="45" t="s">
        <v>4</v>
      </c>
      <c r="D136" s="46" t="s">
        <v>265</v>
      </c>
      <c r="E136" s="47">
        <v>2009</v>
      </c>
      <c r="F136" s="74">
        <v>1749.5</v>
      </c>
      <c r="G136" s="74">
        <v>1761</v>
      </c>
      <c r="H136" s="61">
        <v>1690</v>
      </c>
      <c r="I136" s="66">
        <v>5.6374612705404257</v>
      </c>
    </row>
    <row r="137" spans="1:9" x14ac:dyDescent="0.2">
      <c r="A137" s="45" t="s">
        <v>406</v>
      </c>
      <c r="B137" s="45" t="s">
        <v>407</v>
      </c>
      <c r="C137" s="45" t="s">
        <v>7</v>
      </c>
      <c r="D137" s="45" t="s">
        <v>265</v>
      </c>
      <c r="E137" s="61">
        <v>2018</v>
      </c>
      <c r="F137" s="51">
        <v>0</v>
      </c>
      <c r="G137" s="51">
        <v>0</v>
      </c>
      <c r="H137" s="61">
        <v>0</v>
      </c>
      <c r="I137" s="66">
        <v>0</v>
      </c>
    </row>
    <row r="138" spans="1:9" x14ac:dyDescent="0.2">
      <c r="A138" s="62" t="s">
        <v>266</v>
      </c>
      <c r="B138" s="46" t="s">
        <v>267</v>
      </c>
      <c r="C138" s="46" t="s">
        <v>7</v>
      </c>
      <c r="D138" s="20" t="s">
        <v>265</v>
      </c>
      <c r="E138" s="49">
        <v>2016</v>
      </c>
      <c r="F138" s="15">
        <v>0</v>
      </c>
      <c r="G138" s="74">
        <v>0</v>
      </c>
      <c r="H138" s="61">
        <v>0</v>
      </c>
      <c r="I138" s="66">
        <v>0</v>
      </c>
    </row>
    <row r="139" spans="1:9" x14ac:dyDescent="0.2">
      <c r="A139" s="62" t="s">
        <v>325</v>
      </c>
      <c r="B139" s="46" t="s">
        <v>326</v>
      </c>
      <c r="C139" s="46" t="s">
        <v>7</v>
      </c>
      <c r="D139" s="20" t="s">
        <v>265</v>
      </c>
      <c r="E139" s="49">
        <v>2017</v>
      </c>
      <c r="F139" s="51">
        <v>0</v>
      </c>
      <c r="G139" s="74">
        <v>0</v>
      </c>
      <c r="H139" s="61">
        <v>0</v>
      </c>
      <c r="I139" s="66">
        <v>0</v>
      </c>
    </row>
    <row r="140" spans="1:9" x14ac:dyDescent="0.2">
      <c r="A140" s="63" t="s">
        <v>358</v>
      </c>
      <c r="B140" s="45" t="s">
        <v>36</v>
      </c>
      <c r="C140" s="45" t="s">
        <v>7</v>
      </c>
      <c r="D140" s="20" t="s">
        <v>265</v>
      </c>
      <c r="E140" s="47">
        <v>2013</v>
      </c>
      <c r="F140" s="74">
        <v>0</v>
      </c>
      <c r="G140" s="74">
        <v>0</v>
      </c>
      <c r="H140" s="61">
        <v>0</v>
      </c>
      <c r="I140" s="66">
        <v>0</v>
      </c>
    </row>
    <row r="141" spans="1:9" x14ac:dyDescent="0.2">
      <c r="A141" s="36" t="s">
        <v>37</v>
      </c>
      <c r="B141" s="45" t="s">
        <v>38</v>
      </c>
      <c r="C141" s="45" t="s">
        <v>7</v>
      </c>
      <c r="D141" s="46" t="s">
        <v>265</v>
      </c>
      <c r="E141" s="47">
        <v>2013</v>
      </c>
      <c r="F141" s="44">
        <v>0</v>
      </c>
      <c r="G141" s="74">
        <v>0</v>
      </c>
      <c r="H141" s="61">
        <v>0</v>
      </c>
      <c r="I141" s="66">
        <v>0</v>
      </c>
    </row>
    <row r="142" spans="1:9" x14ac:dyDescent="0.2">
      <c r="A142" s="36" t="s">
        <v>39</v>
      </c>
      <c r="B142" s="45" t="s">
        <v>40</v>
      </c>
      <c r="C142" s="45" t="s">
        <v>7</v>
      </c>
      <c r="D142" s="46" t="s">
        <v>265</v>
      </c>
      <c r="E142" s="47">
        <v>2010</v>
      </c>
      <c r="F142" s="44">
        <v>0</v>
      </c>
      <c r="G142" s="74">
        <v>0</v>
      </c>
      <c r="H142" s="61">
        <v>0</v>
      </c>
      <c r="I142" s="66">
        <v>0</v>
      </c>
    </row>
    <row r="143" spans="1:9" x14ac:dyDescent="0.2">
      <c r="A143" s="62" t="s">
        <v>327</v>
      </c>
      <c r="B143" s="46" t="s">
        <v>328</v>
      </c>
      <c r="C143" s="46" t="s">
        <v>7</v>
      </c>
      <c r="D143" s="46" t="s">
        <v>265</v>
      </c>
      <c r="E143" s="49">
        <v>2017</v>
      </c>
      <c r="F143" s="51">
        <v>0</v>
      </c>
      <c r="G143" s="74">
        <v>0</v>
      </c>
      <c r="H143" s="61">
        <v>0</v>
      </c>
      <c r="I143" s="66">
        <v>0</v>
      </c>
    </row>
    <row r="144" spans="1:9" x14ac:dyDescent="0.2">
      <c r="A144" s="62" t="s">
        <v>268</v>
      </c>
      <c r="B144" s="46" t="s">
        <v>269</v>
      </c>
      <c r="C144" s="46" t="s">
        <v>31</v>
      </c>
      <c r="D144" s="46" t="s">
        <v>265</v>
      </c>
      <c r="E144" s="49">
        <v>2016</v>
      </c>
      <c r="F144" s="74">
        <v>0</v>
      </c>
      <c r="G144" s="74">
        <v>0</v>
      </c>
      <c r="H144" s="61">
        <v>0</v>
      </c>
      <c r="I144" s="66">
        <v>0</v>
      </c>
    </row>
    <row r="145" spans="1:9" x14ac:dyDescent="0.2">
      <c r="A145" s="36" t="s">
        <v>292</v>
      </c>
      <c r="B145" s="45" t="s">
        <v>41</v>
      </c>
      <c r="C145" s="45" t="s">
        <v>4</v>
      </c>
      <c r="D145" s="46" t="s">
        <v>265</v>
      </c>
      <c r="E145" s="47">
        <v>2009</v>
      </c>
      <c r="F145" s="74">
        <v>676.5</v>
      </c>
      <c r="G145" s="74">
        <v>683</v>
      </c>
      <c r="H145" s="61">
        <v>702.5</v>
      </c>
      <c r="I145" s="66">
        <v>2.2337100880139378</v>
      </c>
    </row>
    <row r="146" spans="1:9" s="38" customFormat="1" x14ac:dyDescent="0.2">
      <c r="A146" s="36" t="s">
        <v>42</v>
      </c>
      <c r="B146" s="45" t="s">
        <v>43</v>
      </c>
      <c r="C146" s="45" t="s">
        <v>4</v>
      </c>
      <c r="D146" s="46" t="s">
        <v>265</v>
      </c>
      <c r="E146" s="47">
        <v>2009</v>
      </c>
      <c r="F146" s="74">
        <v>443.5</v>
      </c>
      <c r="G146" s="74">
        <v>465.5</v>
      </c>
      <c r="H146" s="61">
        <v>482</v>
      </c>
      <c r="I146" s="66">
        <v>1.5060817489698777</v>
      </c>
    </row>
    <row r="147" spans="1:9" s="38" customFormat="1" x14ac:dyDescent="0.2">
      <c r="A147" s="62" t="s">
        <v>270</v>
      </c>
      <c r="B147" s="46" t="s">
        <v>271</v>
      </c>
      <c r="C147" s="46" t="s">
        <v>31</v>
      </c>
      <c r="D147" s="46" t="s">
        <v>265</v>
      </c>
      <c r="E147" s="49">
        <v>2016</v>
      </c>
      <c r="F147" s="44">
        <v>0</v>
      </c>
      <c r="G147" s="74">
        <v>0</v>
      </c>
      <c r="H147" s="61">
        <v>0</v>
      </c>
      <c r="I147" s="66">
        <v>0</v>
      </c>
    </row>
    <row r="148" spans="1:9" s="38" customFormat="1" x14ac:dyDescent="0.2">
      <c r="A148" s="36" t="s">
        <v>425</v>
      </c>
      <c r="B148" s="45" t="s">
        <v>426</v>
      </c>
      <c r="C148" s="45" t="s">
        <v>7</v>
      </c>
      <c r="D148" s="46" t="s">
        <v>265</v>
      </c>
      <c r="E148" s="40">
        <v>2014</v>
      </c>
      <c r="F148" s="44">
        <v>2</v>
      </c>
      <c r="G148" s="74">
        <v>2</v>
      </c>
      <c r="H148" s="61">
        <v>0</v>
      </c>
      <c r="I148" s="66">
        <v>4.3965854424497536E-3</v>
      </c>
    </row>
    <row r="149" spans="1:9" s="38" customFormat="1" x14ac:dyDescent="0.2">
      <c r="A149" s="45" t="s">
        <v>408</v>
      </c>
      <c r="B149" s="45" t="s">
        <v>409</v>
      </c>
      <c r="C149" s="45" t="s">
        <v>7</v>
      </c>
      <c r="D149" s="45" t="s">
        <v>272</v>
      </c>
      <c r="E149" s="61">
        <v>2018</v>
      </c>
      <c r="F149" s="51">
        <v>0</v>
      </c>
      <c r="G149" s="51">
        <v>0</v>
      </c>
      <c r="H149" s="61">
        <v>0</v>
      </c>
      <c r="I149" s="66">
        <v>0</v>
      </c>
    </row>
    <row r="150" spans="1:9" s="38" customFormat="1" x14ac:dyDescent="0.2">
      <c r="A150" s="36" t="s">
        <v>145</v>
      </c>
      <c r="B150" s="45" t="s">
        <v>146</v>
      </c>
      <c r="C150" s="45" t="s">
        <v>4</v>
      </c>
      <c r="D150" s="46" t="s">
        <v>272</v>
      </c>
      <c r="E150" s="47">
        <v>2009</v>
      </c>
      <c r="F150" s="44">
        <v>241.5</v>
      </c>
      <c r="G150" s="74">
        <v>244.5</v>
      </c>
      <c r="H150" s="61">
        <v>246.5</v>
      </c>
      <c r="I150" s="66">
        <v>0.79362484482257312</v>
      </c>
    </row>
    <row r="151" spans="1:9" s="38" customFormat="1" x14ac:dyDescent="0.2">
      <c r="A151" s="36" t="s">
        <v>283</v>
      </c>
      <c r="B151" s="45" t="s">
        <v>284</v>
      </c>
      <c r="C151" s="45" t="s">
        <v>31</v>
      </c>
      <c r="D151" s="73" t="s">
        <v>272</v>
      </c>
      <c r="E151" s="47">
        <v>2015</v>
      </c>
      <c r="F151" s="44">
        <v>0</v>
      </c>
      <c r="G151" s="74">
        <v>0</v>
      </c>
      <c r="H151" s="61">
        <v>0</v>
      </c>
      <c r="I151" s="66">
        <v>0</v>
      </c>
    </row>
    <row r="152" spans="1:9" s="38" customFormat="1" x14ac:dyDescent="0.2">
      <c r="A152" s="46" t="s">
        <v>433</v>
      </c>
      <c r="B152" s="46" t="s">
        <v>434</v>
      </c>
      <c r="C152" s="46" t="s">
        <v>31</v>
      </c>
      <c r="D152" s="46" t="s">
        <v>272</v>
      </c>
      <c r="E152" s="49">
        <v>2018</v>
      </c>
      <c r="F152" s="51">
        <v>0</v>
      </c>
      <c r="G152" s="51">
        <v>0</v>
      </c>
      <c r="H152" s="74">
        <v>0</v>
      </c>
      <c r="I152" s="66">
        <v>0</v>
      </c>
    </row>
    <row r="153" spans="1:9" s="38" customFormat="1" x14ac:dyDescent="0.2">
      <c r="A153" s="36" t="s">
        <v>147</v>
      </c>
      <c r="B153" s="45" t="s">
        <v>148</v>
      </c>
      <c r="C153" s="45" t="s">
        <v>4</v>
      </c>
      <c r="D153" s="46" t="s">
        <v>272</v>
      </c>
      <c r="E153" s="47">
        <v>2009</v>
      </c>
      <c r="F153" s="74">
        <v>1038.5</v>
      </c>
      <c r="G153" s="74">
        <v>1065</v>
      </c>
      <c r="H153" s="61">
        <v>1112.5</v>
      </c>
      <c r="I153" s="66">
        <v>3.4826771161231393</v>
      </c>
    </row>
    <row r="154" spans="1:9" s="38" customFormat="1" x14ac:dyDescent="0.2">
      <c r="A154" s="36" t="s">
        <v>149</v>
      </c>
      <c r="B154" s="45" t="s">
        <v>150</v>
      </c>
      <c r="C154" s="45" t="s">
        <v>10</v>
      </c>
      <c r="D154" s="46" t="s">
        <v>272</v>
      </c>
      <c r="E154" s="47">
        <v>2009</v>
      </c>
      <c r="F154" s="74">
        <v>21</v>
      </c>
      <c r="G154" s="74">
        <v>19.5</v>
      </c>
      <c r="H154" s="61">
        <v>22</v>
      </c>
      <c r="I154" s="66">
        <v>6.770801331568102E-2</v>
      </c>
    </row>
    <row r="155" spans="1:9" s="38" customFormat="1" x14ac:dyDescent="0.2">
      <c r="A155" s="36" t="s">
        <v>285</v>
      </c>
      <c r="B155" s="45" t="s">
        <v>286</v>
      </c>
      <c r="C155" s="45" t="s">
        <v>31</v>
      </c>
      <c r="D155" s="73" t="s">
        <v>272</v>
      </c>
      <c r="E155" s="47">
        <v>2015</v>
      </c>
      <c r="F155" s="44">
        <v>0</v>
      </c>
      <c r="G155" s="74">
        <v>0</v>
      </c>
      <c r="H155" s="61">
        <v>0</v>
      </c>
      <c r="I155" s="66">
        <v>0</v>
      </c>
    </row>
    <row r="156" spans="1:9" s="38" customFormat="1" x14ac:dyDescent="0.2">
      <c r="A156" s="36" t="s">
        <v>151</v>
      </c>
      <c r="B156" s="45" t="s">
        <v>152</v>
      </c>
      <c r="C156" s="45" t="s">
        <v>10</v>
      </c>
      <c r="D156" s="46" t="s">
        <v>272</v>
      </c>
      <c r="E156" s="47">
        <v>2009</v>
      </c>
      <c r="F156" s="44">
        <v>14.5</v>
      </c>
      <c r="G156" s="74">
        <v>17</v>
      </c>
      <c r="H156" s="61">
        <v>25.5</v>
      </c>
      <c r="I156" s="66">
        <v>6.1414975310487563E-2</v>
      </c>
    </row>
    <row r="157" spans="1:9" s="38" customFormat="1" x14ac:dyDescent="0.2">
      <c r="A157" s="45" t="s">
        <v>410</v>
      </c>
      <c r="B157" s="45" t="s">
        <v>411</v>
      </c>
      <c r="C157" s="45" t="s">
        <v>31</v>
      </c>
      <c r="D157" s="45" t="s">
        <v>272</v>
      </c>
      <c r="E157" s="61">
        <v>2018</v>
      </c>
      <c r="F157" s="51">
        <v>0</v>
      </c>
      <c r="G157" s="51">
        <v>0</v>
      </c>
      <c r="H157" s="61">
        <v>0</v>
      </c>
      <c r="I157" s="66">
        <v>0</v>
      </c>
    </row>
    <row r="158" spans="1:9" s="38" customFormat="1" x14ac:dyDescent="0.2">
      <c r="A158" s="45" t="s">
        <v>412</v>
      </c>
      <c r="B158" s="45" t="s">
        <v>413</v>
      </c>
      <c r="C158" s="45" t="s">
        <v>31</v>
      </c>
      <c r="D158" s="45" t="s">
        <v>272</v>
      </c>
      <c r="E158" s="61">
        <v>2018</v>
      </c>
      <c r="F158" s="51">
        <v>0</v>
      </c>
      <c r="G158" s="51">
        <v>0</v>
      </c>
      <c r="H158" s="61">
        <v>0</v>
      </c>
      <c r="I158" s="66">
        <v>0</v>
      </c>
    </row>
    <row r="159" spans="1:9" s="38" customFormat="1" x14ac:dyDescent="0.2">
      <c r="A159" s="36" t="s">
        <v>153</v>
      </c>
      <c r="B159" s="45" t="s">
        <v>154</v>
      </c>
      <c r="C159" s="45" t="s">
        <v>7</v>
      </c>
      <c r="D159" s="46" t="s">
        <v>272</v>
      </c>
      <c r="E159" s="47">
        <v>2013</v>
      </c>
      <c r="F159" s="44">
        <v>0</v>
      </c>
      <c r="G159" s="74">
        <v>0</v>
      </c>
      <c r="H159" s="61">
        <v>0</v>
      </c>
      <c r="I159" s="66">
        <v>0</v>
      </c>
    </row>
    <row r="160" spans="1:9" s="38" customFormat="1" x14ac:dyDescent="0.2">
      <c r="A160" s="36" t="s">
        <v>155</v>
      </c>
      <c r="B160" s="45" t="s">
        <v>156</v>
      </c>
      <c r="C160" s="45" t="s">
        <v>4</v>
      </c>
      <c r="D160" s="46" t="s">
        <v>272</v>
      </c>
      <c r="E160" s="47">
        <v>2009</v>
      </c>
      <c r="F160" s="74">
        <v>849</v>
      </c>
      <c r="G160" s="74">
        <v>830.5</v>
      </c>
      <c r="H160" s="61">
        <v>862.5</v>
      </c>
      <c r="I160" s="66">
        <v>2.7544109667360788</v>
      </c>
    </row>
    <row r="161" spans="1:9" s="38" customFormat="1" x14ac:dyDescent="0.2">
      <c r="A161" s="62" t="s">
        <v>294</v>
      </c>
      <c r="B161" s="46" t="s">
        <v>295</v>
      </c>
      <c r="C161" s="46" t="s">
        <v>62</v>
      </c>
      <c r="D161" s="46" t="s">
        <v>272</v>
      </c>
      <c r="E161" s="49">
        <v>2016</v>
      </c>
      <c r="F161" s="44">
        <v>0</v>
      </c>
      <c r="G161" s="74">
        <v>0</v>
      </c>
      <c r="H161" s="61">
        <v>0</v>
      </c>
      <c r="I161" s="66">
        <v>0</v>
      </c>
    </row>
    <row r="162" spans="1:9" s="38" customFormat="1" x14ac:dyDescent="0.2">
      <c r="A162" s="62" t="s">
        <v>273</v>
      </c>
      <c r="B162" s="46" t="s">
        <v>274</v>
      </c>
      <c r="C162" s="46" t="s">
        <v>7</v>
      </c>
      <c r="D162" s="46" t="s">
        <v>272</v>
      </c>
      <c r="E162" s="49">
        <v>2016</v>
      </c>
      <c r="F162" s="44">
        <v>0</v>
      </c>
      <c r="G162" s="74">
        <v>0</v>
      </c>
      <c r="H162" s="61">
        <v>0</v>
      </c>
      <c r="I162" s="66">
        <v>0</v>
      </c>
    </row>
    <row r="163" spans="1:9" s="38" customFormat="1" x14ac:dyDescent="0.2">
      <c r="A163" s="46" t="s">
        <v>435</v>
      </c>
      <c r="B163" s="46" t="s">
        <v>436</v>
      </c>
      <c r="C163" s="46" t="s">
        <v>31</v>
      </c>
      <c r="D163" s="46" t="s">
        <v>272</v>
      </c>
      <c r="E163" s="49">
        <v>2018</v>
      </c>
      <c r="F163" s="51">
        <v>0</v>
      </c>
      <c r="G163" s="51">
        <v>0</v>
      </c>
      <c r="H163" s="74">
        <v>0</v>
      </c>
      <c r="I163" s="66">
        <v>0</v>
      </c>
    </row>
    <row r="164" spans="1:9" s="38" customFormat="1" x14ac:dyDescent="0.2">
      <c r="A164" s="46" t="s">
        <v>437</v>
      </c>
      <c r="B164" s="46" t="s">
        <v>438</v>
      </c>
      <c r="C164" s="46" t="s">
        <v>31</v>
      </c>
      <c r="D164" s="46" t="s">
        <v>272</v>
      </c>
      <c r="E164" s="49">
        <v>2018</v>
      </c>
      <c r="F164" s="51">
        <v>0</v>
      </c>
      <c r="G164" s="51">
        <v>0</v>
      </c>
      <c r="H164" s="74">
        <v>0</v>
      </c>
      <c r="I164" s="66">
        <v>0</v>
      </c>
    </row>
    <row r="165" spans="1:9" x14ac:dyDescent="0.2">
      <c r="A165" s="46" t="s">
        <v>439</v>
      </c>
      <c r="B165" s="46" t="s">
        <v>440</v>
      </c>
      <c r="C165" s="46" t="s">
        <v>31</v>
      </c>
      <c r="D165" s="46" t="s">
        <v>272</v>
      </c>
      <c r="E165" s="49">
        <v>2018</v>
      </c>
      <c r="F165" s="51">
        <v>0</v>
      </c>
      <c r="G165" s="51">
        <v>0</v>
      </c>
      <c r="H165" s="74">
        <v>0</v>
      </c>
      <c r="I165" s="66">
        <v>0</v>
      </c>
    </row>
    <row r="166" spans="1:9" s="38" customFormat="1" x14ac:dyDescent="0.2">
      <c r="A166" s="36" t="s">
        <v>157</v>
      </c>
      <c r="B166" s="45" t="s">
        <v>158</v>
      </c>
      <c r="C166" s="45" t="s">
        <v>7</v>
      </c>
      <c r="D166" s="46" t="s">
        <v>272</v>
      </c>
      <c r="E166" s="47">
        <v>2014</v>
      </c>
      <c r="F166" s="74">
        <v>0</v>
      </c>
      <c r="G166" s="74">
        <v>1</v>
      </c>
      <c r="H166" s="61">
        <v>1</v>
      </c>
      <c r="I166" s="66">
        <v>2.1305603552818561E-3</v>
      </c>
    </row>
    <row r="167" spans="1:9" s="38" customFormat="1" x14ac:dyDescent="0.2">
      <c r="A167" s="45" t="s">
        <v>414</v>
      </c>
      <c r="B167" s="45" t="s">
        <v>415</v>
      </c>
      <c r="C167" s="45" t="s">
        <v>108</v>
      </c>
      <c r="D167" s="45" t="s">
        <v>272</v>
      </c>
      <c r="E167" s="61">
        <v>2018</v>
      </c>
      <c r="F167" s="51">
        <v>0</v>
      </c>
      <c r="G167" s="51">
        <v>0</v>
      </c>
      <c r="H167" s="61">
        <v>0</v>
      </c>
      <c r="I167" s="66">
        <v>0</v>
      </c>
    </row>
    <row r="168" spans="1:9" s="38" customFormat="1" x14ac:dyDescent="0.2">
      <c r="A168" s="36" t="s">
        <v>239</v>
      </c>
      <c r="B168" s="45" t="s">
        <v>240</v>
      </c>
      <c r="C168" s="45" t="s">
        <v>4</v>
      </c>
      <c r="D168" s="45" t="s">
        <v>369</v>
      </c>
      <c r="E168" s="47">
        <v>2009</v>
      </c>
      <c r="F168" s="74">
        <v>179.5</v>
      </c>
      <c r="G168" s="74">
        <v>167</v>
      </c>
      <c r="H168" s="61">
        <v>201.5</v>
      </c>
      <c r="I168" s="66">
        <v>0.59325078303657064</v>
      </c>
    </row>
    <row r="169" spans="1:9" s="38" customFormat="1" x14ac:dyDescent="0.2">
      <c r="A169" s="36" t="s">
        <v>202</v>
      </c>
      <c r="B169" s="45" t="s">
        <v>203</v>
      </c>
      <c r="C169" s="45" t="s">
        <v>7</v>
      </c>
      <c r="D169" s="46" t="s">
        <v>367</v>
      </c>
      <c r="E169" s="47">
        <v>2015</v>
      </c>
      <c r="F169" s="74">
        <v>0</v>
      </c>
      <c r="G169" s="74">
        <v>0</v>
      </c>
      <c r="H169" s="61">
        <v>0</v>
      </c>
      <c r="I169" s="66">
        <v>0</v>
      </c>
    </row>
    <row r="170" spans="1:9" s="38" customFormat="1" x14ac:dyDescent="0.2">
      <c r="A170" s="36" t="s">
        <v>204</v>
      </c>
      <c r="B170" s="45" t="s">
        <v>205</v>
      </c>
      <c r="C170" s="45" t="s">
        <v>4</v>
      </c>
      <c r="D170" s="46" t="s">
        <v>367</v>
      </c>
      <c r="E170" s="47">
        <v>2009</v>
      </c>
      <c r="F170" s="74">
        <v>1013.5</v>
      </c>
      <c r="G170" s="74">
        <v>1052.5</v>
      </c>
      <c r="H170" s="61">
        <v>1083.5</v>
      </c>
      <c r="I170" s="66">
        <v>3.4106625332497287</v>
      </c>
    </row>
    <row r="171" spans="1:9" s="38" customFormat="1" x14ac:dyDescent="0.2">
      <c r="A171" s="62" t="s">
        <v>275</v>
      </c>
      <c r="B171" s="46" t="s">
        <v>276</v>
      </c>
      <c r="C171" s="46" t="s">
        <v>31</v>
      </c>
      <c r="D171" s="73" t="s">
        <v>367</v>
      </c>
      <c r="E171" s="74">
        <v>2016</v>
      </c>
      <c r="F171" s="74">
        <v>0</v>
      </c>
      <c r="G171" s="74">
        <v>0</v>
      </c>
      <c r="H171" s="61">
        <v>0</v>
      </c>
      <c r="I171" s="66">
        <v>0</v>
      </c>
    </row>
    <row r="172" spans="1:9" s="38" customFormat="1" x14ac:dyDescent="0.2">
      <c r="A172" s="36" t="s">
        <v>207</v>
      </c>
      <c r="B172" s="45" t="s">
        <v>208</v>
      </c>
      <c r="C172" s="45" t="s">
        <v>7</v>
      </c>
      <c r="D172" s="73" t="s">
        <v>367</v>
      </c>
      <c r="E172" s="40">
        <v>2009</v>
      </c>
      <c r="F172" s="74">
        <v>32.5</v>
      </c>
      <c r="G172" s="74">
        <v>47</v>
      </c>
      <c r="H172" s="61">
        <v>47</v>
      </c>
      <c r="I172" s="66">
        <v>0.136552126584742</v>
      </c>
    </row>
    <row r="173" spans="1:9" s="38" customFormat="1" x14ac:dyDescent="0.2">
      <c r="A173" s="36" t="s">
        <v>209</v>
      </c>
      <c r="B173" s="45" t="s">
        <v>210</v>
      </c>
      <c r="C173" s="45" t="s">
        <v>7</v>
      </c>
      <c r="D173" s="73" t="s">
        <v>367</v>
      </c>
      <c r="E173" s="40">
        <v>2010</v>
      </c>
      <c r="F173" s="74">
        <v>0</v>
      </c>
      <c r="G173" s="74">
        <v>0</v>
      </c>
      <c r="H173" s="61">
        <v>0</v>
      </c>
      <c r="I173" s="66">
        <v>0</v>
      </c>
    </row>
    <row r="174" spans="1:9" s="38" customFormat="1" x14ac:dyDescent="0.2">
      <c r="A174" s="36" t="s">
        <v>342</v>
      </c>
      <c r="B174" s="45" t="s">
        <v>206</v>
      </c>
      <c r="C174" s="45" t="s">
        <v>10</v>
      </c>
      <c r="D174" s="73" t="s">
        <v>367</v>
      </c>
      <c r="E174" s="40">
        <v>2009</v>
      </c>
      <c r="F174" s="74">
        <v>25.5</v>
      </c>
      <c r="G174" s="74">
        <v>25.5</v>
      </c>
      <c r="H174" s="61">
        <v>31.5</v>
      </c>
      <c r="I174" s="66">
        <v>8.9218198907862603E-2</v>
      </c>
    </row>
    <row r="175" spans="1:9" s="38" customFormat="1" x14ac:dyDescent="0.2">
      <c r="A175" s="45" t="s">
        <v>419</v>
      </c>
      <c r="B175" s="45" t="s">
        <v>420</v>
      </c>
      <c r="C175" s="45" t="s">
        <v>418</v>
      </c>
      <c r="D175" s="45" t="s">
        <v>421</v>
      </c>
      <c r="E175" s="61">
        <v>2009</v>
      </c>
      <c r="F175" s="61">
        <v>520</v>
      </c>
      <c r="G175" s="61">
        <v>532.5</v>
      </c>
      <c r="H175" s="61">
        <v>507.5</v>
      </c>
      <c r="I175" s="66">
        <v>1.6908571904535461</v>
      </c>
    </row>
    <row r="176" spans="1:9" s="38" customFormat="1" x14ac:dyDescent="0.2">
      <c r="A176" s="36" t="s">
        <v>211</v>
      </c>
      <c r="B176" s="45" t="s">
        <v>212</v>
      </c>
      <c r="C176" s="45" t="s">
        <v>10</v>
      </c>
      <c r="D176" s="73" t="s">
        <v>370</v>
      </c>
      <c r="E176" s="40">
        <v>2009</v>
      </c>
      <c r="F176" s="74">
        <v>23</v>
      </c>
      <c r="G176" s="74">
        <v>27</v>
      </c>
      <c r="H176" s="61">
        <v>24</v>
      </c>
      <c r="I176" s="66">
        <v>8.0138043543666729E-2</v>
      </c>
    </row>
    <row r="177" spans="1:9" s="38" customFormat="1" x14ac:dyDescent="0.2">
      <c r="A177" s="36" t="s">
        <v>289</v>
      </c>
      <c r="B177" s="45" t="s">
        <v>290</v>
      </c>
      <c r="C177" s="45" t="s">
        <v>62</v>
      </c>
      <c r="D177" s="73" t="s">
        <v>370</v>
      </c>
      <c r="E177" s="40">
        <v>2015</v>
      </c>
      <c r="F177" s="74">
        <v>0</v>
      </c>
      <c r="G177" s="74">
        <v>0</v>
      </c>
      <c r="H177" s="61">
        <v>0</v>
      </c>
      <c r="I177" s="66">
        <v>0</v>
      </c>
    </row>
    <row r="178" spans="1:9" s="38" customFormat="1" x14ac:dyDescent="0.2">
      <c r="A178" s="36" t="s">
        <v>214</v>
      </c>
      <c r="B178" s="45" t="s">
        <v>215</v>
      </c>
      <c r="C178" s="45" t="s">
        <v>10</v>
      </c>
      <c r="D178" s="46" t="s">
        <v>370</v>
      </c>
      <c r="E178" s="47">
        <v>2009</v>
      </c>
      <c r="F178" s="74">
        <v>21.5</v>
      </c>
      <c r="G178" s="74">
        <v>18</v>
      </c>
      <c r="H178" s="61">
        <v>20</v>
      </c>
      <c r="I178" s="66">
        <v>6.4546038965729732E-2</v>
      </c>
    </row>
    <row r="179" spans="1:9" s="38" customFormat="1" x14ac:dyDescent="0.2">
      <c r="A179" s="36" t="s">
        <v>216</v>
      </c>
      <c r="B179" s="45" t="s">
        <v>217</v>
      </c>
      <c r="C179" s="45" t="s">
        <v>62</v>
      </c>
      <c r="D179" s="46" t="s">
        <v>370</v>
      </c>
      <c r="E179" s="47">
        <v>2012</v>
      </c>
      <c r="F179" s="74">
        <v>3</v>
      </c>
      <c r="G179" s="74">
        <v>3</v>
      </c>
      <c r="H179" s="61">
        <v>3</v>
      </c>
      <c r="I179" s="66">
        <v>9.7531385938297022E-3</v>
      </c>
    </row>
    <row r="180" spans="1:9" s="38" customFormat="1" x14ac:dyDescent="0.2">
      <c r="A180" s="36" t="s">
        <v>218</v>
      </c>
      <c r="B180" s="45" t="s">
        <v>219</v>
      </c>
      <c r="C180" s="45" t="s">
        <v>7</v>
      </c>
      <c r="D180" s="46" t="s">
        <v>370</v>
      </c>
      <c r="E180" s="47">
        <v>2014</v>
      </c>
      <c r="F180" s="74">
        <v>0</v>
      </c>
      <c r="G180" s="74">
        <v>0</v>
      </c>
      <c r="H180" s="61">
        <v>0</v>
      </c>
      <c r="I180" s="66">
        <v>0</v>
      </c>
    </row>
    <row r="181" spans="1:9" s="38" customFormat="1" x14ac:dyDescent="0.2">
      <c r="A181" s="36" t="s">
        <v>220</v>
      </c>
      <c r="B181" s="45" t="s">
        <v>221</v>
      </c>
      <c r="C181" s="45" t="s">
        <v>4</v>
      </c>
      <c r="D181" s="46" t="s">
        <v>370</v>
      </c>
      <c r="E181" s="47">
        <v>2009</v>
      </c>
      <c r="F181" s="74">
        <v>1476</v>
      </c>
      <c r="G181" s="74">
        <v>1393.5</v>
      </c>
      <c r="H181" s="61">
        <v>1405</v>
      </c>
      <c r="I181" s="66">
        <v>4.6348796238357215</v>
      </c>
    </row>
    <row r="182" spans="1:9" s="38" customFormat="1" x14ac:dyDescent="0.2">
      <c r="A182" s="36" t="s">
        <v>222</v>
      </c>
      <c r="B182" s="45" t="s">
        <v>223</v>
      </c>
      <c r="C182" s="45" t="s">
        <v>7</v>
      </c>
      <c r="D182" s="46" t="s">
        <v>370</v>
      </c>
      <c r="E182" s="47">
        <v>2012</v>
      </c>
      <c r="F182" s="74">
        <v>0</v>
      </c>
      <c r="G182" s="74">
        <v>0</v>
      </c>
      <c r="H182" s="61">
        <v>0</v>
      </c>
      <c r="I182" s="66">
        <v>0</v>
      </c>
    </row>
    <row r="183" spans="1:9" s="38" customFormat="1" x14ac:dyDescent="0.2">
      <c r="A183" s="36" t="s">
        <v>224</v>
      </c>
      <c r="B183" s="45" t="s">
        <v>225</v>
      </c>
      <c r="C183" s="45" t="s">
        <v>7</v>
      </c>
      <c r="D183" s="46" t="s">
        <v>370</v>
      </c>
      <c r="E183" s="47">
        <v>2011</v>
      </c>
      <c r="F183" s="74">
        <v>0</v>
      </c>
      <c r="G183" s="74">
        <v>0</v>
      </c>
      <c r="H183" s="61">
        <v>0</v>
      </c>
      <c r="I183" s="66">
        <v>0</v>
      </c>
    </row>
    <row r="184" spans="1:9" s="38" customFormat="1" x14ac:dyDescent="0.2">
      <c r="A184" s="36" t="s">
        <v>226</v>
      </c>
      <c r="B184" s="45" t="s">
        <v>227</v>
      </c>
      <c r="C184" s="45" t="s">
        <v>7</v>
      </c>
      <c r="D184" s="46" t="s">
        <v>370</v>
      </c>
      <c r="E184" s="47">
        <v>2012</v>
      </c>
      <c r="F184" s="74">
        <v>2.5</v>
      </c>
      <c r="G184" s="74">
        <v>0</v>
      </c>
      <c r="H184" s="61">
        <v>0</v>
      </c>
      <c r="I184" s="66">
        <v>2.8012146066534447E-3</v>
      </c>
    </row>
    <row r="185" spans="1:9" s="38" customFormat="1" x14ac:dyDescent="0.2">
      <c r="A185" s="36" t="s">
        <v>228</v>
      </c>
      <c r="B185" s="45" t="s">
        <v>229</v>
      </c>
      <c r="C185" s="45" t="s">
        <v>62</v>
      </c>
      <c r="D185" s="46" t="s">
        <v>370</v>
      </c>
      <c r="E185" s="47">
        <v>2010</v>
      </c>
      <c r="F185" s="74">
        <v>0</v>
      </c>
      <c r="G185" s="74">
        <v>0</v>
      </c>
      <c r="H185" s="61">
        <v>0</v>
      </c>
      <c r="I185" s="66">
        <v>0</v>
      </c>
    </row>
    <row r="186" spans="1:9" s="38" customFormat="1" x14ac:dyDescent="0.2">
      <c r="A186" s="36" t="s">
        <v>230</v>
      </c>
      <c r="B186" s="45" t="s">
        <v>231</v>
      </c>
      <c r="C186" s="45" t="s">
        <v>7</v>
      </c>
      <c r="D186" s="46" t="s">
        <v>370</v>
      </c>
      <c r="E186" s="47">
        <v>2013</v>
      </c>
      <c r="F186" s="74">
        <v>0</v>
      </c>
      <c r="G186" s="74">
        <v>0.5</v>
      </c>
      <c r="H186" s="61">
        <v>0.5</v>
      </c>
      <c r="I186" s="66">
        <v>1.0652801776409281E-3</v>
      </c>
    </row>
    <row r="187" spans="1:9" s="38" customFormat="1" x14ac:dyDescent="0.2">
      <c r="A187" s="36" t="s">
        <v>335</v>
      </c>
      <c r="B187" s="45" t="s">
        <v>213</v>
      </c>
      <c r="C187" s="45" t="s">
        <v>4</v>
      </c>
      <c r="D187" s="46" t="s">
        <v>370</v>
      </c>
      <c r="E187" s="47">
        <v>2009</v>
      </c>
      <c r="F187" s="74">
        <v>560.5</v>
      </c>
      <c r="G187" s="74">
        <v>592.5</v>
      </c>
      <c r="H187" s="61">
        <v>626</v>
      </c>
      <c r="I187" s="66">
        <v>1.9256565667862668</v>
      </c>
    </row>
    <row r="188" spans="1:9" s="38" customFormat="1" x14ac:dyDescent="0.2">
      <c r="A188" s="36" t="s">
        <v>356</v>
      </c>
      <c r="B188" s="45" t="s">
        <v>357</v>
      </c>
      <c r="C188" s="45" t="s">
        <v>62</v>
      </c>
      <c r="D188" s="73" t="s">
        <v>370</v>
      </c>
      <c r="E188" s="40">
        <v>2012</v>
      </c>
      <c r="F188" s="74">
        <v>0</v>
      </c>
      <c r="G188" s="74">
        <v>0.5</v>
      </c>
      <c r="H188" s="61">
        <v>0.5</v>
      </c>
      <c r="I188" s="66">
        <v>1.0652801776409281E-3</v>
      </c>
    </row>
    <row r="189" spans="1:9" s="38" customFormat="1" x14ac:dyDescent="0.2">
      <c r="A189" s="36" t="s">
        <v>336</v>
      </c>
      <c r="B189" s="45" t="s">
        <v>337</v>
      </c>
      <c r="C189" s="45" t="s">
        <v>62</v>
      </c>
      <c r="D189" s="46" t="s">
        <v>370</v>
      </c>
      <c r="E189" s="47">
        <v>2009</v>
      </c>
      <c r="F189" s="74">
        <v>0</v>
      </c>
      <c r="G189" s="74">
        <v>0</v>
      </c>
      <c r="H189" s="61">
        <v>0</v>
      </c>
      <c r="I189" s="66">
        <v>0</v>
      </c>
    </row>
    <row r="190" spans="1:9" s="38" customFormat="1" x14ac:dyDescent="0.2">
      <c r="A190" s="36" t="s">
        <v>116</v>
      </c>
      <c r="B190" s="45" t="s">
        <v>117</v>
      </c>
      <c r="C190" s="45" t="s">
        <v>118</v>
      </c>
      <c r="D190" s="46" t="s">
        <v>365</v>
      </c>
      <c r="E190" s="47">
        <v>2009</v>
      </c>
      <c r="F190" s="74">
        <v>143.5</v>
      </c>
      <c r="G190" s="74">
        <v>126</v>
      </c>
      <c r="H190" s="61">
        <v>144</v>
      </c>
      <c r="I190" s="66">
        <v>0.44818988576835195</v>
      </c>
    </row>
    <row r="191" spans="1:9" x14ac:dyDescent="0.2">
      <c r="F191" s="67">
        <v>29749</v>
      </c>
      <c r="G191" s="67">
        <v>30927</v>
      </c>
      <c r="H191" s="67">
        <v>31663</v>
      </c>
      <c r="I191" s="67">
        <v>100.00000000000003</v>
      </c>
    </row>
  </sheetData>
  <autoFilter ref="A1:I191"/>
  <sortState ref="A2:I191">
    <sortCondition ref="D2:D191"/>
    <sortCondition ref="A2:A191"/>
  </sortState>
  <pageMargins left="0.7" right="0.7" top="0.75" bottom="0.75" header="0.3" footer="0.3"/>
  <pageSetup paperSize="8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view="pageLayout" zoomScaleNormal="100" workbookViewId="0"/>
  </sheetViews>
  <sheetFormatPr baseColWidth="10" defaultRowHeight="12.75" x14ac:dyDescent="0.2"/>
  <cols>
    <col min="1" max="1" width="24.85546875" style="80" bestFit="1" customWidth="1"/>
    <col min="2" max="2" width="45.5703125" bestFit="1" customWidth="1"/>
    <col min="3" max="3" width="9.42578125" bestFit="1" customWidth="1"/>
    <col min="4" max="4" width="31" bestFit="1" customWidth="1"/>
    <col min="6" max="6" width="12.7109375" customWidth="1"/>
    <col min="11" max="11" width="12.5703125" bestFit="1" customWidth="1"/>
  </cols>
  <sheetData>
    <row r="1" spans="1:11" ht="25.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242</v>
      </c>
      <c r="F1" s="13" t="s">
        <v>277</v>
      </c>
      <c r="G1" s="13" t="s">
        <v>278</v>
      </c>
      <c r="H1" s="13" t="s">
        <v>279</v>
      </c>
      <c r="I1" s="13" t="s">
        <v>280</v>
      </c>
      <c r="J1" s="13" t="s">
        <v>281</v>
      </c>
      <c r="K1" s="13" t="s">
        <v>282</v>
      </c>
    </row>
    <row r="2" spans="1:11" x14ac:dyDescent="0.2">
      <c r="A2" s="46" t="s">
        <v>427</v>
      </c>
      <c r="B2" s="46" t="s">
        <v>428</v>
      </c>
      <c r="C2" s="46" t="s">
        <v>31</v>
      </c>
      <c r="D2" s="46" t="s">
        <v>254</v>
      </c>
      <c r="E2" s="49">
        <v>2018</v>
      </c>
      <c r="F2" s="50">
        <f>VLOOKUP(Score!$A2,Publications!$A$1:$J$191,10,FALSE)</f>
        <v>0</v>
      </c>
      <c r="G2" s="50">
        <f>VLOOKUP(Score!A2,'Essais-Inclusions'!$A$1:$Q$191,9,FALSE)</f>
        <v>0</v>
      </c>
      <c r="H2" s="50">
        <f>VLOOKUP(Score!$A2,'Essais-Inclusions'!$A$1:$Q$191,13,FALSE)</f>
        <v>0</v>
      </c>
      <c r="I2" s="50">
        <f>VLOOKUP(Score!$A2,'Essais-Inclusions'!$A$1:$Q$191,17,FALSE)</f>
        <v>0</v>
      </c>
      <c r="J2" s="50">
        <f>VLOOKUP(Score!$A2,Enseignement!$A$1:$I$191,9,FALSE)</f>
        <v>0</v>
      </c>
      <c r="K2" s="41">
        <f t="shared" ref="K2:K33" si="0">(F2*0.6)+(G2*0.055)+(H2*0.055)+(I2*0.04)+(J2*0.25)</f>
        <v>0</v>
      </c>
    </row>
    <row r="3" spans="1:11" x14ac:dyDescent="0.2">
      <c r="A3" s="36" t="s">
        <v>44</v>
      </c>
      <c r="B3" s="43" t="s">
        <v>45</v>
      </c>
      <c r="C3" s="43" t="s">
        <v>7</v>
      </c>
      <c r="D3" s="43" t="s">
        <v>254</v>
      </c>
      <c r="E3" s="44">
        <v>2015</v>
      </c>
      <c r="F3" s="75">
        <f>VLOOKUP(Score!$A3,Publications!$A$1:$J$191,10,FALSE)</f>
        <v>2.2437091597224495E-2</v>
      </c>
      <c r="G3" s="75">
        <f>VLOOKUP(Score!A3,'Essais-Inclusions'!$A$1:$Q$191,9,FALSE)</f>
        <v>1.1344805317963667E-2</v>
      </c>
      <c r="H3" s="75">
        <f>VLOOKUP(Score!$A3,'Essais-Inclusions'!$A$1:$Q$191,13,FALSE)</f>
        <v>0</v>
      </c>
      <c r="I3" s="75">
        <f>VLOOKUP(Score!$A3,'Essais-Inclusions'!$A$1:$Q$191,17,FALSE)</f>
        <v>1.1665122062580609E-2</v>
      </c>
      <c r="J3" s="75">
        <f>VLOOKUP(Score!$A3,Enseignement!$A$1:$I$191,9,FALSE)</f>
        <v>2.1518998373307955E-3</v>
      </c>
      <c r="K3" s="41">
        <f t="shared" si="0"/>
        <v>1.5090799092658621E-2</v>
      </c>
    </row>
    <row r="4" spans="1:11" x14ac:dyDescent="0.2">
      <c r="A4" s="36" t="s">
        <v>46</v>
      </c>
      <c r="B4" s="73" t="s">
        <v>47</v>
      </c>
      <c r="C4" s="73" t="s">
        <v>7</v>
      </c>
      <c r="D4" s="43" t="s">
        <v>254</v>
      </c>
      <c r="E4" s="74">
        <v>2014</v>
      </c>
      <c r="F4" s="75">
        <f>VLOOKUP(Score!$A4,Publications!$A$1:$J$191,10,FALSE)</f>
        <v>9.9353200389187737E-4</v>
      </c>
      <c r="G4" s="75">
        <f>VLOOKUP(Score!A4,'Essais-Inclusions'!$A$1:$Q$191,9,FALSE)</f>
        <v>1.1593799635954691E-3</v>
      </c>
      <c r="H4" s="75">
        <f>VLOOKUP(Score!$A4,'Essais-Inclusions'!$A$1:$Q$191,13,FALSE)</f>
        <v>0</v>
      </c>
      <c r="I4" s="75">
        <f>VLOOKUP(Score!$A4,'Essais-Inclusions'!$A$1:$Q$191,17,FALSE)</f>
        <v>1.8178187682781099E-4</v>
      </c>
      <c r="J4" s="75">
        <f>VLOOKUP(Score!$A4,Enseignement!$A$1:$I$191,9,FALSE)</f>
        <v>0</v>
      </c>
      <c r="K4" s="41">
        <f t="shared" si="0"/>
        <v>6.6715637540598963E-4</v>
      </c>
    </row>
    <row r="5" spans="1:11" x14ac:dyDescent="0.2">
      <c r="A5" s="36" t="s">
        <v>255</v>
      </c>
      <c r="B5" s="45" t="s">
        <v>256</v>
      </c>
      <c r="C5" s="45" t="s">
        <v>7</v>
      </c>
      <c r="D5" s="43" t="s">
        <v>254</v>
      </c>
      <c r="E5" s="40">
        <v>2016</v>
      </c>
      <c r="F5" s="75">
        <f>VLOOKUP(Score!$A5,Publications!$A$1:$J$191,10,FALSE)</f>
        <v>3.905444954881554E-2</v>
      </c>
      <c r="G5" s="75">
        <f>VLOOKUP(Score!A5,'Essais-Inclusions'!$A$1:$Q$191,9,FALSE)</f>
        <v>1.0240899862417347E-2</v>
      </c>
      <c r="H5" s="75">
        <f>VLOOKUP(Score!$A5,'Essais-Inclusions'!$A$1:$Q$191,13,FALSE)</f>
        <v>0</v>
      </c>
      <c r="I5" s="75">
        <f>VLOOKUP(Score!$A5,'Essais-Inclusions'!$A$1:$Q$191,17,FALSE)</f>
        <v>4.6598643568798465E-3</v>
      </c>
      <c r="J5" s="75">
        <f>VLOOKUP(Score!$A5,Enseignement!$A$1:$I$191,9,FALSE)</f>
        <v>0</v>
      </c>
      <c r="K5" s="41">
        <f t="shared" si="0"/>
        <v>2.418231379599747E-2</v>
      </c>
    </row>
    <row r="6" spans="1:11" x14ac:dyDescent="0.2">
      <c r="A6" s="36" t="s">
        <v>48</v>
      </c>
      <c r="B6" s="45" t="s">
        <v>49</v>
      </c>
      <c r="C6" s="45" t="s">
        <v>7</v>
      </c>
      <c r="D6" s="43" t="s">
        <v>254</v>
      </c>
      <c r="E6" s="40">
        <v>2015</v>
      </c>
      <c r="F6" s="75">
        <f>VLOOKUP(Score!$A6,Publications!$A$1:$J$191,10,FALSE)</f>
        <v>2.4908782639969741E-2</v>
      </c>
      <c r="G6" s="75">
        <f>VLOOKUP(Score!A6,'Essais-Inclusions'!$A$1:$Q$191,9,FALSE)</f>
        <v>3.3813799858154695E-3</v>
      </c>
      <c r="H6" s="75">
        <f>VLOOKUP(Score!$A6,'Essais-Inclusions'!$A$1:$Q$191,13,FALSE)</f>
        <v>0</v>
      </c>
      <c r="I6" s="75">
        <f>VLOOKUP(Score!$A6,'Essais-Inclusions'!$A$1:$Q$191,17,FALSE)</f>
        <v>1.419329223520687E-3</v>
      </c>
      <c r="J6" s="75">
        <f>VLOOKUP(Score!$A6,Enseignement!$A$1:$I$191,9,FALSE)</f>
        <v>0</v>
      </c>
      <c r="K6" s="41">
        <f t="shared" si="0"/>
        <v>1.5188018652142523E-2</v>
      </c>
    </row>
    <row r="7" spans="1:11" x14ac:dyDescent="0.2">
      <c r="A7" s="36" t="s">
        <v>50</v>
      </c>
      <c r="B7" s="43" t="s">
        <v>51</v>
      </c>
      <c r="C7" s="43" t="s">
        <v>4</v>
      </c>
      <c r="D7" s="43" t="s">
        <v>254</v>
      </c>
      <c r="E7" s="44">
        <v>2009</v>
      </c>
      <c r="F7" s="75">
        <f>VLOOKUP(Score!$A7,Publications!$A$1:$J$191,10,FALSE)</f>
        <v>1.8689219225368736</v>
      </c>
      <c r="G7" s="75">
        <f>VLOOKUP(Score!A7,'Essais-Inclusions'!$A$1:$Q$191,9,FALSE)</f>
        <v>2.7843966559079329</v>
      </c>
      <c r="H7" s="75">
        <f>VLOOKUP(Score!$A7,'Essais-Inclusions'!$A$1:$Q$191,13,FALSE)</f>
        <v>2.5560888453656299</v>
      </c>
      <c r="I7" s="75">
        <f>VLOOKUP(Score!$A7,'Essais-Inclusions'!$A$1:$Q$191,17,FALSE)</f>
        <v>2.7245831129015099</v>
      </c>
      <c r="J7" s="75">
        <f>VLOOKUP(Score!$A7,Enseignement!$A$1:$I$191,9,FALSE)</f>
        <v>2.0080628324738301</v>
      </c>
      <c r="K7" s="41">
        <f t="shared" si="0"/>
        <v>2.0260788887266878</v>
      </c>
    </row>
    <row r="8" spans="1:11" x14ac:dyDescent="0.2">
      <c r="A8" s="36" t="s">
        <v>52</v>
      </c>
      <c r="B8" s="73" t="s">
        <v>53</v>
      </c>
      <c r="C8" s="73" t="s">
        <v>7</v>
      </c>
      <c r="D8" s="43" t="s">
        <v>254</v>
      </c>
      <c r="E8" s="74">
        <v>2009</v>
      </c>
      <c r="F8" s="75">
        <f>VLOOKUP(Score!$A8,Publications!$A$1:$J$191,10,FALSE)</f>
        <v>0.11916901818964423</v>
      </c>
      <c r="G8" s="75">
        <f>VLOOKUP(Score!A8,'Essais-Inclusions'!$A$1:$Q$191,9,FALSE)</f>
        <v>0.33002709743268854</v>
      </c>
      <c r="H8" s="75">
        <f>VLOOKUP(Score!$A8,'Essais-Inclusions'!$A$1:$Q$191,13,FALSE)</f>
        <v>0.25619691941352851</v>
      </c>
      <c r="I8" s="75">
        <f>VLOOKUP(Score!$A8,'Essais-Inclusions'!$A$1:$Q$191,17,FALSE)</f>
        <v>0.36035604493292639</v>
      </c>
      <c r="J8" s="75">
        <f>VLOOKUP(Score!$A8,Enseignement!$A$1:$I$191,9,FALSE)</f>
        <v>7.4213819631363698E-2</v>
      </c>
      <c r="K8" s="41">
        <f t="shared" si="0"/>
        <v>0.13671142854548646</v>
      </c>
    </row>
    <row r="9" spans="1:11" x14ac:dyDescent="0.2">
      <c r="A9" s="36" t="s">
        <v>54</v>
      </c>
      <c r="B9" s="45" t="s">
        <v>55</v>
      </c>
      <c r="C9" s="45" t="s">
        <v>4</v>
      </c>
      <c r="D9" s="43" t="s">
        <v>254</v>
      </c>
      <c r="E9" s="40">
        <v>2009</v>
      </c>
      <c r="F9" s="75">
        <f>VLOOKUP(Score!$A9,Publications!$A$1:$J$191,10,FALSE)</f>
        <v>1.1824847359831872</v>
      </c>
      <c r="G9" s="75">
        <f>VLOOKUP(Score!A9,'Essais-Inclusions'!$A$1:$Q$191,9,FALSE)</f>
        <v>1.9558939045426182</v>
      </c>
      <c r="H9" s="75">
        <f>VLOOKUP(Score!$A9,'Essais-Inclusions'!$A$1:$Q$191,13,FALSE)</f>
        <v>2.234653362910938</v>
      </c>
      <c r="I9" s="75">
        <f>VLOOKUP(Score!$A9,'Essais-Inclusions'!$A$1:$Q$191,17,FALSE)</f>
        <v>1.9890429125706093</v>
      </c>
      <c r="J9" s="75">
        <f>VLOOKUP(Score!$A9,Enseignement!$A$1:$I$191,9,FALSE)</f>
        <v>1.1343086409779388</v>
      </c>
      <c r="K9" s="41">
        <f t="shared" si="0"/>
        <v>1.303109818047167</v>
      </c>
    </row>
    <row r="10" spans="1:11" x14ac:dyDescent="0.2">
      <c r="A10" s="36" t="s">
        <v>384</v>
      </c>
      <c r="B10" s="45" t="s">
        <v>385</v>
      </c>
      <c r="C10" s="45" t="s">
        <v>7</v>
      </c>
      <c r="D10" s="45" t="s">
        <v>254</v>
      </c>
      <c r="E10" s="47">
        <v>2018</v>
      </c>
      <c r="F10" s="75">
        <f>VLOOKUP(Score!$A10,Publications!$A$1:$J$191,10,FALSE)</f>
        <v>2.6406755394376541E-3</v>
      </c>
      <c r="G10" s="75">
        <f>VLOOKUP(Score!A10,'Essais-Inclusions'!$A$1:$Q$191,9,FALSE)</f>
        <v>5.5431757962772039E-3</v>
      </c>
      <c r="H10" s="75">
        <f>VLOOKUP(Score!$A10,'Essais-Inclusions'!$A$1:$Q$191,13,FALSE)</f>
        <v>0</v>
      </c>
      <c r="I10" s="75">
        <f>VLOOKUP(Score!$A10,'Essais-Inclusions'!$A$1:$Q$191,17,FALSE)</f>
        <v>4.26590969011018E-3</v>
      </c>
      <c r="J10" s="75">
        <f>VLOOKUP(Score!$A10,Enseignement!$A$1:$I$191,9,FALSE)</f>
        <v>0</v>
      </c>
      <c r="K10" s="41">
        <f t="shared" si="0"/>
        <v>2.0599163800622462E-3</v>
      </c>
    </row>
    <row r="11" spans="1:11" x14ac:dyDescent="0.2">
      <c r="A11" s="36" t="s">
        <v>56</v>
      </c>
      <c r="B11" s="45" t="s">
        <v>57</v>
      </c>
      <c r="C11" s="45" t="s">
        <v>10</v>
      </c>
      <c r="D11" s="43" t="s">
        <v>254</v>
      </c>
      <c r="E11" s="40">
        <v>2009</v>
      </c>
      <c r="F11" s="75">
        <f>VLOOKUP(Score!$A11,Publications!$A$1:$J$191,10,FALSE)</f>
        <v>0.19253435598284813</v>
      </c>
      <c r="G11" s="75">
        <f>VLOOKUP(Score!A11,'Essais-Inclusions'!$A$1:$Q$191,9,FALSE)</f>
        <v>0.50358141218968655</v>
      </c>
      <c r="H11" s="75">
        <f>VLOOKUP(Score!$A11,'Essais-Inclusions'!$A$1:$Q$191,13,FALSE)</f>
        <v>0.27369011464798554</v>
      </c>
      <c r="I11" s="75">
        <f>VLOOKUP(Score!$A11,'Essais-Inclusions'!$A$1:$Q$191,17,FALSE)</f>
        <v>0.32699986947213777</v>
      </c>
      <c r="J11" s="75">
        <f>VLOOKUP(Score!$A11,Enseignement!$A$1:$I$191,9,FALSE)</f>
        <v>4.6053550210487022E-2</v>
      </c>
      <c r="K11" s="41">
        <f t="shared" si="0"/>
        <v>0.18286392989728814</v>
      </c>
    </row>
    <row r="12" spans="1:11" x14ac:dyDescent="0.2">
      <c r="A12" s="36" t="s">
        <v>58</v>
      </c>
      <c r="B12" s="45" t="s">
        <v>59</v>
      </c>
      <c r="C12" s="45" t="s">
        <v>4</v>
      </c>
      <c r="D12" s="43" t="s">
        <v>254</v>
      </c>
      <c r="E12" s="40">
        <v>2009</v>
      </c>
      <c r="F12" s="75">
        <f>VLOOKUP(Score!$A12,Publications!$A$1:$J$191,10,FALSE)</f>
        <v>1.2895640605658352</v>
      </c>
      <c r="G12" s="75">
        <f>VLOOKUP(Score!A12,'Essais-Inclusions'!$A$1:$Q$191,9,FALSE)</f>
        <v>2.9494450214214338</v>
      </c>
      <c r="H12" s="75">
        <f>VLOOKUP(Score!$A12,'Essais-Inclusions'!$A$1:$Q$191,13,FALSE)</f>
        <v>3.416710226039386</v>
      </c>
      <c r="I12" s="75">
        <f>VLOOKUP(Score!$A12,'Essais-Inclusions'!$A$1:$Q$191,17,FALSE)</f>
        <v>3.2802651578793101</v>
      </c>
      <c r="J12" s="75">
        <f>VLOOKUP(Score!$A12,Enseignement!$A$1:$I$191,9,FALSE)</f>
        <v>2.6804181102297862</v>
      </c>
      <c r="K12" s="41">
        <f t="shared" si="0"/>
        <v>1.9251921088224653</v>
      </c>
    </row>
    <row r="13" spans="1:11" x14ac:dyDescent="0.2">
      <c r="A13" s="36" t="s">
        <v>386</v>
      </c>
      <c r="B13" s="45" t="s">
        <v>387</v>
      </c>
      <c r="C13" s="45" t="s">
        <v>31</v>
      </c>
      <c r="D13" s="45" t="s">
        <v>254</v>
      </c>
      <c r="E13" s="47">
        <v>2018</v>
      </c>
      <c r="F13" s="75">
        <f>VLOOKUP(Score!$A13,Publications!$A$1:$J$191,10,FALSE)</f>
        <v>5.8732266308182306E-3</v>
      </c>
      <c r="G13" s="75">
        <f>VLOOKUP(Score!A13,'Essais-Inclusions'!$A$1:$Q$191,9,FALSE)</f>
        <v>0</v>
      </c>
      <c r="H13" s="75">
        <f>VLOOKUP(Score!$A13,'Essais-Inclusions'!$A$1:$Q$191,13,FALSE)</f>
        <v>0</v>
      </c>
      <c r="I13" s="75">
        <f>VLOOKUP(Score!$A13,'Essais-Inclusions'!$A$1:$Q$191,17,FALSE)</f>
        <v>0</v>
      </c>
      <c r="J13" s="75">
        <f>VLOOKUP(Score!$A13,Enseignement!$A$1:$I$191,9,FALSE)</f>
        <v>0</v>
      </c>
      <c r="K13" s="41">
        <f t="shared" si="0"/>
        <v>3.5239359784909382E-3</v>
      </c>
    </row>
    <row r="14" spans="1:11" x14ac:dyDescent="0.2">
      <c r="A14" s="65" t="s">
        <v>388</v>
      </c>
      <c r="B14" s="46" t="s">
        <v>389</v>
      </c>
      <c r="C14" s="46" t="s">
        <v>31</v>
      </c>
      <c r="D14" s="46" t="s">
        <v>254</v>
      </c>
      <c r="E14" s="49">
        <v>2018</v>
      </c>
      <c r="F14" s="75">
        <f>VLOOKUP(Score!$A14,Publications!$A$1:$J$191,10,FALSE)</f>
        <v>0</v>
      </c>
      <c r="G14" s="75">
        <f>VLOOKUP(Score!A14,'Essais-Inclusions'!$A$1:$Q$191,9,FALSE)</f>
        <v>0</v>
      </c>
      <c r="H14" s="75">
        <f>VLOOKUP(Score!$A14,'Essais-Inclusions'!$A$1:$Q$191,13,FALSE)</f>
        <v>0</v>
      </c>
      <c r="I14" s="75">
        <f>VLOOKUP(Score!$A14,'Essais-Inclusions'!$A$1:$Q$191,17,FALSE)</f>
        <v>0</v>
      </c>
      <c r="J14" s="75">
        <f>VLOOKUP(Score!$A14,Enseignement!$A$1:$I$191,9,FALSE)</f>
        <v>0</v>
      </c>
      <c r="K14" s="41">
        <f t="shared" si="0"/>
        <v>0</v>
      </c>
    </row>
    <row r="15" spans="1:11" x14ac:dyDescent="0.2">
      <c r="A15" s="36" t="s">
        <v>60</v>
      </c>
      <c r="B15" s="45" t="s">
        <v>61</v>
      </c>
      <c r="C15" s="45" t="s">
        <v>10</v>
      </c>
      <c r="D15" s="43" t="s">
        <v>254</v>
      </c>
      <c r="E15" s="40">
        <v>2009</v>
      </c>
      <c r="F15" s="75">
        <f>VLOOKUP(Score!$A15,Publications!$A$1:$J$191,10,FALSE)</f>
        <v>0.7166149712028862</v>
      </c>
      <c r="G15" s="75">
        <f>VLOOKUP(Score!A15,'Essais-Inclusions'!$A$1:$Q$191,9,FALSE)</f>
        <v>1.3884141938084504</v>
      </c>
      <c r="H15" s="75">
        <f>VLOOKUP(Score!$A15,'Essais-Inclusions'!$A$1:$Q$191,13,FALSE)</f>
        <v>0.94999593399086768</v>
      </c>
      <c r="I15" s="75">
        <f>VLOOKUP(Score!$A15,'Essais-Inclusions'!$A$1:$Q$191,17,FALSE)</f>
        <v>0.92457253145151719</v>
      </c>
      <c r="J15" s="75">
        <f>VLOOKUP(Score!$A15,Enseignement!$A$1:$I$191,9,FALSE)</f>
        <v>0.12527568995085542</v>
      </c>
      <c r="K15" s="41">
        <f t="shared" si="0"/>
        <v>0.62688336349646878</v>
      </c>
    </row>
    <row r="16" spans="1:11" x14ac:dyDescent="0.2">
      <c r="A16" s="65" t="s">
        <v>390</v>
      </c>
      <c r="B16" s="46" t="s">
        <v>391</v>
      </c>
      <c r="C16" s="46" t="s">
        <v>62</v>
      </c>
      <c r="D16" s="46" t="s">
        <v>254</v>
      </c>
      <c r="E16" s="49">
        <v>2018</v>
      </c>
      <c r="F16" s="75">
        <f>VLOOKUP(Score!$A16,Publications!$A$1:$J$191,10,FALSE)</f>
        <v>7.2846221777590455E-4</v>
      </c>
      <c r="G16" s="75">
        <f>VLOOKUP(Score!A16,'Essais-Inclusions'!$A$1:$Q$191,9,FALSE)</f>
        <v>1.1086351592554406E-3</v>
      </c>
      <c r="H16" s="75">
        <f>VLOOKUP(Score!$A16,'Essais-Inclusions'!$A$1:$Q$191,13,FALSE)</f>
        <v>0</v>
      </c>
      <c r="I16" s="75">
        <f>VLOOKUP(Score!$A16,'Essais-Inclusions'!$A$1:$Q$191,17,FALSE)</f>
        <v>1.1878826452740852E-3</v>
      </c>
      <c r="J16" s="75">
        <f>VLOOKUP(Score!$A16,Enseignement!$A$1:$I$191,9,FALSE)</f>
        <v>0</v>
      </c>
      <c r="K16" s="41">
        <f t="shared" si="0"/>
        <v>5.4556757023555534E-4</v>
      </c>
    </row>
    <row r="17" spans="1:11" x14ac:dyDescent="0.2">
      <c r="A17" s="36" t="s">
        <v>63</v>
      </c>
      <c r="B17" s="43" t="s">
        <v>64</v>
      </c>
      <c r="C17" s="43" t="s">
        <v>4</v>
      </c>
      <c r="D17" s="43" t="s">
        <v>254</v>
      </c>
      <c r="E17" s="44">
        <v>2009</v>
      </c>
      <c r="F17" s="75">
        <f>VLOOKUP(Score!$A17,Publications!$A$1:$J$191,10,FALSE)</f>
        <v>5.5600981110032794</v>
      </c>
      <c r="G17" s="75">
        <f>VLOOKUP(Score!A17,'Essais-Inclusions'!$A$1:$Q$191,9,FALSE)</f>
        <v>5.533837190681183</v>
      </c>
      <c r="H17" s="75">
        <f>VLOOKUP(Score!$A17,'Essais-Inclusions'!$A$1:$Q$191,13,FALSE)</f>
        <v>5.7714242465618808</v>
      </c>
      <c r="I17" s="75">
        <f>VLOOKUP(Score!$A17,'Essais-Inclusions'!$A$1:$Q$191,17,FALSE)</f>
        <v>5.3268917650216503</v>
      </c>
      <c r="J17" s="75">
        <f>VLOOKUP(Score!$A17,Enseignement!$A$1:$I$191,9,FALSE)</f>
        <v>5.0175328269483224</v>
      </c>
      <c r="K17" s="41">
        <f t="shared" si="0"/>
        <v>5.4253071229882828</v>
      </c>
    </row>
    <row r="18" spans="1:11" x14ac:dyDescent="0.2">
      <c r="A18" s="36" t="s">
        <v>65</v>
      </c>
      <c r="B18" s="45" t="s">
        <v>66</v>
      </c>
      <c r="C18" s="45" t="s">
        <v>7</v>
      </c>
      <c r="D18" s="43" t="s">
        <v>254</v>
      </c>
      <c r="E18" s="40">
        <v>2013</v>
      </c>
      <c r="F18" s="75">
        <f>VLOOKUP(Score!$A18,Publications!$A$1:$J$191,10,FALSE)</f>
        <v>2.9278356242185187E-2</v>
      </c>
      <c r="G18" s="75">
        <f>VLOOKUP(Score!A18,'Essais-Inclusions'!$A$1:$Q$191,9,FALSE)</f>
        <v>2.239933092101452E-2</v>
      </c>
      <c r="H18" s="75">
        <f>VLOOKUP(Score!$A18,'Essais-Inclusions'!$A$1:$Q$191,13,FALSE)</f>
        <v>0</v>
      </c>
      <c r="I18" s="75">
        <f>VLOOKUP(Score!$A18,'Essais-Inclusions'!$A$1:$Q$191,17,FALSE)</f>
        <v>3.4337823062618317E-2</v>
      </c>
      <c r="J18" s="75">
        <f>VLOOKUP(Score!$A18,Enseignement!$A$1:$I$191,9,FALSE)</f>
        <v>5.9757156575272891E-3</v>
      </c>
      <c r="K18" s="41">
        <f t="shared" si="0"/>
        <v>2.1666418782853466E-2</v>
      </c>
    </row>
    <row r="19" spans="1:11" x14ac:dyDescent="0.2">
      <c r="A19" s="36" t="s">
        <v>67</v>
      </c>
      <c r="B19" s="43" t="s">
        <v>68</v>
      </c>
      <c r="C19" s="43" t="s">
        <v>7</v>
      </c>
      <c r="D19" s="43" t="s">
        <v>254</v>
      </c>
      <c r="E19" s="44">
        <v>2014</v>
      </c>
      <c r="F19" s="75">
        <f>VLOOKUP(Score!$A19,Publications!$A$1:$J$191,10,FALSE)</f>
        <v>9.7143378184314733E-2</v>
      </c>
      <c r="G19" s="75">
        <f>VLOOKUP(Score!A19,'Essais-Inclusions'!$A$1:$Q$191,9,FALSE)</f>
        <v>5.3752678761770707E-2</v>
      </c>
      <c r="H19" s="75">
        <f>VLOOKUP(Score!$A19,'Essais-Inclusions'!$A$1:$Q$191,13,FALSE)</f>
        <v>1.3564023358495497E-2</v>
      </c>
      <c r="I19" s="75">
        <f>VLOOKUP(Score!$A19,'Essais-Inclusions'!$A$1:$Q$191,17,FALSE)</f>
        <v>4.0609385537904538E-2</v>
      </c>
      <c r="J19" s="75">
        <f>VLOOKUP(Score!$A19,Enseignement!$A$1:$I$191,9,FALSE)</f>
        <v>1.7809307802948565E-2</v>
      </c>
      <c r="K19" s="41">
        <f t="shared" si="0"/>
        <v>6.8065147899456807E-2</v>
      </c>
    </row>
    <row r="20" spans="1:11" s="37" customFormat="1" x14ac:dyDescent="0.2">
      <c r="A20" s="36" t="s">
        <v>300</v>
      </c>
      <c r="B20" s="73" t="s">
        <v>301</v>
      </c>
      <c r="C20" s="73" t="s">
        <v>31</v>
      </c>
      <c r="D20" s="73" t="s">
        <v>254</v>
      </c>
      <c r="E20" s="74">
        <v>2017</v>
      </c>
      <c r="F20" s="75">
        <f>VLOOKUP(Score!$A20,Publications!$A$1:$J$191,10,FALSE)</f>
        <v>1.5773944182773405E-3</v>
      </c>
      <c r="G20" s="75">
        <f>VLOOKUP(Score!A20,'Essais-Inclusions'!$A$1:$Q$191,9,FALSE)</f>
        <v>1.2202081307373524E-2</v>
      </c>
      <c r="H20" s="75">
        <f>VLOOKUP(Score!$A20,'Essais-Inclusions'!$A$1:$Q$191,13,FALSE)</f>
        <v>4.1661566568727167E-3</v>
      </c>
      <c r="I20" s="75">
        <f>VLOOKUP(Score!$A20,'Essais-Inclusions'!$A$1:$Q$191,17,FALSE)</f>
        <v>5.9540422805261116E-3</v>
      </c>
      <c r="J20" s="75">
        <f>VLOOKUP(Score!$A20,Enseignement!$A$1:$I$191,9,FALSE)</f>
        <v>0</v>
      </c>
      <c r="K20" s="72">
        <f t="shared" si="0"/>
        <v>2.0848514302209916E-3</v>
      </c>
    </row>
    <row r="21" spans="1:11" x14ac:dyDescent="0.2">
      <c r="A21" s="36" t="s">
        <v>69</v>
      </c>
      <c r="B21" s="45" t="s">
        <v>70</v>
      </c>
      <c r="C21" s="45" t="s">
        <v>7</v>
      </c>
      <c r="D21" s="43" t="s">
        <v>254</v>
      </c>
      <c r="E21" s="40">
        <v>2012</v>
      </c>
      <c r="F21" s="75">
        <f>VLOOKUP(Score!$A21,Publications!$A$1:$J$191,10,FALSE)</f>
        <v>0.19353033790005886</v>
      </c>
      <c r="G21" s="75">
        <f>VLOOKUP(Score!A21,'Essais-Inclusions'!$A$1:$Q$191,9,FALSE)</f>
        <v>0.21592540346166361</v>
      </c>
      <c r="H21" s="75">
        <f>VLOOKUP(Score!$A21,'Essais-Inclusions'!$A$1:$Q$191,13,FALSE)</f>
        <v>0.10939471735608459</v>
      </c>
      <c r="I21" s="75">
        <f>VLOOKUP(Score!$A21,'Essais-Inclusions'!$A$1:$Q$191,17,FALSE)</f>
        <v>0.20225390673587429</v>
      </c>
      <c r="J21" s="75">
        <f>VLOOKUP(Score!$A21,Enseignement!$A$1:$I$191,9,FALSE)</f>
        <v>0</v>
      </c>
      <c r="K21" s="41">
        <f t="shared" si="0"/>
        <v>0.14210096565444644</v>
      </c>
    </row>
    <row r="22" spans="1:11" x14ac:dyDescent="0.2">
      <c r="A22" s="36" t="s">
        <v>71</v>
      </c>
      <c r="B22" s="73" t="s">
        <v>72</v>
      </c>
      <c r="C22" s="73" t="s">
        <v>7</v>
      </c>
      <c r="D22" s="43" t="s">
        <v>254</v>
      </c>
      <c r="E22" s="74">
        <v>2014</v>
      </c>
      <c r="F22" s="75">
        <f>VLOOKUP(Score!$A22,Publications!$A$1:$J$191,10,FALSE)</f>
        <v>1.9360846725897433E-2</v>
      </c>
      <c r="G22" s="75">
        <f>VLOOKUP(Score!A22,'Essais-Inclusions'!$A$1:$Q$191,9,FALSE)</f>
        <v>1.9269310105044634E-2</v>
      </c>
      <c r="H22" s="75">
        <f>VLOOKUP(Score!$A22,'Essais-Inclusions'!$A$1:$Q$191,13,FALSE)</f>
        <v>0</v>
      </c>
      <c r="I22" s="75">
        <f>VLOOKUP(Score!$A22,'Essais-Inclusions'!$A$1:$Q$191,17,FALSE)</f>
        <v>1.7979645599045947E-2</v>
      </c>
      <c r="J22" s="75">
        <f>VLOOKUP(Score!$A22,Enseignement!$A$1:$I$191,9,FALSE)</f>
        <v>0</v>
      </c>
      <c r="K22" s="41">
        <f t="shared" si="0"/>
        <v>1.3395505915277753E-2</v>
      </c>
    </row>
    <row r="23" spans="1:11" x14ac:dyDescent="0.2">
      <c r="A23" s="36" t="s">
        <v>73</v>
      </c>
      <c r="B23" s="45" t="s">
        <v>74</v>
      </c>
      <c r="C23" s="45" t="s">
        <v>7</v>
      </c>
      <c r="D23" s="43" t="s">
        <v>254</v>
      </c>
      <c r="E23" s="40">
        <v>2014</v>
      </c>
      <c r="F23" s="75">
        <f>VLOOKUP(Score!$A23,Publications!$A$1:$J$191,10,FALSE)</f>
        <v>2.9889581474805914E-3</v>
      </c>
      <c r="G23" s="75">
        <f>VLOOKUP(Score!A23,'Essais-Inclusions'!$A$1:$Q$191,9,FALSE)</f>
        <v>2.809710598216637E-2</v>
      </c>
      <c r="H23" s="75">
        <f>VLOOKUP(Score!$A23,'Essais-Inclusions'!$A$1:$Q$191,13,FALSE)</f>
        <v>0</v>
      </c>
      <c r="I23" s="75">
        <f>VLOOKUP(Score!$A23,'Essais-Inclusions'!$A$1:$Q$191,17,FALSE)</f>
        <v>1.5325978297099158E-2</v>
      </c>
      <c r="J23" s="75">
        <f>VLOOKUP(Score!$A23,Enseignement!$A$1:$I$191,9,FALSE)</f>
        <v>0</v>
      </c>
      <c r="K23" s="41">
        <f t="shared" si="0"/>
        <v>3.9517548493914713E-3</v>
      </c>
    </row>
    <row r="24" spans="1:11" x14ac:dyDescent="0.2">
      <c r="A24" s="65" t="s">
        <v>404</v>
      </c>
      <c r="B24" s="46" t="s">
        <v>405</v>
      </c>
      <c r="C24" s="46" t="s">
        <v>108</v>
      </c>
      <c r="D24" s="46" t="s">
        <v>254</v>
      </c>
      <c r="E24" s="49">
        <v>2018</v>
      </c>
      <c r="F24" s="75">
        <f>VLOOKUP(Score!$A24,Publications!$A$1:$J$191,10,FALSE)</f>
        <v>7.0240616493645505E-2</v>
      </c>
      <c r="G24" s="75">
        <f>VLOOKUP(Score!A24,'Essais-Inclusions'!$A$1:$Q$191,9,FALSE)</f>
        <v>1.6687366748735315E-2</v>
      </c>
      <c r="H24" s="75">
        <f>VLOOKUP(Score!$A24,'Essais-Inclusions'!$A$1:$Q$191,13,FALSE)</f>
        <v>0</v>
      </c>
      <c r="I24" s="75">
        <f>VLOOKUP(Score!$A24,'Essais-Inclusions'!$A$1:$Q$191,17,FALSE)</f>
        <v>1.8188673354418459E-2</v>
      </c>
      <c r="J24" s="75">
        <f>VLOOKUP(Score!$A24,Enseignement!$A$1:$I$191,9,FALSE)</f>
        <v>0</v>
      </c>
      <c r="K24" s="41">
        <f t="shared" si="0"/>
        <v>4.3789722001544483E-2</v>
      </c>
    </row>
    <row r="25" spans="1:11" x14ac:dyDescent="0.2">
      <c r="A25" s="36" t="s">
        <v>331</v>
      </c>
      <c r="B25" s="73" t="s">
        <v>332</v>
      </c>
      <c r="C25" s="73" t="s">
        <v>62</v>
      </c>
      <c r="D25" s="43" t="s">
        <v>254</v>
      </c>
      <c r="E25" s="74">
        <v>2009</v>
      </c>
      <c r="F25" s="75">
        <f>VLOOKUP(Score!$A25,Publications!$A$1:$J$191,10,FALSE)</f>
        <v>0.11777661970571342</v>
      </c>
      <c r="G25" s="75">
        <f>VLOOKUP(Score!A25,'Essais-Inclusions'!$A$1:$Q$191,9,FALSE)</f>
        <v>0.1656755960246192</v>
      </c>
      <c r="H25" s="75">
        <f>VLOOKUP(Score!$A25,'Essais-Inclusions'!$A$1:$Q$191,13,FALSE)</f>
        <v>0.15560831019125626</v>
      </c>
      <c r="I25" s="75">
        <f>VLOOKUP(Score!$A25,'Essais-Inclusions'!$A$1:$Q$191,17,FALSE)</f>
        <v>0.14828393039445237</v>
      </c>
      <c r="J25" s="75">
        <f>VLOOKUP(Score!$A25,Enseignement!$A$1:$I$191,9,FALSE)</f>
        <v>0.23187193466935779</v>
      </c>
      <c r="K25" s="41">
        <f t="shared" si="0"/>
        <v>0.15223592754841875</v>
      </c>
    </row>
    <row r="26" spans="1:11" x14ac:dyDescent="0.2">
      <c r="A26" s="63" t="s">
        <v>443</v>
      </c>
      <c r="B26" s="39" t="s">
        <v>444</v>
      </c>
      <c r="C26" s="39" t="s">
        <v>7</v>
      </c>
      <c r="D26" s="46" t="s">
        <v>257</v>
      </c>
      <c r="E26" s="47">
        <v>2016</v>
      </c>
      <c r="F26" s="75">
        <f>VLOOKUP(Score!$A26,Publications!$A$1:$J$191,10,FALSE)</f>
        <v>2.0098071445511915E-3</v>
      </c>
      <c r="G26" s="75">
        <f>VLOOKUP(Score!A26,'Essais-Inclusions'!$A$1:$Q$191,9,FALSE)</f>
        <v>4.4876502932163507E-3</v>
      </c>
      <c r="H26" s="75">
        <f>VLOOKUP(Score!$A26,'Essais-Inclusions'!$A$1:$Q$191,13,FALSE)</f>
        <v>0</v>
      </c>
      <c r="I26" s="75">
        <f>VLOOKUP(Score!$A26,'Essais-Inclusions'!$A$1:$Q$191,17,FALSE)</f>
        <v>4.4629864637135683E-2</v>
      </c>
      <c r="J26" s="75">
        <f>VLOOKUP(Score!$A26,Enseignement!$A$1:$I$191,9,FALSE)</f>
        <v>0</v>
      </c>
      <c r="K26" s="41">
        <f t="shared" si="0"/>
        <v>3.2378996383430414E-3</v>
      </c>
    </row>
    <row r="27" spans="1:11" x14ac:dyDescent="0.2">
      <c r="A27" s="36" t="s">
        <v>75</v>
      </c>
      <c r="B27" s="45" t="s">
        <v>76</v>
      </c>
      <c r="C27" s="45" t="s">
        <v>10</v>
      </c>
      <c r="D27" s="43" t="s">
        <v>257</v>
      </c>
      <c r="E27" s="40">
        <v>2009</v>
      </c>
      <c r="F27" s="75">
        <f>VLOOKUP(Score!$A27,Publications!$A$1:$J$191,10,FALSE)</f>
        <v>0.31358540997654438</v>
      </c>
      <c r="G27" s="75">
        <f>VLOOKUP(Score!A27,'Essais-Inclusions'!$A$1:$Q$191,9,FALSE)</f>
        <v>0.5646819110106942</v>
      </c>
      <c r="H27" s="75">
        <f>VLOOKUP(Score!$A27,'Essais-Inclusions'!$A$1:$Q$191,13,FALSE)</f>
        <v>0.36678704593987388</v>
      </c>
      <c r="I27" s="75">
        <f>VLOOKUP(Score!$A27,'Essais-Inclusions'!$A$1:$Q$191,17,FALSE)</f>
        <v>0.49746787947510396</v>
      </c>
      <c r="J27" s="75">
        <f>VLOOKUP(Score!$A27,Enseignement!$A$1:$I$191,9,FALSE)</f>
        <v>0.13701511138695455</v>
      </c>
      <c r="K27" s="41">
        <f t="shared" si="0"/>
        <v>0.29353453164395071</v>
      </c>
    </row>
    <row r="28" spans="1:11" x14ac:dyDescent="0.2">
      <c r="A28" s="36" t="s">
        <v>77</v>
      </c>
      <c r="B28" s="45" t="s">
        <v>78</v>
      </c>
      <c r="C28" s="45" t="s">
        <v>4</v>
      </c>
      <c r="D28" s="43" t="s">
        <v>257</v>
      </c>
      <c r="E28" s="40">
        <v>2009</v>
      </c>
      <c r="F28" s="75">
        <f>VLOOKUP(Score!$A28,Publications!$A$1:$J$191,10,FALSE)</f>
        <v>1.1902169268299652</v>
      </c>
      <c r="G28" s="75">
        <f>VLOOKUP(Score!A28,'Essais-Inclusions'!$A$1:$Q$191,9,FALSE)</f>
        <v>2.2676912893661401</v>
      </c>
      <c r="H28" s="75">
        <f>VLOOKUP(Score!$A28,'Essais-Inclusions'!$A$1:$Q$191,13,FALSE)</f>
        <v>1.9588644062760525</v>
      </c>
      <c r="I28" s="75">
        <f>VLOOKUP(Score!$A28,'Essais-Inclusions'!$A$1:$Q$191,17,FALSE)</f>
        <v>1.9138090493859146</v>
      </c>
      <c r="J28" s="75">
        <f>VLOOKUP(Score!$A28,Enseignement!$A$1:$I$191,9,FALSE)</f>
        <v>1.7632682250995653</v>
      </c>
      <c r="K28" s="41">
        <f t="shared" si="0"/>
        <v>1.4639601376086273</v>
      </c>
    </row>
    <row r="29" spans="1:11" x14ac:dyDescent="0.2">
      <c r="A29" s="36" t="s">
        <v>79</v>
      </c>
      <c r="B29" s="45" t="s">
        <v>80</v>
      </c>
      <c r="C29" s="45" t="s">
        <v>7</v>
      </c>
      <c r="D29" s="43" t="s">
        <v>257</v>
      </c>
      <c r="E29" s="40">
        <v>2013</v>
      </c>
      <c r="F29" s="75">
        <f>VLOOKUP(Score!$A29,Publications!$A$1:$J$191,10,FALSE)</f>
        <v>2.2209249532967284E-3</v>
      </c>
      <c r="G29" s="75">
        <f>VLOOKUP(Score!A29,'Essais-Inclusions'!$A$1:$Q$191,9,FALSE)</f>
        <v>9.02604539077273E-3</v>
      </c>
      <c r="H29" s="75">
        <f>VLOOKUP(Score!$A29,'Essais-Inclusions'!$A$1:$Q$191,13,FALSE)</f>
        <v>0</v>
      </c>
      <c r="I29" s="75">
        <f>VLOOKUP(Score!$A29,'Essais-Inclusions'!$A$1:$Q$191,17,FALSE)</f>
        <v>5.7104900369584384E-3</v>
      </c>
      <c r="J29" s="75">
        <f>VLOOKUP(Score!$A29,Enseignement!$A$1:$I$191,9,FALSE)</f>
        <v>4.303799674661591E-3</v>
      </c>
      <c r="K29" s="41">
        <f t="shared" si="0"/>
        <v>3.1333569886142728E-3</v>
      </c>
    </row>
    <row r="30" spans="1:11" x14ac:dyDescent="0.2">
      <c r="A30" s="36" t="s">
        <v>81</v>
      </c>
      <c r="B30" s="45" t="s">
        <v>82</v>
      </c>
      <c r="C30" s="45" t="s">
        <v>7</v>
      </c>
      <c r="D30" s="43" t="s">
        <v>257</v>
      </c>
      <c r="E30" s="40">
        <v>2014</v>
      </c>
      <c r="F30" s="75">
        <f>VLOOKUP(Score!$A30,Publications!$A$1:$J$191,10,FALSE)</f>
        <v>3.8255088183871404E-2</v>
      </c>
      <c r="G30" s="75">
        <f>VLOOKUP(Score!A30,'Essais-Inclusions'!$A$1:$Q$191,9,FALSE)</f>
        <v>1.9068695739539083E-2</v>
      </c>
      <c r="H30" s="75">
        <f>VLOOKUP(Score!$A30,'Essais-Inclusions'!$A$1:$Q$191,13,FALSE)</f>
        <v>0</v>
      </c>
      <c r="I30" s="75">
        <f>VLOOKUP(Score!$A30,'Essais-Inclusions'!$A$1:$Q$191,17,FALSE)</f>
        <v>1.7249136056437298E-2</v>
      </c>
      <c r="J30" s="75">
        <f>VLOOKUP(Score!$A30,Enseignement!$A$1:$I$191,9,FALSE)</f>
        <v>5.4405261380417423E-3</v>
      </c>
      <c r="K30" s="41">
        <f t="shared" si="0"/>
        <v>2.605192815276542E-2</v>
      </c>
    </row>
    <row r="31" spans="1:11" x14ac:dyDescent="0.2">
      <c r="A31" s="36" t="s">
        <v>83</v>
      </c>
      <c r="B31" s="45" t="s">
        <v>84</v>
      </c>
      <c r="C31" s="45" t="s">
        <v>7</v>
      </c>
      <c r="D31" s="43" t="s">
        <v>257</v>
      </c>
      <c r="E31" s="40">
        <v>2013</v>
      </c>
      <c r="F31" s="75">
        <f>VLOOKUP(Score!$A31,Publications!$A$1:$J$191,10,FALSE)</f>
        <v>0.10279097574118085</v>
      </c>
      <c r="G31" s="75">
        <f>VLOOKUP(Score!A31,'Essais-Inclusions'!$A$1:$Q$191,9,FALSE)</f>
        <v>6.8587448229793582E-2</v>
      </c>
      <c r="H31" s="75">
        <f>VLOOKUP(Score!$A31,'Essais-Inclusions'!$A$1:$Q$191,13,FALSE)</f>
        <v>0</v>
      </c>
      <c r="I31" s="75">
        <f>VLOOKUP(Score!$A31,'Essais-Inclusions'!$A$1:$Q$191,17,FALSE)</f>
        <v>0.1122196264051657</v>
      </c>
      <c r="J31" s="75">
        <f>VLOOKUP(Score!$A31,Enseignement!$A$1:$I$191,9,FALSE)</f>
        <v>1.0527534767183569E-3</v>
      </c>
      <c r="K31" s="41">
        <f t="shared" si="0"/>
        <v>7.0198868522733368E-2</v>
      </c>
    </row>
    <row r="32" spans="1:11" x14ac:dyDescent="0.2">
      <c r="A32" s="65" t="s">
        <v>416</v>
      </c>
      <c r="B32" s="46" t="s">
        <v>417</v>
      </c>
      <c r="C32" s="46" t="s">
        <v>418</v>
      </c>
      <c r="D32" s="46" t="s">
        <v>257</v>
      </c>
      <c r="E32" s="49">
        <v>2009</v>
      </c>
      <c r="F32" s="75">
        <f>VLOOKUP(Score!$A32,Publications!$A$1:$J$191,10,FALSE)</f>
        <v>1.2732936777366342</v>
      </c>
      <c r="G32" s="75">
        <f>VLOOKUP(Score!A32,'Essais-Inclusions'!$A$1:$Q$191,9,FALSE)</f>
        <v>1.9379310822006102</v>
      </c>
      <c r="H32" s="75">
        <f>VLOOKUP(Score!$A32,'Essais-Inclusions'!$A$1:$Q$191,13,FALSE)</f>
        <v>2.0161177854653394</v>
      </c>
      <c r="I32" s="75">
        <f>VLOOKUP(Score!$A32,'Essais-Inclusions'!$A$1:$Q$191,17,FALSE)</f>
        <v>2.0457657653403634</v>
      </c>
      <c r="J32" s="75">
        <f>VLOOKUP(Score!$A32,Enseignement!$A$1:$I$191,9,FALSE)</f>
        <v>3.0545553175114248</v>
      </c>
      <c r="K32" s="41">
        <f t="shared" si="0"/>
        <v>1.8269183543550784</v>
      </c>
    </row>
    <row r="33" spans="1:11" x14ac:dyDescent="0.2">
      <c r="A33" s="36" t="s">
        <v>85</v>
      </c>
      <c r="B33" s="45" t="s">
        <v>86</v>
      </c>
      <c r="C33" s="45" t="s">
        <v>7</v>
      </c>
      <c r="D33" s="43" t="s">
        <v>87</v>
      </c>
      <c r="E33" s="40">
        <v>2014</v>
      </c>
      <c r="F33" s="75">
        <f>VLOOKUP(Score!$A33,Publications!$A$1:$J$191,10,FALSE)</f>
        <v>8.0317881454751466E-2</v>
      </c>
      <c r="G33" s="75">
        <f>VLOOKUP(Score!A33,'Essais-Inclusions'!$A$1:$Q$191,9,FALSE)</f>
        <v>6.8531973721744438E-2</v>
      </c>
      <c r="H33" s="75">
        <f>VLOOKUP(Score!$A33,'Essais-Inclusions'!$A$1:$Q$191,13,FALSE)</f>
        <v>0</v>
      </c>
      <c r="I33" s="75">
        <f>VLOOKUP(Score!$A33,'Essais-Inclusions'!$A$1:$Q$191,17,FALSE)</f>
        <v>5.9281633829634625E-2</v>
      </c>
      <c r="J33" s="75">
        <f>VLOOKUP(Score!$A33,Enseignement!$A$1:$I$191,9,FALSE)</f>
        <v>0</v>
      </c>
      <c r="K33" s="41">
        <f t="shared" si="0"/>
        <v>5.4331252780732212E-2</v>
      </c>
    </row>
    <row r="34" spans="1:11" x14ac:dyDescent="0.2">
      <c r="A34" s="36" t="s">
        <v>88</v>
      </c>
      <c r="B34" s="45" t="s">
        <v>89</v>
      </c>
      <c r="C34" s="45" t="s">
        <v>31</v>
      </c>
      <c r="D34" s="43" t="s">
        <v>87</v>
      </c>
      <c r="E34" s="40">
        <v>2014</v>
      </c>
      <c r="F34" s="75">
        <f>VLOOKUP(Score!$A34,Publications!$A$1:$J$191,10,FALSE)</f>
        <v>1.0638809497267587E-2</v>
      </c>
      <c r="G34" s="75">
        <f>VLOOKUP(Score!A34,'Essais-Inclusions'!$A$1:$Q$191,9,FALSE)</f>
        <v>2.6172480230422863E-2</v>
      </c>
      <c r="H34" s="75">
        <f>VLOOKUP(Score!$A34,'Essais-Inclusions'!$A$1:$Q$191,13,FALSE)</f>
        <v>0</v>
      </c>
      <c r="I34" s="75">
        <f>VLOOKUP(Score!$A34,'Essais-Inclusions'!$A$1:$Q$191,17,FALSE)</f>
        <v>1.2066014065528478E-2</v>
      </c>
      <c r="J34" s="75">
        <f>VLOOKUP(Score!$A34,Enseignement!$A$1:$I$191,9,FALSE)</f>
        <v>0</v>
      </c>
      <c r="K34" s="41">
        <f t="shared" ref="K34:K65" si="1">(F34*0.6)+(G34*0.055)+(H34*0.055)+(I34*0.04)+(J34*0.25)</f>
        <v>8.3054126736549477E-3</v>
      </c>
    </row>
    <row r="35" spans="1:11" x14ac:dyDescent="0.2">
      <c r="A35" s="36" t="s">
        <v>90</v>
      </c>
      <c r="B35" s="45" t="s">
        <v>91</v>
      </c>
      <c r="C35" s="45" t="s">
        <v>7</v>
      </c>
      <c r="D35" s="73" t="s">
        <v>87</v>
      </c>
      <c r="E35" s="40">
        <v>2011</v>
      </c>
      <c r="F35" s="75">
        <f>VLOOKUP(Score!$A35,Publications!$A$1:$J$191,10,FALSE)</f>
        <v>3.7153906126476732E-2</v>
      </c>
      <c r="G35" s="75">
        <f>VLOOKUP(Score!A35,'Essais-Inclusions'!$A$1:$Q$191,9,FALSE)</f>
        <v>3.3739406535269072E-2</v>
      </c>
      <c r="H35" s="75">
        <f>VLOOKUP(Score!$A35,'Essais-Inclusions'!$A$1:$Q$191,13,FALSE)</f>
        <v>0</v>
      </c>
      <c r="I35" s="75">
        <f>VLOOKUP(Score!$A35,'Essais-Inclusions'!$A$1:$Q$191,17,FALSE)</f>
        <v>3.2107659860729346E-2</v>
      </c>
      <c r="J35" s="75">
        <f>VLOOKUP(Score!$A35,Enseignement!$A$1:$I$191,9,FALSE)</f>
        <v>0</v>
      </c>
      <c r="K35" s="41">
        <f t="shared" si="1"/>
        <v>2.5432317429755009E-2</v>
      </c>
    </row>
    <row r="36" spans="1:11" x14ac:dyDescent="0.2">
      <c r="A36" s="36" t="s">
        <v>258</v>
      </c>
      <c r="B36" s="73" t="s">
        <v>259</v>
      </c>
      <c r="C36" s="73" t="s">
        <v>62</v>
      </c>
      <c r="D36" s="73" t="s">
        <v>87</v>
      </c>
      <c r="E36" s="74">
        <v>2016</v>
      </c>
      <c r="F36" s="75">
        <f>VLOOKUP(Score!$A36,Publications!$A$1:$J$191,10,FALSE)</f>
        <v>2.9176764141174258E-3</v>
      </c>
      <c r="G36" s="75">
        <f>VLOOKUP(Score!A36,'Essais-Inclusions'!$A$1:$Q$191,9,FALSE)</f>
        <v>2.26801512285091E-3</v>
      </c>
      <c r="H36" s="75">
        <f>VLOOKUP(Score!$A36,'Essais-Inclusions'!$A$1:$Q$191,13,FALSE)</f>
        <v>0</v>
      </c>
      <c r="I36" s="75">
        <f>VLOOKUP(Score!$A36,'Essais-Inclusions'!$A$1:$Q$191,17,FALSE)</f>
        <v>7.9387194308443805E-4</v>
      </c>
      <c r="J36" s="75">
        <f>VLOOKUP(Score!$A36,Enseignement!$A$1:$I$191,9,FALSE)</f>
        <v>0</v>
      </c>
      <c r="K36" s="41">
        <f t="shared" si="1"/>
        <v>1.907101557950633E-3</v>
      </c>
    </row>
    <row r="37" spans="1:11" x14ac:dyDescent="0.2">
      <c r="A37" s="36" t="s">
        <v>92</v>
      </c>
      <c r="B37" s="43" t="s">
        <v>93</v>
      </c>
      <c r="C37" s="43" t="s">
        <v>10</v>
      </c>
      <c r="D37" s="73" t="s">
        <v>87</v>
      </c>
      <c r="E37" s="74">
        <v>2009</v>
      </c>
      <c r="F37" s="75">
        <f>VLOOKUP(Score!$A37,Publications!$A$1:$J$191,10,FALSE)</f>
        <v>0.2033629153578711</v>
      </c>
      <c r="G37" s="75">
        <f>VLOOKUP(Score!A37,'Essais-Inclusions'!$A$1:$Q$191,9,FALSE)</f>
        <v>0.39227193323669873</v>
      </c>
      <c r="H37" s="75">
        <f>VLOOKUP(Score!$A37,'Essais-Inclusions'!$A$1:$Q$191,13,FALSE)</f>
        <v>0.19742260566332281</v>
      </c>
      <c r="I37" s="75">
        <f>VLOOKUP(Score!$A37,'Essais-Inclusions'!$A$1:$Q$191,17,FALSE)</f>
        <v>0.23721311175246268</v>
      </c>
      <c r="J37" s="75">
        <f>VLOOKUP(Score!$A37,Enseignement!$A$1:$I$191,9,FALSE)</f>
        <v>5.7519713204551841E-2</v>
      </c>
      <c r="K37" s="41">
        <f t="shared" si="1"/>
        <v>0.17831940162546031</v>
      </c>
    </row>
    <row r="38" spans="1:11" x14ac:dyDescent="0.2">
      <c r="A38" s="36" t="s">
        <v>94</v>
      </c>
      <c r="B38" s="45" t="s">
        <v>95</v>
      </c>
      <c r="C38" s="45" t="s">
        <v>4</v>
      </c>
      <c r="D38" s="43" t="s">
        <v>87</v>
      </c>
      <c r="E38" s="40">
        <v>2009</v>
      </c>
      <c r="F38" s="75">
        <f>VLOOKUP(Score!$A38,Publications!$A$1:$J$191,10,FALSE)</f>
        <v>1.8247978406428733</v>
      </c>
      <c r="G38" s="75">
        <f>VLOOKUP(Score!A38,'Essais-Inclusions'!$A$1:$Q$191,9,FALSE)</f>
        <v>2.256516415389298</v>
      </c>
      <c r="H38" s="75">
        <f>VLOOKUP(Score!$A38,'Essais-Inclusions'!$A$1:$Q$191,13,FALSE)</f>
        <v>2.1089762410135946</v>
      </c>
      <c r="I38" s="75">
        <f>VLOOKUP(Score!$A38,'Essais-Inclusions'!$A$1:$Q$191,17,FALSE)</f>
        <v>2.0522437027691223</v>
      </c>
      <c r="J38" s="75">
        <f>VLOOKUP(Score!$A38,Enseignement!$A$1:$I$191,9,FALSE)</f>
        <v>3.1351302662126397</v>
      </c>
      <c r="K38" s="41">
        <f t="shared" si="1"/>
        <v>2.200853115151808</v>
      </c>
    </row>
    <row r="39" spans="1:11" x14ac:dyDescent="0.2">
      <c r="A39" s="36" t="s">
        <v>96</v>
      </c>
      <c r="B39" s="45" t="s">
        <v>97</v>
      </c>
      <c r="C39" s="45" t="s">
        <v>7</v>
      </c>
      <c r="D39" s="73" t="s">
        <v>87</v>
      </c>
      <c r="E39" s="40">
        <v>2014</v>
      </c>
      <c r="F39" s="75">
        <f>VLOOKUP(Score!$A39,Publications!$A$1:$J$191,10,FALSE)</f>
        <v>4.7458112574854217E-2</v>
      </c>
      <c r="G39" s="75">
        <f>VLOOKUP(Score!A39,'Essais-Inclusions'!$A$1:$Q$191,9,FALSE)</f>
        <v>8.2048034257588082E-2</v>
      </c>
      <c r="H39" s="75">
        <f>VLOOKUP(Score!$A39,'Essais-Inclusions'!$A$1:$Q$191,13,FALSE)</f>
        <v>0</v>
      </c>
      <c r="I39" s="75">
        <f>VLOOKUP(Score!$A39,'Essais-Inclusions'!$A$1:$Q$191,17,FALSE)</f>
        <v>9.1263594407227283E-2</v>
      </c>
      <c r="J39" s="75">
        <f>VLOOKUP(Score!$A39,Enseignement!$A$1:$I$191,9,FALSE)</f>
        <v>5.3890343928174951E-4</v>
      </c>
      <c r="K39" s="41">
        <f t="shared" si="1"/>
        <v>3.6772779065189401E-2</v>
      </c>
    </row>
    <row r="40" spans="1:11" x14ac:dyDescent="0.2">
      <c r="A40" s="36" t="s">
        <v>98</v>
      </c>
      <c r="B40" s="45" t="s">
        <v>248</v>
      </c>
      <c r="C40" s="45" t="s">
        <v>7</v>
      </c>
      <c r="D40" s="73" t="s">
        <v>87</v>
      </c>
      <c r="E40" s="40">
        <v>2012</v>
      </c>
      <c r="F40" s="75">
        <f>VLOOKUP(Score!$A40,Publications!$A$1:$J$191,10,FALSE)</f>
        <v>5.3557289207491379E-2</v>
      </c>
      <c r="G40" s="75">
        <f>VLOOKUP(Score!A40,'Essais-Inclusions'!$A$1:$Q$191,9,FALSE)</f>
        <v>4.7257831922967265E-2</v>
      </c>
      <c r="H40" s="75">
        <f>VLOOKUP(Score!$A40,'Essais-Inclusions'!$A$1:$Q$191,13,FALSE)</f>
        <v>9.5085812164084592E-3</v>
      </c>
      <c r="I40" s="75">
        <f>VLOOKUP(Score!$A40,'Essais-Inclusions'!$A$1:$Q$191,17,FALSE)</f>
        <v>2.8733099974613503E-2</v>
      </c>
      <c r="J40" s="75">
        <f>VLOOKUP(Score!$A40,Enseignement!$A$1:$I$191,9,FALSE)</f>
        <v>0</v>
      </c>
      <c r="K40" s="41">
        <f t="shared" si="1"/>
        <v>3.6405850246145031E-2</v>
      </c>
    </row>
    <row r="41" spans="1:11" x14ac:dyDescent="0.2">
      <c r="A41" s="36" t="s">
        <v>333</v>
      </c>
      <c r="B41" s="45" t="s">
        <v>334</v>
      </c>
      <c r="C41" s="45" t="s">
        <v>108</v>
      </c>
      <c r="D41" s="73" t="s">
        <v>87</v>
      </c>
      <c r="E41" s="40">
        <v>2016</v>
      </c>
      <c r="F41" s="75">
        <f>VLOOKUP(Score!$A41,Publications!$A$1:$J$191,10,FALSE)</f>
        <v>1.0829364992769284</v>
      </c>
      <c r="G41" s="75">
        <f>VLOOKUP(Score!A41,'Essais-Inclusions'!$A$1:$Q$191,9,FALSE)</f>
        <v>1.9331314104339326</v>
      </c>
      <c r="H41" s="75">
        <f>VLOOKUP(Score!$A41,'Essais-Inclusions'!$A$1:$Q$191,13,FALSE)</f>
        <v>2.7920238425686339</v>
      </c>
      <c r="I41" s="75">
        <f>VLOOKUP(Score!$A41,'Essais-Inclusions'!$A$1:$Q$191,17,FALSE)</f>
        <v>2.3110684646094937</v>
      </c>
      <c r="J41" s="75">
        <f>VLOOKUP(Score!$A41,Enseignement!$A$1:$I$191,9,FALSE)</f>
        <v>2.1503998187139981</v>
      </c>
      <c r="K41" s="41">
        <f t="shared" si="1"/>
        <v>1.5396881317441775</v>
      </c>
    </row>
    <row r="42" spans="1:11" x14ac:dyDescent="0.2">
      <c r="A42" s="36" t="s">
        <v>99</v>
      </c>
      <c r="B42" s="45" t="s">
        <v>100</v>
      </c>
      <c r="C42" s="45" t="s">
        <v>7</v>
      </c>
      <c r="D42" s="45" t="s">
        <v>368</v>
      </c>
      <c r="E42" s="40">
        <v>2013</v>
      </c>
      <c r="F42" s="75">
        <f>VLOOKUP(Score!$A42,Publications!$A$1:$J$191,10,FALSE)</f>
        <v>6.3505025455177111E-2</v>
      </c>
      <c r="G42" s="75">
        <f>VLOOKUP(Score!A42,'Essais-Inclusions'!$A$1:$Q$191,9,FALSE)</f>
        <v>6.7817472737936424E-2</v>
      </c>
      <c r="H42" s="75">
        <f>VLOOKUP(Score!$A42,'Essais-Inclusions'!$A$1:$Q$191,13,FALSE)</f>
        <v>0.12124487839545683</v>
      </c>
      <c r="I42" s="75">
        <f>VLOOKUP(Score!$A42,'Essais-Inclusions'!$A$1:$Q$191,17,FALSE)</f>
        <v>7.1219872122379443E-2</v>
      </c>
      <c r="J42" s="75">
        <f>VLOOKUP(Score!$A42,Enseignement!$A$1:$I$191,9,FALSE)</f>
        <v>0</v>
      </c>
      <c r="K42" s="41">
        <f t="shared" si="1"/>
        <v>5.1350239470338073E-2</v>
      </c>
    </row>
    <row r="43" spans="1:11" x14ac:dyDescent="0.2">
      <c r="A43" s="36" t="s">
        <v>302</v>
      </c>
      <c r="B43" s="45" t="s">
        <v>303</v>
      </c>
      <c r="C43" s="45" t="s">
        <v>7</v>
      </c>
      <c r="D43" s="45" t="s">
        <v>368</v>
      </c>
      <c r="E43" s="40">
        <v>2017</v>
      </c>
      <c r="F43" s="75">
        <f>VLOOKUP(Score!$A43,Publications!$A$1:$J$191,10,FALSE)</f>
        <v>9.8157489582782718E-3</v>
      </c>
      <c r="G43" s="75">
        <f>VLOOKUP(Score!A43,'Essais-Inclusions'!$A$1:$Q$191,9,FALSE)</f>
        <v>3.3282703296208813E-3</v>
      </c>
      <c r="H43" s="75">
        <f>VLOOKUP(Score!$A43,'Essais-Inclusions'!$A$1:$Q$191,13,FALSE)</f>
        <v>0</v>
      </c>
      <c r="I43" s="75">
        <f>VLOOKUP(Score!$A43,'Essais-Inclusions'!$A$1:$Q$191,17,FALSE)</f>
        <v>4.0023789636524513E-3</v>
      </c>
      <c r="J43" s="75">
        <f>VLOOKUP(Score!$A43,Enseignement!$A$1:$I$191,9,FALSE)</f>
        <v>0</v>
      </c>
      <c r="K43" s="41">
        <f t="shared" si="1"/>
        <v>6.2325994016422092E-3</v>
      </c>
    </row>
    <row r="44" spans="1:11" x14ac:dyDescent="0.2">
      <c r="A44" s="36" t="s">
        <v>101</v>
      </c>
      <c r="B44" s="43" t="s">
        <v>102</v>
      </c>
      <c r="C44" s="43" t="s">
        <v>4</v>
      </c>
      <c r="D44" s="45" t="s">
        <v>368</v>
      </c>
      <c r="E44" s="40">
        <v>2009</v>
      </c>
      <c r="F44" s="75">
        <f>VLOOKUP(Score!$A44,Publications!$A$1:$J$191,10,FALSE)</f>
        <v>1.4822382959906844</v>
      </c>
      <c r="G44" s="75">
        <f>VLOOKUP(Score!A44,'Essais-Inclusions'!$A$1:$Q$191,9,FALSE)</f>
        <v>1.5864855569811533</v>
      </c>
      <c r="H44" s="75">
        <f>VLOOKUP(Score!$A44,'Essais-Inclusions'!$A$1:$Q$191,13,FALSE)</f>
        <v>1.5667933304285522</v>
      </c>
      <c r="I44" s="75">
        <f>VLOOKUP(Score!$A44,'Essais-Inclusions'!$A$1:$Q$191,17,FALSE)</f>
        <v>1.6373858932501903</v>
      </c>
      <c r="J44" s="75">
        <f>VLOOKUP(Score!$A44,Enseignement!$A$1:$I$191,9,FALSE)</f>
        <v>2.6232708102032993</v>
      </c>
      <c r="K44" s="41">
        <f t="shared" si="1"/>
        <v>1.784086454682777</v>
      </c>
    </row>
    <row r="45" spans="1:11" x14ac:dyDescent="0.2">
      <c r="A45" s="36" t="s">
        <v>103</v>
      </c>
      <c r="B45" s="43" t="s">
        <v>104</v>
      </c>
      <c r="C45" s="73" t="s">
        <v>4</v>
      </c>
      <c r="D45" s="73" t="s">
        <v>368</v>
      </c>
      <c r="E45" s="74">
        <v>2009</v>
      </c>
      <c r="F45" s="75">
        <f>VLOOKUP(Score!$A45,Publications!$A$1:$J$191,10,FALSE)</f>
        <v>0.22222341354911093</v>
      </c>
      <c r="G45" s="75">
        <f>VLOOKUP(Score!A45,'Essais-Inclusions'!$A$1:$Q$191,9,FALSE)</f>
        <v>0.38282810515193305</v>
      </c>
      <c r="H45" s="75">
        <f>VLOOKUP(Score!$A45,'Essais-Inclusions'!$A$1:$Q$191,13,FALSE)</f>
        <v>0.38300395310476676</v>
      </c>
      <c r="I45" s="75">
        <f>VLOOKUP(Score!$A45,'Essais-Inclusions'!$A$1:$Q$191,17,FALSE)</f>
        <v>0.42979488015333589</v>
      </c>
      <c r="J45" s="75">
        <f>VLOOKUP(Score!$A45,Enseignement!$A$1:$I$191,9,FALSE)</f>
        <v>0.22832553211579748</v>
      </c>
      <c r="K45" s="41">
        <f t="shared" si="1"/>
        <v>0.24972798956866782</v>
      </c>
    </row>
    <row r="46" spans="1:11" x14ac:dyDescent="0.2">
      <c r="A46" s="36" t="s">
        <v>304</v>
      </c>
      <c r="B46" s="45" t="s">
        <v>305</v>
      </c>
      <c r="C46" s="45" t="s">
        <v>7</v>
      </c>
      <c r="D46" s="45" t="s">
        <v>366</v>
      </c>
      <c r="E46" s="40">
        <v>2017</v>
      </c>
      <c r="F46" s="75">
        <f>VLOOKUP(Score!$A46,Publications!$A$1:$J$191,10,FALSE)</f>
        <v>4.7377905792604516E-3</v>
      </c>
      <c r="G46" s="75">
        <f>VLOOKUP(Score!A46,'Essais-Inclusions'!$A$1:$Q$191,9,FALSE)</f>
        <v>2.5526986885129846E-2</v>
      </c>
      <c r="H46" s="75">
        <f>VLOOKUP(Score!$A46,'Essais-Inclusions'!$A$1:$Q$191,13,FALSE)</f>
        <v>1.9341692041707569E-2</v>
      </c>
      <c r="I46" s="75">
        <f>VLOOKUP(Score!$A46,'Essais-Inclusions'!$A$1:$Q$191,17,FALSE)</f>
        <v>1.4107419547798632E-2</v>
      </c>
      <c r="J46" s="75">
        <f>VLOOKUP(Score!$A46,Enseignement!$A$1:$I$191,9,FALSE)</f>
        <v>2.6155734506354306E-2</v>
      </c>
      <c r="K46" s="41">
        <f t="shared" si="1"/>
        <v>1.2413682097032849E-2</v>
      </c>
    </row>
    <row r="47" spans="1:11" x14ac:dyDescent="0.2">
      <c r="A47" s="36" t="s">
        <v>5</v>
      </c>
      <c r="B47" s="45" t="s">
        <v>6</v>
      </c>
      <c r="C47" s="45" t="s">
        <v>7</v>
      </c>
      <c r="D47" s="45" t="s">
        <v>366</v>
      </c>
      <c r="E47" s="40">
        <v>2014</v>
      </c>
      <c r="F47" s="75">
        <f>VLOOKUP(Score!$A47,Publications!$A$1:$J$191,10,FALSE)</f>
        <v>4.6190728245893388E-3</v>
      </c>
      <c r="G47" s="75">
        <f>VLOOKUP(Score!A47,'Essais-Inclusions'!$A$1:$Q$191,9,FALSE)</f>
        <v>2.2703799747054694E-3</v>
      </c>
      <c r="H47" s="75">
        <f>VLOOKUP(Score!$A47,'Essais-Inclusions'!$A$1:$Q$191,13,FALSE)</f>
        <v>0</v>
      </c>
      <c r="I47" s="75">
        <f>VLOOKUP(Score!$A47,'Essais-Inclusions'!$A$1:$Q$191,17,FALSE)</f>
        <v>3.661788600447388E-3</v>
      </c>
      <c r="J47" s="75">
        <f>VLOOKUP(Score!$A47,Enseignement!$A$1:$I$191,9,FALSE)</f>
        <v>4.6822089090976945E-2</v>
      </c>
      <c r="K47" s="41">
        <f t="shared" si="1"/>
        <v>1.4748308410124537E-2</v>
      </c>
    </row>
    <row r="48" spans="1:11" x14ac:dyDescent="0.2">
      <c r="A48" s="36" t="s">
        <v>8</v>
      </c>
      <c r="B48" s="45" t="s">
        <v>9</v>
      </c>
      <c r="C48" s="45" t="s">
        <v>10</v>
      </c>
      <c r="D48" s="45" t="s">
        <v>366</v>
      </c>
      <c r="E48" s="40">
        <v>2009</v>
      </c>
      <c r="F48" s="75">
        <f>VLOOKUP(Score!$A48,Publications!$A$1:$J$191,10,FALSE)</f>
        <v>7.8822150593926027E-2</v>
      </c>
      <c r="G48" s="75">
        <f>VLOOKUP(Score!A48,'Essais-Inclusions'!$A$1:$Q$191,9,FALSE)</f>
        <v>9.7479917118418496E-2</v>
      </c>
      <c r="H48" s="75">
        <f>VLOOKUP(Score!$A48,'Essais-Inclusions'!$A$1:$Q$191,13,FALSE)</f>
        <v>1.668522792573689E-2</v>
      </c>
      <c r="I48" s="75">
        <f>VLOOKUP(Score!$A48,'Essais-Inclusions'!$A$1:$Q$191,17,FALSE)</f>
        <v>8.7189816887219579E-2</v>
      </c>
      <c r="J48" s="75">
        <f>VLOOKUP(Score!$A48,Enseignement!$A$1:$I$191,9,FALSE)</f>
        <v>4.8307048596732349E-2</v>
      </c>
      <c r="K48" s="41">
        <f t="shared" si="1"/>
        <v>6.9136728158456034E-2</v>
      </c>
    </row>
    <row r="49" spans="1:11" x14ac:dyDescent="0.2">
      <c r="A49" s="36" t="s">
        <v>11</v>
      </c>
      <c r="B49" s="43" t="s">
        <v>12</v>
      </c>
      <c r="C49" s="43" t="s">
        <v>10</v>
      </c>
      <c r="D49" s="43" t="s">
        <v>366</v>
      </c>
      <c r="E49" s="44">
        <v>2009</v>
      </c>
      <c r="F49" s="75">
        <f>VLOOKUP(Score!$A49,Publications!$A$1:$J$191,10,FALSE)</f>
        <v>0.17501299489240835</v>
      </c>
      <c r="G49" s="75">
        <f>VLOOKUP(Score!A49,'Essais-Inclusions'!$A$1:$Q$191,9,FALSE)</f>
        <v>0.39095966287942163</v>
      </c>
      <c r="H49" s="75">
        <f>VLOOKUP(Score!$A49,'Essais-Inclusions'!$A$1:$Q$191,13,FALSE)</f>
        <v>0.26590477364138082</v>
      </c>
      <c r="I49" s="75">
        <f>VLOOKUP(Score!$A49,'Essais-Inclusions'!$A$1:$Q$191,17,FALSE)</f>
        <v>0.33072866322438893</v>
      </c>
      <c r="J49" s="75">
        <f>VLOOKUP(Score!$A49,Enseignement!$A$1:$I$191,9,FALSE)</f>
        <v>0.17893047891784133</v>
      </c>
      <c r="K49" s="41">
        <f t="shared" si="1"/>
        <v>0.19909710720252502</v>
      </c>
    </row>
    <row r="50" spans="1:11" x14ac:dyDescent="0.2">
      <c r="A50" s="36" t="s">
        <v>13</v>
      </c>
      <c r="B50" s="45" t="s">
        <v>14</v>
      </c>
      <c r="C50" s="45" t="s">
        <v>7</v>
      </c>
      <c r="D50" s="45" t="s">
        <v>366</v>
      </c>
      <c r="E50" s="40">
        <v>2014</v>
      </c>
      <c r="F50" s="75">
        <f>VLOOKUP(Score!$A50,Publications!$A$1:$J$191,10,FALSE)</f>
        <v>6.9639232121537688E-3</v>
      </c>
      <c r="G50" s="75">
        <f>VLOOKUP(Score!A50,'Essais-Inclusions'!$A$1:$Q$191,9,FALSE)</f>
        <v>1.1086351592554406E-3</v>
      </c>
      <c r="H50" s="75">
        <f>VLOOKUP(Score!$A50,'Essais-Inclusions'!$A$1:$Q$191,13,FALSE)</f>
        <v>0</v>
      </c>
      <c r="I50" s="75">
        <f>VLOOKUP(Score!$A50,'Essais-Inclusions'!$A$1:$Q$191,17,FALSE)</f>
        <v>1.7730308723713584E-3</v>
      </c>
      <c r="J50" s="75">
        <f>VLOOKUP(Score!$A50,Enseignement!$A$1:$I$191,9,FALSE)</f>
        <v>1.1985297498026088E-2</v>
      </c>
      <c r="K50" s="41">
        <f t="shared" si="1"/>
        <v>7.3065744704526869E-3</v>
      </c>
    </row>
    <row r="51" spans="1:11" x14ac:dyDescent="0.2">
      <c r="A51" s="36" t="s">
        <v>15</v>
      </c>
      <c r="B51" s="73" t="s">
        <v>16</v>
      </c>
      <c r="C51" s="73" t="s">
        <v>4</v>
      </c>
      <c r="D51" s="43" t="s">
        <v>366</v>
      </c>
      <c r="E51" s="74">
        <v>2009</v>
      </c>
      <c r="F51" s="75">
        <f>VLOOKUP(Score!$A51,Publications!$A$1:$J$191,10,FALSE)</f>
        <v>7.2273552054061274E-2</v>
      </c>
      <c r="G51" s="75">
        <f>VLOOKUP(Score!A51,'Essais-Inclusions'!$A$1:$Q$191,9,FALSE)</f>
        <v>0.17728765849474887</v>
      </c>
      <c r="H51" s="75">
        <f>VLOOKUP(Score!$A51,'Essais-Inclusions'!$A$1:$Q$191,13,FALSE)</f>
        <v>0.18871934299446633</v>
      </c>
      <c r="I51" s="75">
        <f>VLOOKUP(Score!$A51,'Essais-Inclusions'!$A$1:$Q$191,17,FALSE)</f>
        <v>0.24002485674421251</v>
      </c>
      <c r="J51" s="75">
        <f>VLOOKUP(Score!$A51,Enseignement!$A$1:$I$191,9,FALSE)</f>
        <v>0.42097290253088104</v>
      </c>
      <c r="K51" s="41">
        <f t="shared" si="1"/>
        <v>0.17833873621683236</v>
      </c>
    </row>
    <row r="52" spans="1:11" x14ac:dyDescent="0.2">
      <c r="A52" s="36" t="s">
        <v>17</v>
      </c>
      <c r="B52" s="73" t="s">
        <v>18</v>
      </c>
      <c r="C52" s="45" t="s">
        <v>10</v>
      </c>
      <c r="D52" s="45" t="s">
        <v>366</v>
      </c>
      <c r="E52" s="40">
        <v>2009</v>
      </c>
      <c r="F52" s="75">
        <f>VLOOKUP(Score!$A52,Publications!$A$1:$J$191,10,FALSE)</f>
        <v>0.11921622088980993</v>
      </c>
      <c r="G52" s="75">
        <f>VLOOKUP(Score!A52,'Essais-Inclusions'!$A$1:$Q$191,9,FALSE)</f>
        <v>0.13000683403389751</v>
      </c>
      <c r="H52" s="75">
        <f>VLOOKUP(Score!$A52,'Essais-Inclusions'!$A$1:$Q$191,13,FALSE)</f>
        <v>3.4067285727433734E-2</v>
      </c>
      <c r="I52" s="75">
        <f>VLOOKUP(Score!$A52,'Essais-Inclusions'!$A$1:$Q$191,17,FALSE)</f>
        <v>0.12130076037566531</v>
      </c>
      <c r="J52" s="75">
        <f>VLOOKUP(Score!$A52,Enseignement!$A$1:$I$191,9,FALSE)</f>
        <v>2.0291815120401877E-2</v>
      </c>
      <c r="K52" s="41">
        <f t="shared" si="1"/>
        <v>9.0478793315886263E-2</v>
      </c>
    </row>
    <row r="53" spans="1:11" x14ac:dyDescent="0.2">
      <c r="A53" s="36" t="s">
        <v>19</v>
      </c>
      <c r="B53" s="73" t="s">
        <v>20</v>
      </c>
      <c r="C53" s="73" t="s">
        <v>4</v>
      </c>
      <c r="D53" s="43" t="s">
        <v>366</v>
      </c>
      <c r="E53" s="74">
        <v>2009</v>
      </c>
      <c r="F53" s="75">
        <f>VLOOKUP(Score!$A53,Publications!$A$1:$J$191,10,FALSE)</f>
        <v>2.2002275265950439</v>
      </c>
      <c r="G53" s="75">
        <f>VLOOKUP(Score!A53,'Essais-Inclusions'!$A$1:$Q$191,9,FALSE)</f>
        <v>2.4665896735708639</v>
      </c>
      <c r="H53" s="75">
        <f>VLOOKUP(Score!$A53,'Essais-Inclusions'!$A$1:$Q$191,13,FALSE)</f>
        <v>2.0171069388379883</v>
      </c>
      <c r="I53" s="75">
        <f>VLOOKUP(Score!$A53,'Essais-Inclusions'!$A$1:$Q$191,17,FALSE)</f>
        <v>2.6242118163752872</v>
      </c>
      <c r="J53" s="75">
        <f>VLOOKUP(Score!$A53,Enseignement!$A$1:$I$191,9,FALSE)</f>
        <v>3.5806007001855775</v>
      </c>
      <c r="K53" s="41">
        <f t="shared" si="1"/>
        <v>2.5668584773409191</v>
      </c>
    </row>
    <row r="54" spans="1:11" x14ac:dyDescent="0.2">
      <c r="A54" s="36" t="s">
        <v>21</v>
      </c>
      <c r="B54" s="73" t="s">
        <v>22</v>
      </c>
      <c r="C54" s="73" t="s">
        <v>7</v>
      </c>
      <c r="D54" s="43" t="s">
        <v>366</v>
      </c>
      <c r="E54" s="74">
        <v>2013</v>
      </c>
      <c r="F54" s="75">
        <f>VLOOKUP(Score!$A54,Publications!$A$1:$J$191,10,FALSE)</f>
        <v>0.11510291739182836</v>
      </c>
      <c r="G54" s="75">
        <f>VLOOKUP(Score!A54,'Essais-Inclusions'!$A$1:$Q$191,9,FALSE)</f>
        <v>4.3936656148910062E-2</v>
      </c>
      <c r="H54" s="75">
        <f>VLOOKUP(Score!$A54,'Essais-Inclusions'!$A$1:$Q$191,13,FALSE)</f>
        <v>0</v>
      </c>
      <c r="I54" s="75">
        <f>VLOOKUP(Score!$A54,'Essais-Inclusions'!$A$1:$Q$191,17,FALSE)</f>
        <v>4.9848136879143509E-2</v>
      </c>
      <c r="J54" s="75">
        <f>VLOOKUP(Score!$A54,Enseignement!$A$1:$I$191,9,FALSE)</f>
        <v>2.6038521846721181E-2</v>
      </c>
      <c r="K54" s="41">
        <f t="shared" si="1"/>
        <v>7.9981822460133106E-2</v>
      </c>
    </row>
    <row r="55" spans="1:11" x14ac:dyDescent="0.2">
      <c r="A55" s="36" t="s">
        <v>23</v>
      </c>
      <c r="B55" s="45" t="s">
        <v>24</v>
      </c>
      <c r="C55" s="45" t="s">
        <v>7</v>
      </c>
      <c r="D55" s="43" t="s">
        <v>366</v>
      </c>
      <c r="E55" s="40">
        <v>2011</v>
      </c>
      <c r="F55" s="75">
        <f>VLOOKUP(Score!$A55,Publications!$A$1:$J$191,10,FALSE)</f>
        <v>0.10264999137316982</v>
      </c>
      <c r="G55" s="75">
        <f>VLOOKUP(Score!A55,'Essais-Inclusions'!$A$1:$Q$191,9,FALSE)</f>
        <v>9.8734318090929113E-2</v>
      </c>
      <c r="H55" s="75">
        <f>VLOOKUP(Score!$A55,'Essais-Inclusions'!$A$1:$Q$191,13,FALSE)</f>
        <v>9.0104239603442077E-2</v>
      </c>
      <c r="I55" s="75">
        <f>VLOOKUP(Score!$A55,'Essais-Inclusions'!$A$1:$Q$191,17,FALSE)</f>
        <v>0.14851233958052573</v>
      </c>
      <c r="J55" s="75">
        <f>VLOOKUP(Score!$A55,Enseignement!$A$1:$I$191,9,FALSE)</f>
        <v>1.7974924798009911E-2</v>
      </c>
      <c r="K55" s="41">
        <f t="shared" si="1"/>
        <v>8.2410340279815808E-2</v>
      </c>
    </row>
    <row r="56" spans="1:11" x14ac:dyDescent="0.2">
      <c r="A56" s="36" t="s">
        <v>25</v>
      </c>
      <c r="B56" s="73" t="s">
        <v>26</v>
      </c>
      <c r="C56" s="73" t="s">
        <v>7</v>
      </c>
      <c r="D56" s="43" t="s">
        <v>366</v>
      </c>
      <c r="E56" s="74">
        <v>2014</v>
      </c>
      <c r="F56" s="75">
        <f>VLOOKUP(Score!$A56,Publications!$A$1:$J$191,10,FALSE)</f>
        <v>1.6746003597450775E-2</v>
      </c>
      <c r="G56" s="75">
        <f>VLOOKUP(Score!A56,'Essais-Inclusions'!$A$1:$Q$191,9,FALSE)</f>
        <v>1.1086351592554406E-3</v>
      </c>
      <c r="H56" s="75">
        <f>VLOOKUP(Score!$A56,'Essais-Inclusions'!$A$1:$Q$191,13,FALSE)</f>
        <v>0</v>
      </c>
      <c r="I56" s="75">
        <f>VLOOKUP(Score!$A56,'Essais-Inclusions'!$A$1:$Q$191,17,FALSE)</f>
        <v>1.1373110976459937E-3</v>
      </c>
      <c r="J56" s="75">
        <f>VLOOKUP(Score!$A56,Enseignement!$A$1:$I$191,9,FALSE)</f>
        <v>6.8518604650268627E-2</v>
      </c>
      <c r="K56" s="41">
        <f t="shared" si="1"/>
        <v>2.728372069870251E-2</v>
      </c>
    </row>
    <row r="57" spans="1:11" x14ac:dyDescent="0.2">
      <c r="A57" s="36" t="s">
        <v>338</v>
      </c>
      <c r="B57" s="73" t="s">
        <v>339</v>
      </c>
      <c r="C57" s="73" t="s">
        <v>244</v>
      </c>
      <c r="D57" s="43" t="s">
        <v>366</v>
      </c>
      <c r="E57" s="74">
        <v>2009</v>
      </c>
      <c r="F57" s="75">
        <f>VLOOKUP(Score!$A57,Publications!$A$1:$J$191,10,FALSE)</f>
        <v>2.1038964979683996</v>
      </c>
      <c r="G57" s="75">
        <f>VLOOKUP(Score!A57,'Essais-Inclusions'!$A$1:$Q$191,9,FALSE)</f>
        <v>1.6052020298979659</v>
      </c>
      <c r="H57" s="75">
        <f>VLOOKUP(Score!$A57,'Essais-Inclusions'!$A$1:$Q$191,13,FALSE)</f>
        <v>1.5068734714809326</v>
      </c>
      <c r="I57" s="75">
        <f>VLOOKUP(Score!$A57,'Essais-Inclusions'!$A$1:$Q$191,17,FALSE)</f>
        <v>1.7339377446562834</v>
      </c>
      <c r="J57" s="75">
        <f>VLOOKUP(Score!$A57,Enseignement!$A$1:$I$191,9,FALSE)</f>
        <v>3.2505563819251035</v>
      </c>
      <c r="K57" s="41">
        <f t="shared" si="1"/>
        <v>2.3154986566244062</v>
      </c>
    </row>
    <row r="58" spans="1:11" x14ac:dyDescent="0.2">
      <c r="A58" s="46" t="s">
        <v>429</v>
      </c>
      <c r="B58" s="46" t="s">
        <v>430</v>
      </c>
      <c r="C58" s="46" t="s">
        <v>62</v>
      </c>
      <c r="D58" s="46" t="s">
        <v>394</v>
      </c>
      <c r="E58" s="49">
        <v>2018</v>
      </c>
      <c r="F58" s="75">
        <f>VLOOKUP(Score!$A58,Publications!$A$1:$J$191,10,FALSE)</f>
        <v>3.1414933141585884E-3</v>
      </c>
      <c r="G58" s="75">
        <f>VLOOKUP(Score!A58,'Essais-Inclusions'!$A$1:$Q$191,9,FALSE)</f>
        <v>1.1086351592554406E-3</v>
      </c>
      <c r="H58" s="75">
        <f>VLOOKUP(Score!$A58,'Essais-Inclusions'!$A$1:$Q$191,13,FALSE)</f>
        <v>0</v>
      </c>
      <c r="I58" s="75">
        <f>VLOOKUP(Score!$A58,'Essais-Inclusions'!$A$1:$Q$191,17,FALSE)</f>
        <v>3.4119329046889395E-3</v>
      </c>
      <c r="J58" s="75">
        <f>VLOOKUP(Score!$A58,Enseignement!$A$1:$I$191,9,FALSE)</f>
        <v>0</v>
      </c>
      <c r="K58" s="41">
        <f t="shared" si="1"/>
        <v>2.0823482384417598E-3</v>
      </c>
    </row>
    <row r="59" spans="1:11" x14ac:dyDescent="0.2">
      <c r="A59" s="65" t="s">
        <v>392</v>
      </c>
      <c r="B59" s="46" t="s">
        <v>393</v>
      </c>
      <c r="C59" s="46" t="s">
        <v>31</v>
      </c>
      <c r="D59" s="46" t="s">
        <v>394</v>
      </c>
      <c r="E59" s="49">
        <v>2018</v>
      </c>
      <c r="F59" s="75">
        <f>VLOOKUP(Score!$A59,Publications!$A$1:$J$191,10,FALSE)</f>
        <v>9.1057777221988068E-4</v>
      </c>
      <c r="G59" s="75">
        <f>VLOOKUP(Score!A59,'Essais-Inclusions'!$A$1:$Q$191,9,FALSE)</f>
        <v>2.2172703185108812E-3</v>
      </c>
      <c r="H59" s="75">
        <f>VLOOKUP(Score!$A59,'Essais-Inclusions'!$A$1:$Q$191,13,FALSE)</f>
        <v>0</v>
      </c>
      <c r="I59" s="75">
        <f>VLOOKUP(Score!$A59,'Essais-Inclusions'!$A$1:$Q$191,17,FALSE)</f>
        <v>7.2427538126587669E-3</v>
      </c>
      <c r="J59" s="75">
        <f>VLOOKUP(Score!$A59,Enseignement!$A$1:$I$191,9,FALSE)</f>
        <v>0</v>
      </c>
      <c r="K59" s="41">
        <f t="shared" si="1"/>
        <v>9.5800668335637752E-4</v>
      </c>
    </row>
    <row r="60" spans="1:11" x14ac:dyDescent="0.2">
      <c r="A60" s="65" t="s">
        <v>395</v>
      </c>
      <c r="B60" s="46" t="s">
        <v>396</v>
      </c>
      <c r="C60" s="46" t="s">
        <v>108</v>
      </c>
      <c r="D60" s="46" t="s">
        <v>394</v>
      </c>
      <c r="E60" s="49">
        <v>2018</v>
      </c>
      <c r="F60" s="75">
        <f>VLOOKUP(Score!$A60,Publications!$A$1:$J$191,10,FALSE)</f>
        <v>0.86464745250163555</v>
      </c>
      <c r="G60" s="75">
        <f>VLOOKUP(Score!A60,'Essais-Inclusions'!$A$1:$Q$191,9,FALSE)</f>
        <v>1.0376887542782385</v>
      </c>
      <c r="H60" s="75">
        <f>VLOOKUP(Score!$A60,'Essais-Inclusions'!$A$1:$Q$191,13,FALSE)</f>
        <v>1.0388924477016086</v>
      </c>
      <c r="I60" s="75">
        <f>VLOOKUP(Score!$A60,'Essais-Inclusions'!$A$1:$Q$191,17,FALSE)</f>
        <v>1.2121329811398773</v>
      </c>
      <c r="J60" s="75">
        <f>VLOOKUP(Score!$A60,Enseignement!$A$1:$I$191,9,FALSE)</f>
        <v>2.9056722321524804</v>
      </c>
      <c r="K60" s="41">
        <f t="shared" si="1"/>
        <v>1.4079038148935881</v>
      </c>
    </row>
    <row r="61" spans="1:11" x14ac:dyDescent="0.2">
      <c r="A61" s="36" t="s">
        <v>232</v>
      </c>
      <c r="B61" s="45" t="s">
        <v>233</v>
      </c>
      <c r="C61" s="45" t="s">
        <v>4</v>
      </c>
      <c r="D61" s="43" t="s">
        <v>364</v>
      </c>
      <c r="E61" s="40">
        <v>2009</v>
      </c>
      <c r="F61" s="75">
        <f>VLOOKUP(Score!$A61,Publications!$A$1:$J$191,10,FALSE)</f>
        <v>0.18677454051191367</v>
      </c>
      <c r="G61" s="75">
        <f>VLOOKUP(Score!A61,'Essais-Inclusions'!$A$1:$Q$191,9,FALSE)</f>
        <v>0.20147057905796081</v>
      </c>
      <c r="H61" s="75">
        <f>VLOOKUP(Score!$A61,'Essais-Inclusions'!$A$1:$Q$191,13,FALSE)</f>
        <v>0.27076694468927015</v>
      </c>
      <c r="I61" s="75">
        <f>VLOOKUP(Score!$A61,'Essais-Inclusions'!$A$1:$Q$191,17,FALSE)</f>
        <v>0.28076333278468035</v>
      </c>
      <c r="J61" s="75">
        <f>VLOOKUP(Score!$A61,Enseignement!$A$1:$I$191,9,FALSE)</f>
        <v>0</v>
      </c>
      <c r="K61" s="41">
        <f t="shared" si="1"/>
        <v>0.14926832142463312</v>
      </c>
    </row>
    <row r="62" spans="1:11" x14ac:dyDescent="0.2">
      <c r="A62" s="36" t="s">
        <v>293</v>
      </c>
      <c r="B62" s="45" t="s">
        <v>234</v>
      </c>
      <c r="C62" s="45" t="s">
        <v>7</v>
      </c>
      <c r="D62" s="43" t="s">
        <v>363</v>
      </c>
      <c r="E62" s="40">
        <v>2010</v>
      </c>
      <c r="F62" s="75">
        <f>VLOOKUP(Score!$A62,Publications!$A$1:$J$191,10,FALSE)</f>
        <v>8.1730290671987171E-2</v>
      </c>
      <c r="G62" s="75">
        <f>VLOOKUP(Score!A62,'Essais-Inclusions'!$A$1:$Q$191,9,FALSE)</f>
        <v>4.4876502932163507E-3</v>
      </c>
      <c r="H62" s="75">
        <f>VLOOKUP(Score!$A62,'Essais-Inclusions'!$A$1:$Q$191,13,FALSE)</f>
        <v>0</v>
      </c>
      <c r="I62" s="75">
        <f>VLOOKUP(Score!$A62,'Essais-Inclusions'!$A$1:$Q$191,17,FALSE)</f>
        <v>1.8724404611447684E-2</v>
      </c>
      <c r="J62" s="75">
        <f>VLOOKUP(Score!$A62,Enseignement!$A$1:$I$191,9,FALSE)</f>
        <v>0</v>
      </c>
      <c r="K62" s="41">
        <f t="shared" si="1"/>
        <v>5.0033971353777108E-2</v>
      </c>
    </row>
    <row r="63" spans="1:11" x14ac:dyDescent="0.2">
      <c r="A63" s="36" t="s">
        <v>235</v>
      </c>
      <c r="B63" s="43" t="s">
        <v>236</v>
      </c>
      <c r="C63" s="43" t="s">
        <v>7</v>
      </c>
      <c r="D63" s="43" t="s">
        <v>363</v>
      </c>
      <c r="E63" s="44">
        <v>2013</v>
      </c>
      <c r="F63" s="75">
        <f>VLOOKUP(Score!$A63,Publications!$A$1:$J$191,10,FALSE)</f>
        <v>2.3421782569889041E-2</v>
      </c>
      <c r="G63" s="75">
        <f>VLOOKUP(Score!A63,'Essais-Inclusions'!$A$1:$Q$191,9,FALSE)</f>
        <v>0</v>
      </c>
      <c r="H63" s="75">
        <f>VLOOKUP(Score!$A63,'Essais-Inclusions'!$A$1:$Q$191,13,FALSE)</f>
        <v>0</v>
      </c>
      <c r="I63" s="75">
        <f>VLOOKUP(Score!$A63,'Essais-Inclusions'!$A$1:$Q$191,17,FALSE)</f>
        <v>0</v>
      </c>
      <c r="J63" s="75">
        <f>VLOOKUP(Score!$A63,Enseignement!$A$1:$I$191,9,FALSE)</f>
        <v>0</v>
      </c>
      <c r="K63" s="41">
        <f t="shared" si="1"/>
        <v>1.4053069541933423E-2</v>
      </c>
    </row>
    <row r="64" spans="1:11" x14ac:dyDescent="0.2">
      <c r="A64" s="36" t="s">
        <v>159</v>
      </c>
      <c r="B64" s="45" t="s">
        <v>160</v>
      </c>
      <c r="C64" s="45" t="s">
        <v>7</v>
      </c>
      <c r="D64" s="43" t="s">
        <v>260</v>
      </c>
      <c r="E64" s="40">
        <v>2015</v>
      </c>
      <c r="F64" s="75">
        <f>VLOOKUP(Score!$A64,Publications!$A$1:$J$191,10,FALSE)</f>
        <v>3.9495302338695387E-2</v>
      </c>
      <c r="G64" s="75">
        <f>VLOOKUP(Score!A64,'Essais-Inclusions'!$A$1:$Q$191,9,FALSE)</f>
        <v>5.9164903811718864E-2</v>
      </c>
      <c r="H64" s="75">
        <f>VLOOKUP(Score!$A64,'Essais-Inclusions'!$A$1:$Q$191,13,FALSE)</f>
        <v>6.3085610977269169E-2</v>
      </c>
      <c r="I64" s="75">
        <f>VLOOKUP(Score!$A64,'Essais-Inclusions'!$A$1:$Q$191,17,FALSE)</f>
        <v>6.2969151266228013E-2</v>
      </c>
      <c r="J64" s="75">
        <f>VLOOKUP(Score!$A64,Enseignement!$A$1:$I$191,9,FALSE)</f>
        <v>2.0473672736182003E-2</v>
      </c>
      <c r="K64" s="41">
        <f t="shared" si="1"/>
        <v>3.8058143951306196E-2</v>
      </c>
    </row>
    <row r="65" spans="1:11" x14ac:dyDescent="0.2">
      <c r="A65" s="36" t="s">
        <v>161</v>
      </c>
      <c r="B65" s="73" t="s">
        <v>162</v>
      </c>
      <c r="C65" s="73" t="s">
        <v>10</v>
      </c>
      <c r="D65" s="43" t="s">
        <v>260</v>
      </c>
      <c r="E65" s="74">
        <v>2009</v>
      </c>
      <c r="F65" s="75">
        <f>VLOOKUP(Score!$A65,Publications!$A$1:$J$191,10,FALSE)</f>
        <v>0.22986091708902626</v>
      </c>
      <c r="G65" s="75">
        <f>VLOOKUP(Score!A65,'Essais-Inclusions'!$A$1:$Q$191,9,FALSE)</f>
        <v>1.1198526963015627</v>
      </c>
      <c r="H65" s="75">
        <f>VLOOKUP(Score!$A65,'Essais-Inclusions'!$A$1:$Q$191,13,FALSE)</f>
        <v>0.76881537683240853</v>
      </c>
      <c r="I65" s="75">
        <f>VLOOKUP(Score!$A65,'Essais-Inclusions'!$A$1:$Q$191,17,FALSE)</f>
        <v>0.6050075855381476</v>
      </c>
      <c r="J65" s="75">
        <f>VLOOKUP(Score!$A65,Enseignement!$A$1:$I$191,9,FALSE)</f>
        <v>0.13670087644908441</v>
      </c>
      <c r="K65" s="41">
        <f t="shared" si="1"/>
        <v>0.30016881680958124</v>
      </c>
    </row>
    <row r="66" spans="1:11" x14ac:dyDescent="0.2">
      <c r="A66" s="36" t="s">
        <v>163</v>
      </c>
      <c r="B66" s="45" t="s">
        <v>164</v>
      </c>
      <c r="C66" s="45" t="s">
        <v>4</v>
      </c>
      <c r="D66" s="43" t="s">
        <v>260</v>
      </c>
      <c r="E66" s="40">
        <v>2009</v>
      </c>
      <c r="F66" s="75">
        <f>VLOOKUP(Score!$A66,Publications!$A$1:$J$191,10,FALSE)</f>
        <v>3.1182725793989987</v>
      </c>
      <c r="G66" s="75">
        <f>VLOOKUP(Score!A66,'Essais-Inclusions'!$A$1:$Q$191,9,FALSE)</f>
        <v>3.9644763879631189</v>
      </c>
      <c r="H66" s="75">
        <f>VLOOKUP(Score!$A66,'Essais-Inclusions'!$A$1:$Q$191,13,FALSE)</f>
        <v>3.9819187685819379</v>
      </c>
      <c r="I66" s="75">
        <f>VLOOKUP(Score!$A66,'Essais-Inclusions'!$A$1:$Q$191,17,FALSE)</f>
        <v>3.8026621418801358</v>
      </c>
      <c r="J66" s="75">
        <f>VLOOKUP(Score!$A66,Enseignement!$A$1:$I$191,9,FALSE)</f>
        <v>6.3690212233273993</v>
      </c>
      <c r="K66" s="41">
        <f t="shared" ref="K66:K97" si="2">(F66*0.6)+(G66*0.055)+(H66*0.055)+(I66*0.04)+(J66*0.25)</f>
        <v>4.0523770727564319</v>
      </c>
    </row>
    <row r="67" spans="1:11" x14ac:dyDescent="0.2">
      <c r="A67" s="36" t="s">
        <v>165</v>
      </c>
      <c r="B67" s="73" t="s">
        <v>166</v>
      </c>
      <c r="C67" s="73" t="s">
        <v>7</v>
      </c>
      <c r="D67" s="43" t="s">
        <v>260</v>
      </c>
      <c r="E67" s="74">
        <v>2012</v>
      </c>
      <c r="F67" s="75">
        <f>VLOOKUP(Score!$A67,Publications!$A$1:$J$191,10,FALSE)</f>
        <v>3.651818020092519E-2</v>
      </c>
      <c r="G67" s="75">
        <f>VLOOKUP(Score!A67,'Essais-Inclusions'!$A$1:$Q$191,9,FALSE)</f>
        <v>3.4753646641408134E-2</v>
      </c>
      <c r="H67" s="75">
        <f>VLOOKUP(Score!$A67,'Essais-Inclusions'!$A$1:$Q$191,13,FALSE)</f>
        <v>0</v>
      </c>
      <c r="I67" s="75">
        <f>VLOOKUP(Score!$A67,'Essais-Inclusions'!$A$1:$Q$191,17,FALSE)</f>
        <v>4.4559226576846842E-2</v>
      </c>
      <c r="J67" s="75">
        <f>VLOOKUP(Score!$A67,Enseignement!$A$1:$I$191,9,FALSE)</f>
        <v>0.10589744965548963</v>
      </c>
      <c r="K67" s="41">
        <f t="shared" si="2"/>
        <v>5.2079090162778841E-2</v>
      </c>
    </row>
    <row r="68" spans="1:11" x14ac:dyDescent="0.2">
      <c r="A68" s="36" t="s">
        <v>287</v>
      </c>
      <c r="B68" s="73" t="s">
        <v>288</v>
      </c>
      <c r="C68" s="73" t="s">
        <v>7</v>
      </c>
      <c r="D68" s="43" t="s">
        <v>260</v>
      </c>
      <c r="E68" s="74">
        <v>2014</v>
      </c>
      <c r="F68" s="75">
        <f>VLOOKUP(Score!$A68,Publications!$A$1:$J$191,10,FALSE)</f>
        <v>0</v>
      </c>
      <c r="G68" s="75">
        <f>VLOOKUP(Score!A68,'Essais-Inclusions'!$A$1:$Q$191,9,FALSE)</f>
        <v>0</v>
      </c>
      <c r="H68" s="75">
        <f>VLOOKUP(Score!$A68,'Essais-Inclusions'!$A$1:$Q$191,13,FALSE)</f>
        <v>0</v>
      </c>
      <c r="I68" s="75">
        <f>VLOOKUP(Score!$A68,'Essais-Inclusions'!$A$1:$Q$191,17,FALSE)</f>
        <v>0</v>
      </c>
      <c r="J68" s="75">
        <f>VLOOKUP(Score!$A68,Enseignement!$A$1:$I$191,9,FALSE)</f>
        <v>0.17364066895547126</v>
      </c>
      <c r="K68" s="41">
        <f t="shared" si="2"/>
        <v>4.3410167238867814E-2</v>
      </c>
    </row>
    <row r="69" spans="1:11" x14ac:dyDescent="0.2">
      <c r="A69" s="36" t="s">
        <v>167</v>
      </c>
      <c r="B69" s="45" t="s">
        <v>168</v>
      </c>
      <c r="C69" s="45" t="s">
        <v>7</v>
      </c>
      <c r="D69" s="43" t="s">
        <v>260</v>
      </c>
      <c r="E69" s="40">
        <v>2009</v>
      </c>
      <c r="F69" s="75">
        <f>VLOOKUP(Score!$A69,Publications!$A$1:$J$191,10,FALSE)</f>
        <v>0.13192674370478097</v>
      </c>
      <c r="G69" s="75">
        <f>VLOOKUP(Score!A69,'Essais-Inclusions'!$A$1:$Q$191,9,FALSE)</f>
        <v>8.0086852812631892E-2</v>
      </c>
      <c r="H69" s="75">
        <f>VLOOKUP(Score!$A69,'Essais-Inclusions'!$A$1:$Q$191,13,FALSE)</f>
        <v>4.9912901855482285E-2</v>
      </c>
      <c r="I69" s="75">
        <f>VLOOKUP(Score!$A69,'Essais-Inclusions'!$A$1:$Q$191,17,FALSE)</f>
        <v>5.7581061666964709E-2</v>
      </c>
      <c r="J69" s="75">
        <f>VLOOKUP(Score!$A69,Enseignement!$A$1:$I$191,9,FALSE)</f>
        <v>0.26382958156705183</v>
      </c>
      <c r="K69" s="41">
        <f t="shared" si="2"/>
        <v>0.1545666705880564</v>
      </c>
    </row>
    <row r="70" spans="1:11" x14ac:dyDescent="0.2">
      <c r="A70" s="36" t="s">
        <v>169</v>
      </c>
      <c r="B70" s="45" t="s">
        <v>170</v>
      </c>
      <c r="C70" s="45" t="s">
        <v>7</v>
      </c>
      <c r="D70" s="43" t="s">
        <v>260</v>
      </c>
      <c r="E70" s="40">
        <v>2012</v>
      </c>
      <c r="F70" s="75">
        <f>VLOOKUP(Score!$A70,Publications!$A$1:$J$191,10,FALSE)</f>
        <v>0.11027478768013074</v>
      </c>
      <c r="G70" s="75">
        <f>VLOOKUP(Score!A70,'Essais-Inclusions'!$A$1:$Q$191,9,FALSE)</f>
        <v>7.0811813103868138E-2</v>
      </c>
      <c r="H70" s="75">
        <f>VLOOKUP(Score!$A70,'Essais-Inclusions'!$A$1:$Q$191,13,FALSE)</f>
        <v>0</v>
      </c>
      <c r="I70" s="75">
        <f>VLOOKUP(Score!$A70,'Essais-Inclusions'!$A$1:$Q$191,17,FALSE)</f>
        <v>8.7711710013998356E-2</v>
      </c>
      <c r="J70" s="75">
        <f>VLOOKUP(Score!$A70,Enseignement!$A$1:$I$191,9,FALSE)</f>
        <v>0.22408512437728256</v>
      </c>
      <c r="K70" s="41">
        <f t="shared" si="2"/>
        <v>0.12958927182367178</v>
      </c>
    </row>
    <row r="71" spans="1:11" x14ac:dyDescent="0.2">
      <c r="A71" s="36" t="s">
        <v>171</v>
      </c>
      <c r="B71" s="45" t="s">
        <v>172</v>
      </c>
      <c r="C71" s="45" t="s">
        <v>7</v>
      </c>
      <c r="D71" s="73" t="s">
        <v>260</v>
      </c>
      <c r="E71" s="40">
        <v>2009</v>
      </c>
      <c r="F71" s="75">
        <f>VLOOKUP(Score!$A71,Publications!$A$1:$J$191,10,FALSE)</f>
        <v>4.6547539240024957E-2</v>
      </c>
      <c r="G71" s="75">
        <f>VLOOKUP(Score!A71,'Essais-Inclusions'!$A$1:$Q$191,9,FALSE)</f>
        <v>4.615156161556639E-2</v>
      </c>
      <c r="H71" s="75">
        <f>VLOOKUP(Score!$A71,'Essais-Inclusions'!$A$1:$Q$191,13,FALSE)</f>
        <v>0</v>
      </c>
      <c r="I71" s="75">
        <f>VLOOKUP(Score!$A71,'Essais-Inclusions'!$A$1:$Q$191,17,FALSE)</f>
        <v>6.6880014342382887E-2</v>
      </c>
      <c r="J71" s="75">
        <f>VLOOKUP(Score!$A71,Enseignement!$A$1:$I$191,9,FALSE)</f>
        <v>0.22417791014507071</v>
      </c>
      <c r="K71" s="41">
        <f t="shared" si="2"/>
        <v>8.9186537542834121E-2</v>
      </c>
    </row>
    <row r="72" spans="1:11" x14ac:dyDescent="0.2">
      <c r="A72" s="36" t="s">
        <v>306</v>
      </c>
      <c r="B72" s="73" t="s">
        <v>307</v>
      </c>
      <c r="C72" s="73" t="s">
        <v>7</v>
      </c>
      <c r="D72" s="73" t="s">
        <v>260</v>
      </c>
      <c r="E72" s="74">
        <v>2017</v>
      </c>
      <c r="F72" s="75">
        <f>VLOOKUP(Score!$A72,Publications!$A$1:$J$191,10,FALSE)</f>
        <v>2.8325951623828114E-3</v>
      </c>
      <c r="G72" s="75">
        <f>VLOOKUP(Score!A72,'Essais-Inclusions'!$A$1:$Q$191,9,FALSE)</f>
        <v>3.3282703296208813E-3</v>
      </c>
      <c r="H72" s="75">
        <f>VLOOKUP(Score!$A72,'Essais-Inclusions'!$A$1:$Q$191,13,FALSE)</f>
        <v>0</v>
      </c>
      <c r="I72" s="75">
        <f>VLOOKUP(Score!$A72,'Essais-Inclusions'!$A$1:$Q$191,17,FALSE)</f>
        <v>2.6057700991893801E-3</v>
      </c>
      <c r="J72" s="75">
        <f>VLOOKUP(Score!$A72,Enseignement!$A$1:$I$191,9,FALSE)</f>
        <v>0.10562558469844528</v>
      </c>
      <c r="K72" s="41">
        <f t="shared" si="2"/>
        <v>2.8393238944137731E-2</v>
      </c>
    </row>
    <row r="73" spans="1:11" x14ac:dyDescent="0.2">
      <c r="A73" s="36" t="s">
        <v>308</v>
      </c>
      <c r="B73" s="73" t="s">
        <v>309</v>
      </c>
      <c r="C73" s="73" t="s">
        <v>7</v>
      </c>
      <c r="D73" s="73" t="s">
        <v>260</v>
      </c>
      <c r="E73" s="74">
        <v>2017</v>
      </c>
      <c r="F73" s="75">
        <f>VLOOKUP(Score!$A73,Publications!$A$1:$J$191,10,FALSE)</f>
        <v>2.1119789808439864E-2</v>
      </c>
      <c r="G73" s="75">
        <f>VLOOKUP(Score!A73,'Essais-Inclusions'!$A$1:$Q$191,9,FALSE)</f>
        <v>1.1095810999972644E-2</v>
      </c>
      <c r="H73" s="75">
        <f>VLOOKUP(Score!$A73,'Essais-Inclusions'!$A$1:$Q$191,13,FALSE)</f>
        <v>0</v>
      </c>
      <c r="I73" s="75">
        <f>VLOOKUP(Score!$A73,'Essais-Inclusions'!$A$1:$Q$191,17,FALSE)</f>
        <v>3.0041947661501263E-2</v>
      </c>
      <c r="J73" s="75">
        <f>VLOOKUP(Score!$A73,Enseignement!$A$1:$I$191,9,FALSE)</f>
        <v>5.6322311004432087E-2</v>
      </c>
      <c r="K73" s="41">
        <f t="shared" si="2"/>
        <v>2.8564399147630488E-2</v>
      </c>
    </row>
    <row r="74" spans="1:11" x14ac:dyDescent="0.2">
      <c r="A74" s="65" t="s">
        <v>397</v>
      </c>
      <c r="B74" s="46" t="s">
        <v>398</v>
      </c>
      <c r="C74" s="46" t="s">
        <v>7</v>
      </c>
      <c r="D74" s="46" t="s">
        <v>260</v>
      </c>
      <c r="E74" s="49">
        <v>2018</v>
      </c>
      <c r="F74" s="75">
        <f>VLOOKUP(Score!$A74,Publications!$A$1:$J$191,10,FALSE)</f>
        <v>2.0032710988837376E-3</v>
      </c>
      <c r="G74" s="75">
        <f>VLOOKUP(Score!A74,'Essais-Inclusions'!$A$1:$Q$191,9,FALSE)</f>
        <v>8.8690812740435249E-3</v>
      </c>
      <c r="H74" s="75">
        <f>VLOOKUP(Score!$A74,'Essais-Inclusions'!$A$1:$Q$191,13,FALSE)</f>
        <v>0</v>
      </c>
      <c r="I74" s="75">
        <f>VLOOKUP(Score!$A74,'Essais-Inclusions'!$A$1:$Q$191,17,FALSE)</f>
        <v>1.1180869091806253E-2</v>
      </c>
      <c r="J74" s="75">
        <f>VLOOKUP(Score!$A74,Enseignement!$A$1:$I$191,9,FALSE)</f>
        <v>0</v>
      </c>
      <c r="K74" s="41">
        <f t="shared" si="2"/>
        <v>2.1369968930748866E-3</v>
      </c>
    </row>
    <row r="75" spans="1:11" x14ac:dyDescent="0.2">
      <c r="A75" s="36" t="s">
        <v>173</v>
      </c>
      <c r="B75" s="73" t="s">
        <v>174</v>
      </c>
      <c r="C75" s="73" t="s">
        <v>7</v>
      </c>
      <c r="D75" s="73" t="s">
        <v>260</v>
      </c>
      <c r="E75" s="74">
        <v>2013</v>
      </c>
      <c r="F75" s="75">
        <f>VLOOKUP(Score!$A75,Publications!$A$1:$J$191,10,FALSE)</f>
        <v>4.6166272537816008E-2</v>
      </c>
      <c r="G75" s="75">
        <f>VLOOKUP(Score!A75,'Essais-Inclusions'!$A$1:$Q$191,9,FALSE)</f>
        <v>1.3511330832134519E-2</v>
      </c>
      <c r="H75" s="75">
        <f>VLOOKUP(Score!$A75,'Essais-Inclusions'!$A$1:$Q$191,13,FALSE)</f>
        <v>0</v>
      </c>
      <c r="I75" s="75">
        <f>VLOOKUP(Score!$A75,'Essais-Inclusions'!$A$1:$Q$191,17,FALSE)</f>
        <v>1.0421618180772441E-2</v>
      </c>
      <c r="J75" s="75">
        <f>VLOOKUP(Score!$A75,Enseignement!$A$1:$I$191,9,FALSE)</f>
        <v>1.4549448823878959E-2</v>
      </c>
      <c r="K75" s="41">
        <f t="shared" si="2"/>
        <v>3.2497113651657639E-2</v>
      </c>
    </row>
    <row r="76" spans="1:11" x14ac:dyDescent="0.2">
      <c r="A76" s="36" t="s">
        <v>175</v>
      </c>
      <c r="B76" s="73" t="s">
        <v>176</v>
      </c>
      <c r="C76" s="73" t="s">
        <v>7</v>
      </c>
      <c r="D76" s="43" t="s">
        <v>260</v>
      </c>
      <c r="E76" s="74">
        <v>2014</v>
      </c>
      <c r="F76" s="75">
        <f>VLOOKUP(Score!$A76,Publications!$A$1:$J$191,10,FALSE)</f>
        <v>5.1118553371423681E-3</v>
      </c>
      <c r="G76" s="75">
        <f>VLOOKUP(Score!A76,'Essais-Inclusions'!$A$1:$Q$191,9,FALSE)</f>
        <v>1.2356680572248171E-2</v>
      </c>
      <c r="H76" s="75">
        <f>VLOOKUP(Score!$A76,'Essais-Inclusions'!$A$1:$Q$191,13,FALSE)</f>
        <v>0</v>
      </c>
      <c r="I76" s="75">
        <f>VLOOKUP(Score!$A76,'Essais-Inclusions'!$A$1:$Q$191,17,FALSE)</f>
        <v>2.1370198848542115E-2</v>
      </c>
      <c r="J76" s="75">
        <f>VLOOKUP(Score!$A76,Enseignement!$A$1:$I$191,9,FALSE)</f>
        <v>1.7880754088687785E-2</v>
      </c>
      <c r="K76" s="41">
        <f t="shared" si="2"/>
        <v>9.0717271098727011E-3</v>
      </c>
    </row>
    <row r="77" spans="1:11" x14ac:dyDescent="0.2">
      <c r="A77" s="36" t="s">
        <v>177</v>
      </c>
      <c r="B77" s="73" t="s">
        <v>178</v>
      </c>
      <c r="C77" s="73" t="s">
        <v>7</v>
      </c>
      <c r="D77" s="73" t="s">
        <v>260</v>
      </c>
      <c r="E77" s="74">
        <v>2012</v>
      </c>
      <c r="F77" s="75">
        <f>VLOOKUP(Score!$A77,Publications!$A$1:$J$191,10,FALSE)</f>
        <v>2.8153756892871432E-2</v>
      </c>
      <c r="G77" s="75">
        <f>VLOOKUP(Score!A77,'Essais-Inclusions'!$A$1:$Q$191,9,FALSE)</f>
        <v>2.3549251477191752E-2</v>
      </c>
      <c r="H77" s="75">
        <f>VLOOKUP(Score!$A77,'Essais-Inclusions'!$A$1:$Q$191,13,FALSE)</f>
        <v>0</v>
      </c>
      <c r="I77" s="75">
        <f>VLOOKUP(Score!$A77,'Essais-Inclusions'!$A$1:$Q$191,17,FALSE)</f>
        <v>5.630157503149124E-2</v>
      </c>
      <c r="J77" s="75">
        <f>VLOOKUP(Score!$A77,Enseignement!$A$1:$I$191,9,FALSE)</f>
        <v>8.4527201146524081E-2</v>
      </c>
      <c r="K77" s="41">
        <f t="shared" si="2"/>
        <v>4.1571326254859077E-2</v>
      </c>
    </row>
    <row r="78" spans="1:11" x14ac:dyDescent="0.2">
      <c r="A78" s="36" t="s">
        <v>179</v>
      </c>
      <c r="B78" s="73" t="s">
        <v>180</v>
      </c>
      <c r="C78" s="73" t="s">
        <v>7</v>
      </c>
      <c r="D78" s="73" t="s">
        <v>260</v>
      </c>
      <c r="E78" s="74">
        <v>2014</v>
      </c>
      <c r="F78" s="75">
        <f>VLOOKUP(Score!$A78,Publications!$A$1:$J$191,10,FALSE)</f>
        <v>2.6338056528244329E-2</v>
      </c>
      <c r="G78" s="75">
        <f>VLOOKUP(Score!A78,'Essais-Inclusions'!$A$1:$Q$191,9,FALSE)</f>
        <v>1.9160725940800899E-2</v>
      </c>
      <c r="H78" s="75">
        <f>VLOOKUP(Score!$A78,'Essais-Inclusions'!$A$1:$Q$191,13,FALSE)</f>
        <v>0</v>
      </c>
      <c r="I78" s="75">
        <f>VLOOKUP(Score!$A78,'Essais-Inclusions'!$A$1:$Q$191,17,FALSE)</f>
        <v>3.4951417630165835E-2</v>
      </c>
      <c r="J78" s="75">
        <f>VLOOKUP(Score!$A78,Enseignement!$A$1:$I$191,9,FALSE)</f>
        <v>0.12716780208380271</v>
      </c>
      <c r="K78" s="41">
        <f t="shared" si="2"/>
        <v>5.0046681069847956E-2</v>
      </c>
    </row>
    <row r="79" spans="1:11" x14ac:dyDescent="0.2">
      <c r="A79" s="36" t="s">
        <v>181</v>
      </c>
      <c r="B79" s="45" t="s">
        <v>182</v>
      </c>
      <c r="C79" s="45" t="s">
        <v>7</v>
      </c>
      <c r="D79" s="73" t="s">
        <v>260</v>
      </c>
      <c r="E79" s="40">
        <v>2011</v>
      </c>
      <c r="F79" s="75">
        <f>VLOOKUP(Score!$A79,Publications!$A$1:$J$191,10,FALSE)</f>
        <v>7.5565339059721001E-2</v>
      </c>
      <c r="G79" s="75">
        <f>VLOOKUP(Score!A79,'Essais-Inclusions'!$A$1:$Q$191,9,FALSE)</f>
        <v>7.6555603265650904E-2</v>
      </c>
      <c r="H79" s="75">
        <f>VLOOKUP(Score!$A79,'Essais-Inclusions'!$A$1:$Q$191,13,FALSE)</f>
        <v>3.056524512281715E-2</v>
      </c>
      <c r="I79" s="75">
        <f>VLOOKUP(Score!$A79,'Essais-Inclusions'!$A$1:$Q$191,17,FALSE)</f>
        <v>6.8537984237613495E-2</v>
      </c>
      <c r="J79" s="75">
        <f>VLOOKUP(Score!$A79,Enseignement!$A$1:$I$191,9,FALSE)</f>
        <v>0.38185736466511377</v>
      </c>
      <c r="K79" s="41">
        <f t="shared" si="2"/>
        <v>0.14943671063298133</v>
      </c>
    </row>
    <row r="80" spans="1:11" x14ac:dyDescent="0.2">
      <c r="A80" s="65" t="s">
        <v>399</v>
      </c>
      <c r="B80" s="46" t="s">
        <v>400</v>
      </c>
      <c r="C80" s="46" t="s">
        <v>7</v>
      </c>
      <c r="D80" s="46" t="s">
        <v>260</v>
      </c>
      <c r="E80" s="49">
        <v>2018</v>
      </c>
      <c r="F80" s="75">
        <f>VLOOKUP(Score!$A80,Publications!$A$1:$J$191,10,FALSE)</f>
        <v>2.5496177622156661E-3</v>
      </c>
      <c r="G80" s="75">
        <f>VLOOKUP(Score!A80,'Essais-Inclusions'!$A$1:$Q$191,9,FALSE)</f>
        <v>5.5431757962772039E-3</v>
      </c>
      <c r="H80" s="75">
        <f>VLOOKUP(Score!$A80,'Essais-Inclusions'!$A$1:$Q$191,13,FALSE)</f>
        <v>0</v>
      </c>
      <c r="I80" s="75">
        <f>VLOOKUP(Score!$A80,'Essais-Inclusions'!$A$1:$Q$191,17,FALSE)</f>
        <v>1.0974233004181483E-2</v>
      </c>
      <c r="J80" s="75">
        <f>VLOOKUP(Score!$A80,Enseignement!$A$1:$I$191,9,FALSE)</f>
        <v>4.950421150799672E-2</v>
      </c>
      <c r="K80" s="41">
        <f t="shared" si="2"/>
        <v>1.4649667523291086E-2</v>
      </c>
    </row>
    <row r="81" spans="1:11" x14ac:dyDescent="0.2">
      <c r="A81" s="63" t="s">
        <v>310</v>
      </c>
      <c r="B81" s="73" t="s">
        <v>311</v>
      </c>
      <c r="C81" s="45" t="s">
        <v>7</v>
      </c>
      <c r="D81" s="73" t="s">
        <v>260</v>
      </c>
      <c r="E81" s="40">
        <v>2017</v>
      </c>
      <c r="F81" s="75">
        <f>VLOOKUP(Score!$A81,Publications!$A$1:$J$191,10,FALSE)</f>
        <v>6.8428522451063822E-3</v>
      </c>
      <c r="G81" s="75">
        <f>VLOOKUP(Score!A81,'Essais-Inclusions'!$A$1:$Q$191,9,FALSE)</f>
        <v>5.5502703518408806E-3</v>
      </c>
      <c r="H81" s="75">
        <f>VLOOKUP(Score!$A81,'Essais-Inclusions'!$A$1:$Q$191,13,FALSE)</f>
        <v>0</v>
      </c>
      <c r="I81" s="75">
        <f>VLOOKUP(Score!$A81,'Essais-Inclusions'!$A$1:$Q$191,17,FALSE)</f>
        <v>1.5449365137706197E-2</v>
      </c>
      <c r="J81" s="75">
        <f>VLOOKUP(Score!$A81,Enseignement!$A$1:$I$191,9,FALSE)</f>
        <v>5.3890343928174951E-4</v>
      </c>
      <c r="K81" s="41">
        <f t="shared" si="2"/>
        <v>5.1636766817437629E-3</v>
      </c>
    </row>
    <row r="82" spans="1:11" x14ac:dyDescent="0.2">
      <c r="A82" s="36" t="s">
        <v>183</v>
      </c>
      <c r="B82" s="45" t="s">
        <v>184</v>
      </c>
      <c r="C82" s="45" t="s">
        <v>7</v>
      </c>
      <c r="D82" s="73" t="s">
        <v>260</v>
      </c>
      <c r="E82" s="40">
        <v>2012</v>
      </c>
      <c r="F82" s="75">
        <f>VLOOKUP(Score!$A82,Publications!$A$1:$J$191,10,FALSE)</f>
        <v>3.4329460963022487E-2</v>
      </c>
      <c r="G82" s="75">
        <f>VLOOKUP(Score!A82,'Essais-Inclusions'!$A$1:$Q$191,9,FALSE)</f>
        <v>4.3924831889637264E-2</v>
      </c>
      <c r="H82" s="75">
        <f>VLOOKUP(Score!$A82,'Essais-Inclusions'!$A$1:$Q$191,13,FALSE)</f>
        <v>0</v>
      </c>
      <c r="I82" s="75">
        <f>VLOOKUP(Score!$A82,'Essais-Inclusions'!$A$1:$Q$191,17,FALSE)</f>
        <v>4.3827795336877404E-2</v>
      </c>
      <c r="J82" s="75">
        <f>VLOOKUP(Score!$A82,Enseignement!$A$1:$I$191,9,FALSE)</f>
        <v>0.11683446602812736</v>
      </c>
      <c r="K82" s="41">
        <f t="shared" si="2"/>
        <v>5.3975270652250475E-2</v>
      </c>
    </row>
    <row r="83" spans="1:11" x14ac:dyDescent="0.2">
      <c r="A83" s="36" t="s">
        <v>185</v>
      </c>
      <c r="B83" s="73" t="s">
        <v>186</v>
      </c>
      <c r="C83" s="73" t="s">
        <v>4</v>
      </c>
      <c r="D83" s="73" t="s">
        <v>260</v>
      </c>
      <c r="E83" s="44">
        <v>2009</v>
      </c>
      <c r="F83" s="75">
        <f>VLOOKUP(Score!$A83,Publications!$A$1:$J$191,10,FALSE)</f>
        <v>0.97977849094185343</v>
      </c>
      <c r="G83" s="75">
        <f>VLOOKUP(Score!A83,'Essais-Inclusions'!$A$1:$Q$191,9,FALSE)</f>
        <v>1.5856231243533017</v>
      </c>
      <c r="H83" s="75">
        <f>VLOOKUP(Score!$A83,'Essais-Inclusions'!$A$1:$Q$191,13,FALSE)</f>
        <v>1.4556583261078022</v>
      </c>
      <c r="I83" s="75">
        <f>VLOOKUP(Score!$A83,'Essais-Inclusions'!$A$1:$Q$191,17,FALSE)</f>
        <v>1.9160369397359145</v>
      </c>
      <c r="J83" s="75">
        <f>VLOOKUP(Score!$A83,Enseignement!$A$1:$I$191,9,FALSE)</f>
        <v>2.4156252879388136</v>
      </c>
      <c r="K83" s="41">
        <f t="shared" si="2"/>
        <v>1.4356853739146127</v>
      </c>
    </row>
    <row r="84" spans="1:11" x14ac:dyDescent="0.2">
      <c r="A84" s="36" t="s">
        <v>348</v>
      </c>
      <c r="B84" s="45" t="s">
        <v>349</v>
      </c>
      <c r="C84" s="45" t="s">
        <v>62</v>
      </c>
      <c r="D84" s="73" t="s">
        <v>260</v>
      </c>
      <c r="E84" s="40">
        <v>2009</v>
      </c>
      <c r="F84" s="75">
        <f>VLOOKUP(Score!$A84,Publications!$A$1:$J$191,10,FALSE)</f>
        <v>0.35871341165581977</v>
      </c>
      <c r="G84" s="75">
        <f>VLOOKUP(Score!A84,'Essais-Inclusions'!$A$1:$Q$191,9,FALSE)</f>
        <v>0.5728661514596447</v>
      </c>
      <c r="H84" s="75">
        <f>VLOOKUP(Score!$A84,'Essais-Inclusions'!$A$1:$Q$191,13,FALSE)</f>
        <v>0.40469034135054693</v>
      </c>
      <c r="I84" s="75">
        <f>VLOOKUP(Score!$A84,'Essais-Inclusions'!$A$1:$Q$191,17,FALSE)</f>
        <v>0.55392996702804143</v>
      </c>
      <c r="J84" s="75">
        <f>VLOOKUP(Score!$A84,Enseignement!$A$1:$I$191,9,FALSE)</f>
        <v>1.0572011224881057</v>
      </c>
      <c r="K84" s="41">
        <f t="shared" si="2"/>
        <v>0.55545113340120045</v>
      </c>
    </row>
    <row r="85" spans="1:11" x14ac:dyDescent="0.2">
      <c r="A85" s="36" t="s">
        <v>105</v>
      </c>
      <c r="B85" s="73" t="s">
        <v>106</v>
      </c>
      <c r="C85" s="73" t="s">
        <v>62</v>
      </c>
      <c r="D85" s="73" t="s">
        <v>371</v>
      </c>
      <c r="E85" s="74">
        <v>2009</v>
      </c>
      <c r="F85" s="75">
        <f>VLOOKUP(Score!$A85,Publications!$A$1:$J$191,10,FALSE)</f>
        <v>0.3474156413730824</v>
      </c>
      <c r="G85" s="75">
        <f>VLOOKUP(Score!A85,'Essais-Inclusions'!$A$1:$Q$191,9,FALSE)</f>
        <v>1.4579765335323209</v>
      </c>
      <c r="H85" s="75">
        <f>VLOOKUP(Score!$A85,'Essais-Inclusions'!$A$1:$Q$191,13,FALSE)</f>
        <v>2.0308698626672528</v>
      </c>
      <c r="I85" s="75">
        <f>VLOOKUP(Score!$A85,'Essais-Inclusions'!$A$1:$Q$191,17,FALSE)</f>
        <v>1.9985579512662925</v>
      </c>
      <c r="J85" s="75">
        <f>VLOOKUP(Score!$A85,Enseignement!$A$1:$I$191,9,FALSE)</f>
        <v>4.3825105226086833E-2</v>
      </c>
      <c r="K85" s="41">
        <f t="shared" si="2"/>
        <v>0.49123453097199937</v>
      </c>
    </row>
    <row r="86" spans="1:11" x14ac:dyDescent="0.2">
      <c r="A86" s="36" t="s">
        <v>360</v>
      </c>
      <c r="B86" s="45" t="s">
        <v>107</v>
      </c>
      <c r="C86" s="45" t="s">
        <v>108</v>
      </c>
      <c r="D86" s="73" t="s">
        <v>371</v>
      </c>
      <c r="E86" s="40">
        <v>2012</v>
      </c>
      <c r="F86" s="75">
        <f>VLOOKUP(Score!$A86,Publications!$A$1:$J$191,10,FALSE)</f>
        <v>2.6505369802379587E-2</v>
      </c>
      <c r="G86" s="75">
        <f>VLOOKUP(Score!A86,'Essais-Inclusions'!$A$1:$Q$191,9,FALSE)</f>
        <v>2.2839970010471</v>
      </c>
      <c r="H86" s="75">
        <f>VLOOKUP(Score!$A86,'Essais-Inclusions'!$A$1:$Q$191,13,FALSE)</f>
        <v>2.7023165711927115</v>
      </c>
      <c r="I86" s="75">
        <f>VLOOKUP(Score!$A86,'Essais-Inclusions'!$A$1:$Q$191,17,FALSE)</f>
        <v>0</v>
      </c>
      <c r="J86" s="75">
        <f>VLOOKUP(Score!$A86,Enseignement!$A$1:$I$191,9,FALSE)</f>
        <v>0</v>
      </c>
      <c r="K86" s="41">
        <f t="shared" si="2"/>
        <v>0.29015046835461739</v>
      </c>
    </row>
    <row r="87" spans="1:11" x14ac:dyDescent="0.2">
      <c r="A87" s="36" t="s">
        <v>109</v>
      </c>
      <c r="B87" s="73" t="s">
        <v>245</v>
      </c>
      <c r="C87" s="73" t="s">
        <v>7</v>
      </c>
      <c r="D87" s="73" t="s">
        <v>371</v>
      </c>
      <c r="E87" s="74">
        <v>2009</v>
      </c>
      <c r="F87" s="75">
        <f>VLOOKUP(Score!$A87,Publications!$A$1:$J$191,10,FALSE)</f>
        <v>0.26609069575419375</v>
      </c>
      <c r="G87" s="75">
        <f>VLOOKUP(Score!A87,'Essais-Inclusions'!$A$1:$Q$191,9,FALSE)</f>
        <v>0.1413486185193451</v>
      </c>
      <c r="H87" s="75">
        <f>VLOOKUP(Score!$A87,'Essais-Inclusions'!$A$1:$Q$191,13,FALSE)</f>
        <v>0.12305771242457055</v>
      </c>
      <c r="I87" s="75">
        <f>VLOOKUP(Score!$A87,'Essais-Inclusions'!$A$1:$Q$191,17,FALSE)</f>
        <v>0.13418550842672267</v>
      </c>
      <c r="J87" s="75">
        <f>VLOOKUP(Score!$A87,Enseignement!$A$1:$I$191,9,FALSE)</f>
        <v>2.1305603552818561E-3</v>
      </c>
      <c r="K87" s="41">
        <f t="shared" si="2"/>
        <v>0.18009682608032096</v>
      </c>
    </row>
    <row r="88" spans="1:11" x14ac:dyDescent="0.2">
      <c r="A88" s="36" t="s">
        <v>110</v>
      </c>
      <c r="B88" s="45" t="s">
        <v>111</v>
      </c>
      <c r="C88" s="45" t="s">
        <v>7</v>
      </c>
      <c r="D88" s="73" t="s">
        <v>371</v>
      </c>
      <c r="E88" s="40">
        <v>2009</v>
      </c>
      <c r="F88" s="75">
        <f>VLOOKUP(Score!$A88,Publications!$A$1:$J$191,10,FALSE)</f>
        <v>0.44151486260223805</v>
      </c>
      <c r="G88" s="75">
        <f>VLOOKUP(Score!A88,'Essais-Inclusions'!$A$1:$Q$191,9,FALSE)</f>
        <v>0.23597283650466061</v>
      </c>
      <c r="H88" s="75">
        <f>VLOOKUP(Score!$A88,'Essais-Inclusions'!$A$1:$Q$191,13,FALSE)</f>
        <v>0.31126854247700841</v>
      </c>
      <c r="I88" s="75">
        <f>VLOOKUP(Score!$A88,'Essais-Inclusions'!$A$1:$Q$191,17,FALSE)</f>
        <v>0.37421214346896153</v>
      </c>
      <c r="J88" s="75">
        <f>VLOOKUP(Score!$A88,Enseignement!$A$1:$I$191,9,FALSE)</f>
        <v>0.31325850094797952</v>
      </c>
      <c r="K88" s="41">
        <f t="shared" si="2"/>
        <v>0.38829030438108803</v>
      </c>
    </row>
    <row r="89" spans="1:11" x14ac:dyDescent="0.2">
      <c r="A89" s="36" t="s">
        <v>112</v>
      </c>
      <c r="B89" s="45" t="s">
        <v>113</v>
      </c>
      <c r="C89" s="45" t="s">
        <v>10</v>
      </c>
      <c r="D89" s="73" t="s">
        <v>371</v>
      </c>
      <c r="E89" s="40">
        <v>2009</v>
      </c>
      <c r="F89" s="75">
        <f>VLOOKUP(Score!$A89,Publications!$A$1:$J$191,10,FALSE)</f>
        <v>1.5417218576302243</v>
      </c>
      <c r="G89" s="75">
        <f>VLOOKUP(Score!A89,'Essais-Inclusions'!$A$1:$Q$191,9,FALSE)</f>
        <v>1.1944868925367902</v>
      </c>
      <c r="H89" s="75">
        <f>VLOOKUP(Score!$A89,'Essais-Inclusions'!$A$1:$Q$191,13,FALSE)</f>
        <v>1.0163931005040594</v>
      </c>
      <c r="I89" s="75">
        <f>VLOOKUP(Score!$A89,'Essais-Inclusions'!$A$1:$Q$191,17,FALSE)</f>
        <v>1.040158862721392</v>
      </c>
      <c r="J89" s="75">
        <f>VLOOKUP(Score!$A89,Enseignement!$A$1:$I$191,9,FALSE)</f>
        <v>0.12350588933887136</v>
      </c>
      <c r="K89" s="41">
        <f t="shared" si="2"/>
        <v>1.1191143410389548</v>
      </c>
    </row>
    <row r="90" spans="1:11" x14ac:dyDescent="0.2">
      <c r="A90" s="36" t="s">
        <v>114</v>
      </c>
      <c r="B90" s="45" t="s">
        <v>115</v>
      </c>
      <c r="C90" s="45" t="s">
        <v>4</v>
      </c>
      <c r="D90" s="73" t="s">
        <v>371</v>
      </c>
      <c r="E90" s="40">
        <v>2009</v>
      </c>
      <c r="F90" s="75">
        <f>VLOOKUP(Score!$A90,Publications!$A$1:$J$191,10,FALSE)</f>
        <v>28.738156699803532</v>
      </c>
      <c r="G90" s="75">
        <f>VLOOKUP(Score!A90,'Essais-Inclusions'!$A$1:$Q$191,9,FALSE)</f>
        <v>11.023548460408</v>
      </c>
      <c r="H90" s="75">
        <f>VLOOKUP(Score!$A90,'Essais-Inclusions'!$A$1:$Q$191,13,FALSE)</f>
        <v>12.216221241171176</v>
      </c>
      <c r="I90" s="75">
        <f>VLOOKUP(Score!$A90,'Essais-Inclusions'!$A$1:$Q$191,17,FALSE)</f>
        <v>11.109473060387982</v>
      </c>
      <c r="J90" s="75">
        <f>VLOOKUP(Score!$A90,Enseignement!$A$1:$I$191,9,FALSE)</f>
        <v>15.652528795832554</v>
      </c>
      <c r="K90" s="41">
        <f t="shared" si="2"/>
        <v>22.87859247484263</v>
      </c>
    </row>
    <row r="91" spans="1:11" x14ac:dyDescent="0.2">
      <c r="A91" s="36" t="s">
        <v>261</v>
      </c>
      <c r="B91" s="45" t="s">
        <v>262</v>
      </c>
      <c r="C91" s="45" t="s">
        <v>62</v>
      </c>
      <c r="D91" s="73" t="s">
        <v>371</v>
      </c>
      <c r="E91" s="40">
        <v>2016</v>
      </c>
      <c r="F91" s="75">
        <f>VLOOKUP(Score!$A91,Publications!$A$1:$J$191,10,FALSE)</f>
        <v>5.3062437734247726E-3</v>
      </c>
      <c r="G91" s="75">
        <f>VLOOKUP(Score!A91,'Essais-Inclusions'!$A$1:$Q$191,9,FALSE)</f>
        <v>3.37901513396091E-3</v>
      </c>
      <c r="H91" s="75">
        <f>VLOOKUP(Score!$A91,'Essais-Inclusions'!$A$1:$Q$191,13,FALSE)</f>
        <v>0</v>
      </c>
      <c r="I91" s="75">
        <f>VLOOKUP(Score!$A91,'Essais-Inclusions'!$A$1:$Q$191,17,FALSE)</f>
        <v>5.7614984068540737E-2</v>
      </c>
      <c r="J91" s="75">
        <f>VLOOKUP(Score!$A91,Enseignement!$A$1:$I$191,9,FALSE)</f>
        <v>0</v>
      </c>
      <c r="K91" s="41">
        <f t="shared" si="2"/>
        <v>5.6741914591643423E-3</v>
      </c>
    </row>
    <row r="92" spans="1:11" x14ac:dyDescent="0.2">
      <c r="A92" s="36" t="s">
        <v>120</v>
      </c>
      <c r="B92" s="73" t="s">
        <v>121</v>
      </c>
      <c r="C92" s="73" t="s">
        <v>7</v>
      </c>
      <c r="D92" s="73" t="s">
        <v>371</v>
      </c>
      <c r="E92" s="74">
        <v>2013</v>
      </c>
      <c r="F92" s="75">
        <f>VLOOKUP(Score!$A92,Publications!$A$1:$J$191,10,FALSE)</f>
        <v>5.1226373569625061E-2</v>
      </c>
      <c r="G92" s="75">
        <f>VLOOKUP(Score!A92,'Essais-Inclusions'!$A$1:$Q$191,9,FALSE)</f>
        <v>4.2874036090285533E-2</v>
      </c>
      <c r="H92" s="75">
        <f>VLOOKUP(Score!$A92,'Essais-Inclusions'!$A$1:$Q$191,13,FALSE)</f>
        <v>4.7628108459432404E-2</v>
      </c>
      <c r="I92" s="75">
        <f>VLOOKUP(Score!$A92,'Essais-Inclusions'!$A$1:$Q$191,17,FALSE)</f>
        <v>6.6576080728041415E-2</v>
      </c>
      <c r="J92" s="75">
        <f>VLOOKUP(Score!$A92,Enseignement!$A$1:$I$191,9,FALSE)</f>
        <v>3.1368636654722018E-2</v>
      </c>
      <c r="K92" s="41">
        <f t="shared" si="2"/>
        <v>4.621864448481168E-2</v>
      </c>
    </row>
    <row r="93" spans="1:11" x14ac:dyDescent="0.2">
      <c r="A93" s="36" t="s">
        <v>122</v>
      </c>
      <c r="B93" s="73" t="s">
        <v>123</v>
      </c>
      <c r="C93" s="73" t="s">
        <v>7</v>
      </c>
      <c r="D93" s="73" t="s">
        <v>371</v>
      </c>
      <c r="E93" s="74">
        <v>2009</v>
      </c>
      <c r="F93" s="75">
        <f>VLOOKUP(Score!$A93,Publications!$A$1:$J$191,10,FALSE)</f>
        <v>0.33809073033223991</v>
      </c>
      <c r="G93" s="75">
        <f>VLOOKUP(Score!A93,'Essais-Inclusions'!$A$1:$Q$191,9,FALSE)</f>
        <v>0.58175050476020995</v>
      </c>
      <c r="H93" s="75">
        <f>VLOOKUP(Score!$A93,'Essais-Inclusions'!$A$1:$Q$191,13,FALSE)</f>
        <v>0.46918227744844254</v>
      </c>
      <c r="I93" s="75">
        <f>VLOOKUP(Score!$A93,'Essais-Inclusions'!$A$1:$Q$191,17,FALSE)</f>
        <v>0.33272277909666648</v>
      </c>
      <c r="J93" s="75">
        <f>VLOOKUP(Score!$A93,Enseignement!$A$1:$I$191,9,FALSE)</f>
        <v>0.3291073377420376</v>
      </c>
      <c r="K93" s="41">
        <f t="shared" si="2"/>
        <v>0.35624148682019585</v>
      </c>
    </row>
    <row r="94" spans="1:11" x14ac:dyDescent="0.2">
      <c r="A94" s="36" t="s">
        <v>124</v>
      </c>
      <c r="B94" s="45" t="s">
        <v>125</v>
      </c>
      <c r="C94" s="45" t="s">
        <v>7</v>
      </c>
      <c r="D94" s="73" t="s">
        <v>371</v>
      </c>
      <c r="E94" s="40">
        <v>2011</v>
      </c>
      <c r="F94" s="75">
        <f>VLOOKUP(Score!$A94,Publications!$A$1:$J$191,10,FALSE)</f>
        <v>0.13642650712695381</v>
      </c>
      <c r="G94" s="75">
        <f>VLOOKUP(Score!A94,'Essais-Inclusions'!$A$1:$Q$191,9,FALSE)</f>
        <v>9.6177106168559678E-2</v>
      </c>
      <c r="H94" s="75">
        <f>VLOOKUP(Score!$A94,'Essais-Inclusions'!$A$1:$Q$191,13,FALSE)</f>
        <v>1.663121560140015E-2</v>
      </c>
      <c r="I94" s="75">
        <f>VLOOKUP(Score!$A94,'Essais-Inclusions'!$A$1:$Q$191,17,FALSE)</f>
        <v>0.15114705289881081</v>
      </c>
      <c r="J94" s="75">
        <f>VLOOKUP(Score!$A94,Enseignement!$A$1:$I$191,9,FALSE)</f>
        <v>0.18514401628770297</v>
      </c>
      <c r="K94" s="41">
        <f t="shared" si="2"/>
        <v>0.14039224816139825</v>
      </c>
    </row>
    <row r="95" spans="1:11" x14ac:dyDescent="0.2">
      <c r="A95" s="36" t="s">
        <v>126</v>
      </c>
      <c r="B95" s="73" t="s">
        <v>127</v>
      </c>
      <c r="C95" s="73" t="s">
        <v>7</v>
      </c>
      <c r="D95" s="73" t="s">
        <v>371</v>
      </c>
      <c r="E95" s="74">
        <v>2014</v>
      </c>
      <c r="F95" s="75">
        <f>VLOOKUP(Score!$A95,Publications!$A$1:$J$191,10,FALSE)</f>
        <v>2.1244532349623313E-2</v>
      </c>
      <c r="G95" s="75">
        <f>VLOOKUP(Score!A95,'Essais-Inclusions'!$A$1:$Q$191,9,FALSE)</f>
        <v>3.3790151339609102E-2</v>
      </c>
      <c r="H95" s="75">
        <f>VLOOKUP(Score!$A95,'Essais-Inclusions'!$A$1:$Q$191,13,FALSE)</f>
        <v>1.7377717499265855E-2</v>
      </c>
      <c r="I95" s="75">
        <f>VLOOKUP(Score!$A95,'Essais-Inclusions'!$A$1:$Q$191,17,FALSE)</f>
        <v>4.8746666768639507E-2</v>
      </c>
      <c r="J95" s="75">
        <f>VLOOKUP(Score!$A95,Enseignement!$A$1:$I$191,9,FALSE)</f>
        <v>0</v>
      </c>
      <c r="K95" s="41">
        <f t="shared" si="2"/>
        <v>1.7510818866657691E-2</v>
      </c>
    </row>
    <row r="96" spans="1:11" x14ac:dyDescent="0.2">
      <c r="A96" s="36" t="s">
        <v>312</v>
      </c>
      <c r="B96" s="39" t="s">
        <v>422</v>
      </c>
      <c r="C96" s="73" t="s">
        <v>7</v>
      </c>
      <c r="D96" s="73" t="s">
        <v>371</v>
      </c>
      <c r="E96" s="74">
        <v>2017</v>
      </c>
      <c r="F96" s="75">
        <f>VLOOKUP(Score!$A96,Publications!$A$1:$J$191,10,FALSE)</f>
        <v>5.6676574968679512E-2</v>
      </c>
      <c r="G96" s="75">
        <f>VLOOKUP(Score!A96,'Essais-Inclusions'!$A$1:$Q$191,9,FALSE)</f>
        <v>1.4481920689497232E-2</v>
      </c>
      <c r="H96" s="75">
        <f>VLOOKUP(Score!$A96,'Essais-Inclusions'!$A$1:$Q$191,13,FALSE)</f>
        <v>0</v>
      </c>
      <c r="I96" s="75">
        <f>VLOOKUP(Score!$A96,'Essais-Inclusions'!$A$1:$Q$191,17,FALSE)</f>
        <v>1.9164374546395163E-2</v>
      </c>
      <c r="J96" s="75">
        <f>VLOOKUP(Score!$A96,Enseignement!$A$1:$I$191,9,FALSE)</f>
        <v>5.6669530315662367E-2</v>
      </c>
      <c r="K96" s="41">
        <f t="shared" si="2"/>
        <v>4.9736408179901451E-2</v>
      </c>
    </row>
    <row r="97" spans="1:11" x14ac:dyDescent="0.2">
      <c r="A97" s="36" t="s">
        <v>128</v>
      </c>
      <c r="B97" s="73" t="s">
        <v>129</v>
      </c>
      <c r="C97" s="73" t="s">
        <v>62</v>
      </c>
      <c r="D97" s="73" t="s">
        <v>371</v>
      </c>
      <c r="E97" s="74">
        <v>2009</v>
      </c>
      <c r="F97" s="75">
        <f>VLOOKUP(Score!$A97,Publications!$A$1:$J$191,10,FALSE)</f>
        <v>0.33158748122289239</v>
      </c>
      <c r="G97" s="75">
        <f>VLOOKUP(Score!A97,'Essais-Inclusions'!$A$1:$Q$191,9,FALSE)</f>
        <v>0.12803080749715245</v>
      </c>
      <c r="H97" s="75">
        <f>VLOOKUP(Score!$A97,'Essais-Inclusions'!$A$1:$Q$191,13,FALSE)</f>
        <v>0.12863477998721387</v>
      </c>
      <c r="I97" s="75">
        <f>VLOOKUP(Score!$A97,'Essais-Inclusions'!$A$1:$Q$191,17,FALSE)</f>
        <v>0.11483235818226023</v>
      </c>
      <c r="J97" s="75">
        <f>VLOOKUP(Score!$A97,Enseignement!$A$1:$I$191,9,FALSE)</f>
        <v>5.1502889129655137E-2</v>
      </c>
      <c r="K97" s="41">
        <f t="shared" si="2"/>
        <v>0.23053811265507979</v>
      </c>
    </row>
    <row r="98" spans="1:11" x14ac:dyDescent="0.2">
      <c r="A98" s="36" t="s">
        <v>130</v>
      </c>
      <c r="B98" s="73" t="s">
        <v>131</v>
      </c>
      <c r="C98" s="73" t="s">
        <v>7</v>
      </c>
      <c r="D98" s="73" t="s">
        <v>371</v>
      </c>
      <c r="E98" s="74">
        <v>2009</v>
      </c>
      <c r="F98" s="75">
        <f>VLOOKUP(Score!$A98,Publications!$A$1:$J$191,10,FALSE)</f>
        <v>2.0579057652169302E-2</v>
      </c>
      <c r="G98" s="75">
        <f>VLOOKUP(Score!A98,'Essais-Inclusions'!$A$1:$Q$191,9,FALSE)</f>
        <v>0</v>
      </c>
      <c r="H98" s="75">
        <f>VLOOKUP(Score!$A98,'Essais-Inclusions'!$A$1:$Q$191,13,FALSE)</f>
        <v>0</v>
      </c>
      <c r="I98" s="75">
        <f>VLOOKUP(Score!$A98,'Essais-Inclusions'!$A$1:$Q$191,17,FALSE)</f>
        <v>0</v>
      </c>
      <c r="J98" s="75">
        <f>VLOOKUP(Score!$A98,Enseignement!$A$1:$I$191,9,FALSE)</f>
        <v>1.7880754088687785E-2</v>
      </c>
      <c r="K98" s="41">
        <f t="shared" ref="K98:K129" si="3">(F98*0.6)+(G98*0.055)+(H98*0.055)+(I98*0.04)+(J98*0.25)</f>
        <v>1.6817623113473526E-2</v>
      </c>
    </row>
    <row r="99" spans="1:11" x14ac:dyDescent="0.2">
      <c r="A99" s="36" t="s">
        <v>132</v>
      </c>
      <c r="B99" s="45" t="s">
        <v>133</v>
      </c>
      <c r="C99" s="45" t="s">
        <v>7</v>
      </c>
      <c r="D99" s="73" t="s">
        <v>371</v>
      </c>
      <c r="E99" s="40">
        <v>2013</v>
      </c>
      <c r="F99" s="75">
        <f>VLOOKUP(Score!$A99,Publications!$A$1:$J$191,10,FALSE)</f>
        <v>5.5220528925295768E-2</v>
      </c>
      <c r="G99" s="75">
        <f>VLOOKUP(Score!A99,'Essais-Inclusions'!$A$1:$Q$191,9,FALSE)</f>
        <v>2.0317741052541808E-2</v>
      </c>
      <c r="H99" s="75">
        <f>VLOOKUP(Score!$A99,'Essais-Inclusions'!$A$1:$Q$191,13,FALSE)</f>
        <v>0</v>
      </c>
      <c r="I99" s="75">
        <f>VLOOKUP(Score!$A99,'Essais-Inclusions'!$A$1:$Q$191,17,FALSE)</f>
        <v>1.4859110185338148E-2</v>
      </c>
      <c r="J99" s="75">
        <f>VLOOKUP(Score!$A99,Enseignement!$A$1:$I$191,9,FALSE)</f>
        <v>2.4042041281791403E-2</v>
      </c>
      <c r="K99" s="41">
        <f t="shared" si="3"/>
        <v>4.0854667840928637E-2</v>
      </c>
    </row>
    <row r="100" spans="1:11" x14ac:dyDescent="0.2">
      <c r="A100" s="36" t="s">
        <v>313</v>
      </c>
      <c r="B100" s="45" t="s">
        <v>314</v>
      </c>
      <c r="C100" s="45" t="s">
        <v>7</v>
      </c>
      <c r="D100" s="73" t="s">
        <v>371</v>
      </c>
      <c r="E100" s="40">
        <v>2017</v>
      </c>
      <c r="F100" s="75">
        <f>VLOOKUP(Score!$A100,Publications!$A$1:$J$191,10,FALSE)</f>
        <v>2.8022108943375538E-2</v>
      </c>
      <c r="G100" s="75">
        <f>VLOOKUP(Score!A100,'Essais-Inclusions'!$A$1:$Q$191,9,FALSE)</f>
        <v>1.8863351670324408E-2</v>
      </c>
      <c r="H100" s="75">
        <f>VLOOKUP(Score!$A100,'Essais-Inclusions'!$A$1:$Q$191,13,FALSE)</f>
        <v>0</v>
      </c>
      <c r="I100" s="75">
        <f>VLOOKUP(Score!$A100,'Essais-Inclusions'!$A$1:$Q$191,17,FALSE)</f>
        <v>2.5179694584900908E-2</v>
      </c>
      <c r="J100" s="75">
        <f>VLOOKUP(Score!$A100,Enseignement!$A$1:$I$191,9,FALSE)</f>
        <v>2.3160576487803852E-2</v>
      </c>
      <c r="K100" s="41">
        <f t="shared" si="3"/>
        <v>2.4648081613240162E-2</v>
      </c>
    </row>
    <row r="101" spans="1:11" x14ac:dyDescent="0.2">
      <c r="A101" s="36" t="s">
        <v>315</v>
      </c>
      <c r="B101" s="45" t="s">
        <v>316</v>
      </c>
      <c r="C101" s="45" t="s">
        <v>7</v>
      </c>
      <c r="D101" s="73" t="s">
        <v>371</v>
      </c>
      <c r="E101" s="40">
        <v>2017</v>
      </c>
      <c r="F101" s="75">
        <f>VLOOKUP(Score!$A101,Publications!$A$1:$J$191,10,FALSE)</f>
        <v>3.3156845856855501E-2</v>
      </c>
      <c r="G101" s="75">
        <f>VLOOKUP(Score!A101,'Essais-Inclusions'!$A$1:$Q$191,9,FALSE)</f>
        <v>1.2209175862937204E-2</v>
      </c>
      <c r="H101" s="75">
        <f>VLOOKUP(Score!$A101,'Essais-Inclusions'!$A$1:$Q$191,13,FALSE)</f>
        <v>0</v>
      </c>
      <c r="I101" s="75">
        <f>VLOOKUP(Score!$A101,'Essais-Inclusions'!$A$1:$Q$191,17,FALSE)</f>
        <v>2.275261055552778E-2</v>
      </c>
      <c r="J101" s="75">
        <f>VLOOKUP(Score!$A101,Enseignement!$A$1:$I$191,9,FALSE)</f>
        <v>0.10972385829701559</v>
      </c>
      <c r="K101" s="41">
        <f t="shared" si="3"/>
        <v>4.8906681183049847E-2</v>
      </c>
    </row>
    <row r="102" spans="1:11" x14ac:dyDescent="0.2">
      <c r="A102" s="36" t="s">
        <v>134</v>
      </c>
      <c r="B102" s="45" t="s">
        <v>135</v>
      </c>
      <c r="C102" s="45" t="s">
        <v>10</v>
      </c>
      <c r="D102" s="73" t="s">
        <v>371</v>
      </c>
      <c r="E102" s="40">
        <v>2009</v>
      </c>
      <c r="F102" s="75">
        <f>VLOOKUP(Score!$A102,Publications!$A$1:$J$191,10,FALSE)</f>
        <v>2.6727612326593619</v>
      </c>
      <c r="G102" s="75">
        <f>VLOOKUP(Score!A102,'Essais-Inclusions'!$A$1:$Q$191,9,FALSE)</f>
        <v>2.3230665499551941</v>
      </c>
      <c r="H102" s="75">
        <f>VLOOKUP(Score!$A102,'Essais-Inclusions'!$A$1:$Q$191,13,FALSE)</f>
        <v>2.2236762010215152</v>
      </c>
      <c r="I102" s="75">
        <f>VLOOKUP(Score!$A102,'Essais-Inclusions'!$A$1:$Q$191,17,FALSE)</f>
        <v>1.8510080420750614</v>
      </c>
      <c r="J102" s="75">
        <f>VLOOKUP(Score!$A102,Enseignement!$A$1:$I$191,9,FALSE)</f>
        <v>0.1434759097602771</v>
      </c>
      <c r="K102" s="41">
        <f t="shared" si="3"/>
        <v>1.9636368900224082</v>
      </c>
    </row>
    <row r="103" spans="1:11" x14ac:dyDescent="0.2">
      <c r="A103" s="36" t="s">
        <v>136</v>
      </c>
      <c r="B103" s="45" t="s">
        <v>137</v>
      </c>
      <c r="C103" s="45" t="s">
        <v>7</v>
      </c>
      <c r="D103" s="73" t="s">
        <v>371</v>
      </c>
      <c r="E103" s="40">
        <v>2009</v>
      </c>
      <c r="F103" s="75">
        <f>VLOOKUP(Score!$A103,Publications!$A$1:$J$191,10,FALSE)</f>
        <v>5.1217727396507103E-2</v>
      </c>
      <c r="G103" s="75">
        <f>VLOOKUP(Score!A103,'Essais-Inclusions'!$A$1:$Q$191,9,FALSE)</f>
        <v>3.3282703296208813E-3</v>
      </c>
      <c r="H103" s="75">
        <f>VLOOKUP(Score!$A103,'Essais-Inclusions'!$A$1:$Q$191,13,FALSE)</f>
        <v>0</v>
      </c>
      <c r="I103" s="75">
        <f>VLOOKUP(Score!$A103,'Essais-Inclusions'!$A$1:$Q$191,17,FALSE)</f>
        <v>1.5298348124749164E-3</v>
      </c>
      <c r="J103" s="75">
        <f>VLOOKUP(Score!$A103,Enseignement!$A$1:$I$191,9,FALSE)</f>
        <v>1.1378661692801318E-2</v>
      </c>
      <c r="K103" s="41">
        <f t="shared" si="3"/>
        <v>3.3819550121732732E-2</v>
      </c>
    </row>
    <row r="104" spans="1:11" s="37" customFormat="1" x14ac:dyDescent="0.2">
      <c r="A104" s="36" t="s">
        <v>138</v>
      </c>
      <c r="B104" s="73" t="s">
        <v>139</v>
      </c>
      <c r="C104" s="73" t="s">
        <v>7</v>
      </c>
      <c r="D104" s="73" t="s">
        <v>371</v>
      </c>
      <c r="E104" s="74">
        <v>2012</v>
      </c>
      <c r="F104" s="75">
        <f>VLOOKUP(Score!$A104,Publications!$A$1:$J$191,10,FALSE)</f>
        <v>0</v>
      </c>
      <c r="G104" s="75">
        <f>VLOOKUP(Score!A104,'Essais-Inclusions'!$A$1:$Q$191,9,FALSE)</f>
        <v>4.6375198543818765E-3</v>
      </c>
      <c r="H104" s="75">
        <f>VLOOKUP(Score!$A104,'Essais-Inclusions'!$A$1:$Q$191,13,FALSE)</f>
        <v>0</v>
      </c>
      <c r="I104" s="75">
        <f>VLOOKUP(Score!$A104,'Essais-Inclusions'!$A$1:$Q$191,17,FALSE)</f>
        <v>2.272457796374448E-3</v>
      </c>
      <c r="J104" s="75">
        <f>VLOOKUP(Score!$A104,Enseignement!$A$1:$I$191,9,FALSE)</f>
        <v>0</v>
      </c>
      <c r="K104" s="41">
        <f t="shared" si="3"/>
        <v>3.4596190384598118E-4</v>
      </c>
    </row>
    <row r="105" spans="1:11" x14ac:dyDescent="0.2">
      <c r="A105" s="36" t="s">
        <v>359</v>
      </c>
      <c r="B105" s="45" t="s">
        <v>140</v>
      </c>
      <c r="C105" s="45" t="s">
        <v>62</v>
      </c>
      <c r="D105" s="73" t="s">
        <v>371</v>
      </c>
      <c r="E105" s="40">
        <v>2015</v>
      </c>
      <c r="F105" s="75">
        <f>VLOOKUP(Score!$A105,Publications!$A$1:$J$191,10,FALSE)</f>
        <v>9.773894998646275E-3</v>
      </c>
      <c r="G105" s="75">
        <f>VLOOKUP(Score!A105,'Essais-Inclusions'!$A$1:$Q$191,9,FALSE)</f>
        <v>1.0137045401882729E-2</v>
      </c>
      <c r="H105" s="75">
        <f>VLOOKUP(Score!$A105,'Essais-Inclusions'!$A$1:$Q$191,13,FALSE)</f>
        <v>0</v>
      </c>
      <c r="I105" s="75">
        <f>VLOOKUP(Score!$A105,'Essais-Inclusions'!$A$1:$Q$191,17,FALSE)</f>
        <v>1.0152189137804798E-2</v>
      </c>
      <c r="J105" s="75">
        <f>VLOOKUP(Score!$A105,Enseignement!$A$1:$I$191,9,FALSE)</f>
        <v>0.13115352097926436</v>
      </c>
      <c r="K105" s="41">
        <f t="shared" si="3"/>
        <v>3.9616342306619597E-2</v>
      </c>
    </row>
    <row r="106" spans="1:11" x14ac:dyDescent="0.2">
      <c r="A106" s="36" t="s">
        <v>141</v>
      </c>
      <c r="B106" s="45" t="s">
        <v>142</v>
      </c>
      <c r="C106" s="45" t="s">
        <v>7</v>
      </c>
      <c r="D106" s="73" t="s">
        <v>371</v>
      </c>
      <c r="E106" s="40">
        <v>2014</v>
      </c>
      <c r="F106" s="75">
        <f>VLOOKUP(Score!$A106,Publications!$A$1:$J$191,10,FALSE)</f>
        <v>3.8918088877547177E-2</v>
      </c>
      <c r="G106" s="75">
        <f>VLOOKUP(Score!A106,'Essais-Inclusions'!$A$1:$Q$191,9,FALSE)</f>
        <v>4.4876502932163507E-3</v>
      </c>
      <c r="H106" s="75">
        <f>VLOOKUP(Score!$A106,'Essais-Inclusions'!$A$1:$Q$191,13,FALSE)</f>
        <v>0</v>
      </c>
      <c r="I106" s="75">
        <f>VLOOKUP(Score!$A106,'Essais-Inclusions'!$A$1:$Q$191,17,FALSE)</f>
        <v>1.771420318974347E-3</v>
      </c>
      <c r="J106" s="75">
        <f>VLOOKUP(Score!$A106,Enseignement!$A$1:$I$191,9,FALSE)</f>
        <v>3.4803683841513125E-2</v>
      </c>
      <c r="K106" s="41">
        <f t="shared" si="3"/>
        <v>3.2369451865792459E-2</v>
      </c>
    </row>
    <row r="107" spans="1:11" x14ac:dyDescent="0.2">
      <c r="A107" s="36" t="s">
        <v>143</v>
      </c>
      <c r="B107" s="45" t="s">
        <v>144</v>
      </c>
      <c r="C107" s="45" t="s">
        <v>7</v>
      </c>
      <c r="D107" s="43" t="s">
        <v>371</v>
      </c>
      <c r="E107" s="40">
        <v>2013</v>
      </c>
      <c r="F107" s="75">
        <f>VLOOKUP(Score!$A107,Publications!$A$1:$J$191,10,FALSE)</f>
        <v>0.12150055814617036</v>
      </c>
      <c r="G107" s="75">
        <f>VLOOKUP(Score!A107,'Essais-Inclusions'!$A$1:$Q$191,9,FALSE)</f>
        <v>5.8658111748980078E-2</v>
      </c>
      <c r="H107" s="75">
        <f>VLOOKUP(Score!$A107,'Essais-Inclusions'!$A$1:$Q$191,13,FALSE)</f>
        <v>0</v>
      </c>
      <c r="I107" s="75">
        <f>VLOOKUP(Score!$A107,'Essais-Inclusions'!$A$1:$Q$191,17,FALSE)</f>
        <v>7.1273511189746591E-2</v>
      </c>
      <c r="J107" s="75">
        <f>VLOOKUP(Score!$A107,Enseignement!$A$1:$I$191,9,FALSE)</f>
        <v>2.8138929938827724E-2</v>
      </c>
      <c r="K107" s="41">
        <f t="shared" si="3"/>
        <v>8.6012203966192913E-2</v>
      </c>
    </row>
    <row r="108" spans="1:11" x14ac:dyDescent="0.2">
      <c r="A108" s="36" t="s">
        <v>340</v>
      </c>
      <c r="B108" s="45" t="s">
        <v>341</v>
      </c>
      <c r="C108" s="45" t="s">
        <v>62</v>
      </c>
      <c r="D108" s="43" t="s">
        <v>371</v>
      </c>
      <c r="E108" s="40">
        <v>2009</v>
      </c>
      <c r="F108" s="75">
        <f>VLOOKUP(Score!$A108,Publications!$A$1:$J$191,10,FALSE)</f>
        <v>0.36693740013767218</v>
      </c>
      <c r="G108" s="75">
        <f>VLOOKUP(Score!A108,'Essais-Inclusions'!$A$1:$Q$191,9,FALSE)</f>
        <v>0.33985668320087781</v>
      </c>
      <c r="H108" s="75">
        <f>VLOOKUP(Score!$A108,'Essais-Inclusions'!$A$1:$Q$191,13,FALSE)</f>
        <v>0.43271888481529186</v>
      </c>
      <c r="I108" s="75">
        <f>VLOOKUP(Score!$A108,'Essais-Inclusions'!$A$1:$Q$191,17,FALSE)</f>
        <v>0.4895170881613683</v>
      </c>
      <c r="J108" s="75">
        <f>VLOOKUP(Score!$A108,Enseignement!$A$1:$I$191,9,FALSE)</f>
        <v>0.46109895581407456</v>
      </c>
      <c r="K108" s="41">
        <f t="shared" si="3"/>
        <v>0.39750951880346602</v>
      </c>
    </row>
    <row r="109" spans="1:11" x14ac:dyDescent="0.2">
      <c r="A109" s="36" t="s">
        <v>354</v>
      </c>
      <c r="B109" s="45" t="s">
        <v>355</v>
      </c>
      <c r="C109" s="45" t="s">
        <v>62</v>
      </c>
      <c r="D109" s="43" t="s">
        <v>371</v>
      </c>
      <c r="E109" s="40">
        <v>2009</v>
      </c>
      <c r="F109" s="75">
        <f>VLOOKUP(Score!$A109,Publications!$A$1:$J$191,10,FALSE)</f>
        <v>9.9222830406481194E-2</v>
      </c>
      <c r="G109" s="75">
        <f>VLOOKUP(Score!A109,'Essais-Inclusions'!$A$1:$Q$191,9,FALSE)</f>
        <v>0.15024844286749789</v>
      </c>
      <c r="H109" s="75">
        <f>VLOOKUP(Score!$A109,'Essais-Inclusions'!$A$1:$Q$191,13,FALSE)</f>
        <v>0.18656452319157973</v>
      </c>
      <c r="I109" s="75">
        <f>VLOOKUP(Score!$A109,'Essais-Inclusions'!$A$1:$Q$191,17,FALSE)</f>
        <v>0.21010589846235395</v>
      </c>
      <c r="J109" s="75">
        <f>VLOOKUP(Score!$A109,Enseignement!$A$1:$I$191,9,FALSE)</f>
        <v>0.10928257564378496</v>
      </c>
      <c r="K109" s="41">
        <f t="shared" si="3"/>
        <v>0.11378329122657838</v>
      </c>
    </row>
    <row r="110" spans="1:11" x14ac:dyDescent="0.2">
      <c r="A110" s="36" t="s">
        <v>344</v>
      </c>
      <c r="B110" s="45" t="s">
        <v>345</v>
      </c>
      <c r="C110" s="45" t="s">
        <v>108</v>
      </c>
      <c r="D110" s="43" t="s">
        <v>371</v>
      </c>
      <c r="E110" s="40">
        <v>2013</v>
      </c>
      <c r="F110" s="75">
        <f>VLOOKUP(Score!$A110,Publications!$A$1:$J$191,10,FALSE)</f>
        <v>0.9395477552068735</v>
      </c>
      <c r="G110" s="75">
        <f>VLOOKUP(Score!A110,'Essais-Inclusions'!$A$1:$Q$191,9,FALSE)</f>
        <v>0.18508939000645874</v>
      </c>
      <c r="H110" s="75">
        <f>VLOOKUP(Score!$A110,'Essais-Inclusions'!$A$1:$Q$191,13,FALSE)</f>
        <v>4.5226591196187521E-2</v>
      </c>
      <c r="I110" s="75">
        <f>VLOOKUP(Score!$A110,'Essais-Inclusions'!$A$1:$Q$191,17,FALSE)</f>
        <v>0.25619349645630962</v>
      </c>
      <c r="J110" s="75">
        <f>VLOOKUP(Score!$A110,Enseignement!$A$1:$I$191,9,FALSE)</f>
        <v>2.3372771971953775E-2</v>
      </c>
      <c r="K110" s="41">
        <f t="shared" si="3"/>
        <v>0.59248696494151043</v>
      </c>
    </row>
    <row r="111" spans="1:11" x14ac:dyDescent="0.2">
      <c r="A111" s="36" t="s">
        <v>317</v>
      </c>
      <c r="B111" s="73" t="s">
        <v>318</v>
      </c>
      <c r="C111" s="73" t="s">
        <v>108</v>
      </c>
      <c r="D111" s="43" t="s">
        <v>371</v>
      </c>
      <c r="E111" s="74">
        <v>2017</v>
      </c>
      <c r="F111" s="75">
        <f>VLOOKUP(Score!$A111,Publications!$A$1:$J$191,10,FALSE)</f>
        <v>7.7803404047341693E-2</v>
      </c>
      <c r="G111" s="75">
        <f>VLOOKUP(Score!A111,'Essais-Inclusions'!$A$1:$Q$191,9,FALSE)</f>
        <v>6.7179073948207088E-2</v>
      </c>
      <c r="H111" s="75">
        <f>VLOOKUP(Score!$A111,'Essais-Inclusions'!$A$1:$Q$191,13,FALSE)</f>
        <v>0</v>
      </c>
      <c r="I111" s="75">
        <f>VLOOKUP(Score!$A111,'Essais-Inclusions'!$A$1:$Q$191,17,FALSE)</f>
        <v>8.8714461619151197E-2</v>
      </c>
      <c r="J111" s="75">
        <f>VLOOKUP(Score!$A111,Enseignement!$A$1:$I$191,9,FALSE)</f>
        <v>0</v>
      </c>
      <c r="K111" s="41">
        <f t="shared" si="3"/>
        <v>5.392546996032245E-2</v>
      </c>
    </row>
    <row r="112" spans="1:11" x14ac:dyDescent="0.2">
      <c r="A112" s="36" t="s">
        <v>350</v>
      </c>
      <c r="B112" s="73" t="s">
        <v>351</v>
      </c>
      <c r="C112" s="73" t="s">
        <v>62</v>
      </c>
      <c r="D112" s="43" t="s">
        <v>371</v>
      </c>
      <c r="E112" s="74">
        <v>2009</v>
      </c>
      <c r="F112" s="75">
        <f>VLOOKUP(Score!$A112,Publications!$A$1:$J$191,10,FALSE)</f>
        <v>0.45917133394638537</v>
      </c>
      <c r="G112" s="75">
        <f>VLOOKUP(Score!A112,'Essais-Inclusions'!$A$1:$Q$191,9,FALSE)</f>
        <v>0.14741343147014996</v>
      </c>
      <c r="H112" s="75">
        <f>VLOOKUP(Score!$A112,'Essais-Inclusions'!$A$1:$Q$191,13,FALSE)</f>
        <v>0.10425345481324061</v>
      </c>
      <c r="I112" s="75">
        <f>VLOOKUP(Score!$A112,'Essais-Inclusions'!$A$1:$Q$191,17,FALSE)</f>
        <v>0.35380073564797354</v>
      </c>
      <c r="J112" s="75">
        <f>VLOOKUP(Score!$A112,Enseignement!$A$1:$I$191,9,FALSE)</f>
        <v>0.12080998720092864</v>
      </c>
      <c r="K112" s="41">
        <f t="shared" si="3"/>
        <v>0.33369900533956875</v>
      </c>
    </row>
    <row r="113" spans="1:11" x14ac:dyDescent="0.2">
      <c r="A113" s="36" t="s">
        <v>343</v>
      </c>
      <c r="B113" s="45" t="s">
        <v>119</v>
      </c>
      <c r="C113" s="45" t="s">
        <v>108</v>
      </c>
      <c r="D113" s="43" t="s">
        <v>371</v>
      </c>
      <c r="E113" s="40">
        <v>2012</v>
      </c>
      <c r="F113" s="75">
        <f>VLOOKUP(Score!$A113,Publications!$A$1:$J$191,10,FALSE)</f>
        <v>0.10153670919081435</v>
      </c>
      <c r="G113" s="75">
        <f>VLOOKUP(Score!A113,'Essais-Inclusions'!$A$1:$Q$191,9,FALSE)</f>
        <v>4.2871671238430976E-2</v>
      </c>
      <c r="H113" s="75">
        <f>VLOOKUP(Score!$A113,'Essais-Inclusions'!$A$1:$Q$191,13,FALSE)</f>
        <v>0</v>
      </c>
      <c r="I113" s="75">
        <f>VLOOKUP(Score!$A113,'Essais-Inclusions'!$A$1:$Q$191,17,FALSE)</f>
        <v>6.7793593577805192E-2</v>
      </c>
      <c r="J113" s="75">
        <f>VLOOKUP(Score!$A113,Enseignement!$A$1:$I$191,9,FALSE)</f>
        <v>9.3857704923976867E-2</v>
      </c>
      <c r="K113" s="41">
        <f t="shared" si="3"/>
        <v>8.9456137406708741E-2</v>
      </c>
    </row>
    <row r="114" spans="1:11" x14ac:dyDescent="0.2">
      <c r="A114" s="36" t="s">
        <v>346</v>
      </c>
      <c r="B114" s="45" t="s">
        <v>347</v>
      </c>
      <c r="C114" s="45" t="s">
        <v>62</v>
      </c>
      <c r="D114" s="43" t="s">
        <v>371</v>
      </c>
      <c r="E114" s="40">
        <v>2009</v>
      </c>
      <c r="F114" s="75">
        <f>VLOOKUP(Score!$A114,Publications!$A$1:$J$191,10,FALSE)</f>
        <v>0.59221654483766761</v>
      </c>
      <c r="G114" s="75">
        <f>VLOOKUP(Score!A114,'Essais-Inclusions'!$A$1:$Q$191,9,FALSE)</f>
        <v>0.74478999488179365</v>
      </c>
      <c r="H114" s="75">
        <f>VLOOKUP(Score!$A114,'Essais-Inclusions'!$A$1:$Q$191,13,FALSE)</f>
        <v>1.0769833294485682</v>
      </c>
      <c r="I114" s="75">
        <f>VLOOKUP(Score!$A114,'Essais-Inclusions'!$A$1:$Q$191,17,FALSE)</f>
        <v>0.84327385595164606</v>
      </c>
      <c r="J114" s="75">
        <f>VLOOKUP(Score!$A114,Enseignement!$A$1:$I$191,9,FALSE)</f>
        <v>0.22700279321203534</v>
      </c>
      <c r="K114" s="41">
        <f t="shared" si="3"/>
        <v>0.54600911228184512</v>
      </c>
    </row>
    <row r="115" spans="1:11" x14ac:dyDescent="0.2">
      <c r="A115" s="36" t="s">
        <v>374</v>
      </c>
      <c r="B115" s="45" t="s">
        <v>375</v>
      </c>
      <c r="C115" s="45" t="s">
        <v>108</v>
      </c>
      <c r="D115" s="43" t="s">
        <v>371</v>
      </c>
      <c r="E115" s="40">
        <v>2009</v>
      </c>
      <c r="F115" s="75">
        <f>VLOOKUP(Score!$A115,Publications!$A$1:$J$191,10,FALSE)</f>
        <v>0.49196969033613475</v>
      </c>
      <c r="G115" s="75">
        <f>VLOOKUP(Score!A115,'Essais-Inclusions'!$A$1:$Q$191,9,FALSE)</f>
        <v>0.37856708259462235</v>
      </c>
      <c r="H115" s="75">
        <f>VLOOKUP(Score!$A115,'Essais-Inclusions'!$A$1:$Q$191,13,FALSE)</f>
        <v>0.52662957651884024</v>
      </c>
      <c r="I115" s="75">
        <f>VLOOKUP(Score!$A115,'Essais-Inclusions'!$A$1:$Q$191,17,FALSE)</f>
        <v>0.52572036993752402</v>
      </c>
      <c r="J115" s="75">
        <f>VLOOKUP(Score!$A115,Enseignement!$A$1:$I$191,9,FALSE)</f>
        <v>0.31659535452238025</v>
      </c>
      <c r="K115" s="41">
        <f t="shared" si="3"/>
        <v>0.44514528388101732</v>
      </c>
    </row>
    <row r="116" spans="1:11" x14ac:dyDescent="0.2">
      <c r="A116" s="36" t="s">
        <v>319</v>
      </c>
      <c r="B116" s="45" t="s">
        <v>320</v>
      </c>
      <c r="C116" s="45" t="s">
        <v>108</v>
      </c>
      <c r="D116" s="43" t="s">
        <v>371</v>
      </c>
      <c r="E116" s="40">
        <v>2017</v>
      </c>
      <c r="F116" s="75">
        <f>VLOOKUP(Score!$A116,Publications!$A$1:$J$191,10,FALSE)</f>
        <v>0.20969474118297213</v>
      </c>
      <c r="G116" s="75">
        <f>VLOOKUP(Score!A116,'Essais-Inclusions'!$A$1:$Q$191,9,FALSE)</f>
        <v>0.10991851250384874</v>
      </c>
      <c r="H116" s="75">
        <f>VLOOKUP(Score!$A116,'Essais-Inclusions'!$A$1:$Q$191,13,FALSE)</f>
        <v>4.3471973429958614E-2</v>
      </c>
      <c r="I116" s="75">
        <f>VLOOKUP(Score!$A116,'Essais-Inclusions'!$A$1:$Q$191,17,FALSE)</f>
        <v>0.36241591373224585</v>
      </c>
      <c r="J116" s="75">
        <f>VLOOKUP(Score!$A116,Enseignement!$A$1:$I$191,9,FALSE)</f>
        <v>0.18508881062268251</v>
      </c>
      <c r="K116" s="41">
        <f t="shared" si="3"/>
        <v>0.19502216064110317</v>
      </c>
    </row>
    <row r="117" spans="1:11" x14ac:dyDescent="0.2">
      <c r="A117" s="36" t="s">
        <v>352</v>
      </c>
      <c r="B117" s="45" t="s">
        <v>353</v>
      </c>
      <c r="C117" s="45" t="s">
        <v>108</v>
      </c>
      <c r="D117" s="43" t="s">
        <v>371</v>
      </c>
      <c r="E117" s="40">
        <v>2016</v>
      </c>
      <c r="F117" s="75">
        <f>VLOOKUP(Score!$A117,Publications!$A$1:$J$191,10,FALSE)</f>
        <v>0.20294453369375562</v>
      </c>
      <c r="G117" s="75">
        <f>VLOOKUP(Score!A117,'Essais-Inclusions'!$A$1:$Q$191,9,FALSE)</f>
        <v>0.10469635949659362</v>
      </c>
      <c r="H117" s="75">
        <f>VLOOKUP(Score!$A117,'Essais-Inclusions'!$A$1:$Q$191,13,FALSE)</f>
        <v>0</v>
      </c>
      <c r="I117" s="75">
        <f>VLOOKUP(Score!$A117,'Essais-Inclusions'!$A$1:$Q$191,17,FALSE)</f>
        <v>0.27019812154129186</v>
      </c>
      <c r="J117" s="75">
        <f>VLOOKUP(Score!$A117,Enseignement!$A$1:$I$191,9,FALSE)</f>
        <v>0</v>
      </c>
      <c r="K117" s="41">
        <f t="shared" si="3"/>
        <v>0.13833294485021769</v>
      </c>
    </row>
    <row r="118" spans="1:11" x14ac:dyDescent="0.2">
      <c r="A118" s="36" t="s">
        <v>329</v>
      </c>
      <c r="B118" s="45" t="s">
        <v>330</v>
      </c>
      <c r="C118" s="45" t="s">
        <v>108</v>
      </c>
      <c r="D118" s="43" t="s">
        <v>371</v>
      </c>
      <c r="E118" s="40">
        <v>2017</v>
      </c>
      <c r="F118" s="75">
        <f>VLOOKUP(Score!$A118,Publications!$A$1:$J$191,10,FALSE)</f>
        <v>0.19375622330569636</v>
      </c>
      <c r="G118" s="75">
        <f>VLOOKUP(Score!A118,'Essais-Inclusions'!$A$1:$Q$191,9,FALSE)</f>
        <v>7.2217822533600082E-2</v>
      </c>
      <c r="H118" s="75">
        <f>VLOOKUP(Score!$A118,'Essais-Inclusions'!$A$1:$Q$191,13,FALSE)</f>
        <v>0</v>
      </c>
      <c r="I118" s="75">
        <f>VLOOKUP(Score!$A118,'Essais-Inclusions'!$A$1:$Q$191,17,FALSE)</f>
        <v>7.6090079042202705E-2</v>
      </c>
      <c r="J118" s="75">
        <f>VLOOKUP(Score!$A118,Enseignement!$A$1:$I$191,9,FALSE)</f>
        <v>0</v>
      </c>
      <c r="K118" s="41">
        <f t="shared" si="3"/>
        <v>0.12326931738445393</v>
      </c>
    </row>
    <row r="119" spans="1:11" x14ac:dyDescent="0.2">
      <c r="A119" s="36" t="s">
        <v>321</v>
      </c>
      <c r="B119" s="45" t="s">
        <v>322</v>
      </c>
      <c r="C119" s="45" t="s">
        <v>108</v>
      </c>
      <c r="D119" s="43" t="s">
        <v>371</v>
      </c>
      <c r="E119" s="40">
        <v>2017</v>
      </c>
      <c r="F119" s="75">
        <f>VLOOKUP(Score!$A119,Publications!$A$1:$J$191,10,FALSE)</f>
        <v>0.13184300060904497</v>
      </c>
      <c r="G119" s="75">
        <f>VLOOKUP(Score!A119,'Essais-Inclusions'!$A$1:$Q$191,9,FALSE)</f>
        <v>0.16578181533700839</v>
      </c>
      <c r="H119" s="75">
        <f>VLOOKUP(Score!$A119,'Essais-Inclusions'!$A$1:$Q$191,13,FALSE)</f>
        <v>5.8052725282148901E-2</v>
      </c>
      <c r="I119" s="75">
        <f>VLOOKUP(Score!$A119,'Essais-Inclusions'!$A$1:$Q$191,17,FALSE)</f>
        <v>0.22636678955668721</v>
      </c>
      <c r="J119" s="75">
        <f>VLOOKUP(Score!$A119,Enseignement!$A$1:$I$191,9,FALSE)</f>
        <v>7.6399585651665991E-2</v>
      </c>
      <c r="K119" s="41">
        <f t="shared" si="3"/>
        <v>0.11957126809466462</v>
      </c>
    </row>
    <row r="120" spans="1:11" x14ac:dyDescent="0.2">
      <c r="A120" s="36" t="s">
        <v>323</v>
      </c>
      <c r="B120" s="45" t="s">
        <v>324</v>
      </c>
      <c r="C120" s="45" t="s">
        <v>108</v>
      </c>
      <c r="D120" s="43" t="s">
        <v>371</v>
      </c>
      <c r="E120" s="40">
        <v>2017</v>
      </c>
      <c r="F120" s="75">
        <f>VLOOKUP(Score!$A120,Publications!$A$1:$J$191,10,FALSE)</f>
        <v>0.37436679041372756</v>
      </c>
      <c r="G120" s="75">
        <f>VLOOKUP(Score!A120,'Essais-Inclusions'!$A$1:$Q$191,9,FALSE)</f>
        <v>0.10847594738090413</v>
      </c>
      <c r="H120" s="75">
        <f>VLOOKUP(Score!$A120,'Essais-Inclusions'!$A$1:$Q$191,13,FALSE)</f>
        <v>5.9820075430066177E-2</v>
      </c>
      <c r="I120" s="75">
        <f>VLOOKUP(Score!$A120,'Essais-Inclusions'!$A$1:$Q$191,17,FALSE)</f>
        <v>0.2232005272163157</v>
      </c>
      <c r="J120" s="75">
        <f>VLOOKUP(Score!$A120,Enseignement!$A$1:$I$191,9,FALSE)</f>
        <v>0</v>
      </c>
      <c r="K120" s="41">
        <f t="shared" si="3"/>
        <v>0.24280437659149251</v>
      </c>
    </row>
    <row r="121" spans="1:11" x14ac:dyDescent="0.2">
      <c r="A121" s="46" t="s">
        <v>431</v>
      </c>
      <c r="B121" s="46" t="s">
        <v>432</v>
      </c>
      <c r="C121" s="46" t="s">
        <v>31</v>
      </c>
      <c r="D121" s="46" t="s">
        <v>403</v>
      </c>
      <c r="E121" s="49">
        <v>2018</v>
      </c>
      <c r="F121" s="75">
        <f>VLOOKUP(Score!$A121,Publications!$A$1:$J$191,10,FALSE)</f>
        <v>2.3219733191606959E-3</v>
      </c>
      <c r="G121" s="75">
        <f>VLOOKUP(Score!A121,'Essais-Inclusions'!$A$1:$Q$191,9,FALSE)</f>
        <v>0</v>
      </c>
      <c r="H121" s="75">
        <f>VLOOKUP(Score!$A121,'Essais-Inclusions'!$A$1:$Q$191,13,FALSE)</f>
        <v>0</v>
      </c>
      <c r="I121" s="75">
        <f>VLOOKUP(Score!$A121,'Essais-Inclusions'!$A$1:$Q$191,17,FALSE)</f>
        <v>0</v>
      </c>
      <c r="J121" s="75">
        <f>VLOOKUP(Score!$A121,Enseignement!$A$1:$I$191,9,FALSE)</f>
        <v>0</v>
      </c>
      <c r="K121" s="41">
        <f t="shared" si="3"/>
        <v>1.3931839914964174E-3</v>
      </c>
    </row>
    <row r="122" spans="1:11" x14ac:dyDescent="0.2">
      <c r="A122" s="65" t="s">
        <v>401</v>
      </c>
      <c r="B122" s="46" t="s">
        <v>402</v>
      </c>
      <c r="C122" s="46" t="s">
        <v>62</v>
      </c>
      <c r="D122" s="46" t="s">
        <v>403</v>
      </c>
      <c r="E122" s="49">
        <v>2018</v>
      </c>
      <c r="F122" s="75">
        <f>VLOOKUP(Score!$A122,Publications!$A$1:$J$191,10,FALSE)</f>
        <v>5.4634666333192841E-4</v>
      </c>
      <c r="G122" s="75">
        <f>VLOOKUP(Score!A122,'Essais-Inclusions'!$A$1:$Q$191,9,FALSE)</f>
        <v>0</v>
      </c>
      <c r="H122" s="75">
        <f>VLOOKUP(Score!$A122,'Essais-Inclusions'!$A$1:$Q$191,13,FALSE)</f>
        <v>0</v>
      </c>
      <c r="I122" s="75">
        <f>VLOOKUP(Score!$A122,'Essais-Inclusions'!$A$1:$Q$191,17,FALSE)</f>
        <v>0</v>
      </c>
      <c r="J122" s="75">
        <f>VLOOKUP(Score!$A122,Enseignement!$A$1:$I$191,9,FALSE)</f>
        <v>0</v>
      </c>
      <c r="K122" s="41">
        <f t="shared" si="3"/>
        <v>3.2780799799915706E-4</v>
      </c>
    </row>
    <row r="123" spans="1:11" x14ac:dyDescent="0.2">
      <c r="A123" s="36" t="s">
        <v>237</v>
      </c>
      <c r="B123" s="73" t="s">
        <v>238</v>
      </c>
      <c r="C123" s="73" t="s">
        <v>4</v>
      </c>
      <c r="D123" s="43" t="s">
        <v>362</v>
      </c>
      <c r="E123" s="74">
        <v>2009</v>
      </c>
      <c r="F123" s="75">
        <f>VLOOKUP(Score!$A123,Publications!$A$1:$J$191,10,FALSE)</f>
        <v>0.22482476738755736</v>
      </c>
      <c r="G123" s="75">
        <f>VLOOKUP(Score!A123,'Essais-Inclusions'!$A$1:$Q$191,9,FALSE)</f>
        <v>0.27359873624215364</v>
      </c>
      <c r="H123" s="75">
        <f>VLOOKUP(Score!$A123,'Essais-Inclusions'!$A$1:$Q$191,13,FALSE)</f>
        <v>0.32847915584119053</v>
      </c>
      <c r="I123" s="75">
        <f>VLOOKUP(Score!$A123,'Essais-Inclusions'!$A$1:$Q$191,17,FALSE)</f>
        <v>0.36016309284118081</v>
      </c>
      <c r="J123" s="75">
        <f>VLOOKUP(Score!$A123,Enseignement!$A$1:$I$191,9,FALSE)</f>
        <v>4.6351676449171993E-2</v>
      </c>
      <c r="K123" s="41">
        <f t="shared" si="3"/>
        <v>0.19400358732305859</v>
      </c>
    </row>
    <row r="124" spans="1:11" x14ac:dyDescent="0.2">
      <c r="A124" s="36" t="s">
        <v>187</v>
      </c>
      <c r="B124" s="45" t="s">
        <v>188</v>
      </c>
      <c r="C124" s="45" t="s">
        <v>4</v>
      </c>
      <c r="D124" s="43" t="s">
        <v>189</v>
      </c>
      <c r="E124" s="40">
        <v>2009</v>
      </c>
      <c r="F124" s="75">
        <f>VLOOKUP(Score!$A124,Publications!$A$1:$J$191,10,FALSE)</f>
        <v>1.1013509055266859</v>
      </c>
      <c r="G124" s="75">
        <f>VLOOKUP(Score!A124,'Essais-Inclusions'!$A$1:$Q$191,9,FALSE)</f>
        <v>1.4212417337405889</v>
      </c>
      <c r="H124" s="75">
        <f>VLOOKUP(Score!$A124,'Essais-Inclusions'!$A$1:$Q$191,13,FALSE)</f>
        <v>1.137390053032755</v>
      </c>
      <c r="I124" s="75">
        <f>VLOOKUP(Score!$A124,'Essais-Inclusions'!$A$1:$Q$191,17,FALSE)</f>
        <v>1.4963539418615452</v>
      </c>
      <c r="J124" s="75">
        <f>VLOOKUP(Score!$A124,Enseignement!$A$1:$I$191,9,FALSE)</f>
        <v>1.9607760024287175</v>
      </c>
      <c r="K124" s="41">
        <f t="shared" si="3"/>
        <v>1.3515834498701866</v>
      </c>
    </row>
    <row r="125" spans="1:11" x14ac:dyDescent="0.2">
      <c r="A125" s="36" t="s">
        <v>190</v>
      </c>
      <c r="B125" s="45" t="s">
        <v>191</v>
      </c>
      <c r="C125" s="45" t="s">
        <v>10</v>
      </c>
      <c r="D125" s="43" t="s">
        <v>189</v>
      </c>
      <c r="E125" s="40">
        <v>2009</v>
      </c>
      <c r="F125" s="75">
        <f>VLOOKUP(Score!$A125,Publications!$A$1:$J$191,10,FALSE)</f>
        <v>0.22978577715819887</v>
      </c>
      <c r="G125" s="75">
        <f>VLOOKUP(Score!A125,'Essais-Inclusions'!$A$1:$Q$191,9,FALSE)</f>
        <v>0.69768502332764526</v>
      </c>
      <c r="H125" s="75">
        <f>VLOOKUP(Score!$A125,'Essais-Inclusions'!$A$1:$Q$191,13,FALSE)</f>
        <v>0.43193265188070018</v>
      </c>
      <c r="I125" s="75">
        <f>VLOOKUP(Score!$A125,'Essais-Inclusions'!$A$1:$Q$191,17,FALSE)</f>
        <v>0.42958336589556934</v>
      </c>
      <c r="J125" s="75">
        <f>VLOOKUP(Score!$A125,Enseignement!$A$1:$I$191,9,FALSE)</f>
        <v>6.7258181724391228E-2</v>
      </c>
      <c r="K125" s="41">
        <f t="shared" si="3"/>
        <v>0.23399831849829891</v>
      </c>
    </row>
    <row r="126" spans="1:11" x14ac:dyDescent="0.2">
      <c r="A126" s="36" t="s">
        <v>192</v>
      </c>
      <c r="B126" s="45" t="s">
        <v>193</v>
      </c>
      <c r="C126" s="45" t="s">
        <v>7</v>
      </c>
      <c r="D126" s="43" t="s">
        <v>189</v>
      </c>
      <c r="E126" s="40">
        <v>2014</v>
      </c>
      <c r="F126" s="75">
        <f>VLOOKUP(Score!$A126,Publications!$A$1:$J$191,10,FALSE)</f>
        <v>4.5608981339105466E-2</v>
      </c>
      <c r="G126" s="75">
        <f>VLOOKUP(Score!A126,'Essais-Inclusions'!$A$1:$Q$191,9,FALSE)</f>
        <v>1.4523206086419022E-2</v>
      </c>
      <c r="H126" s="75">
        <f>VLOOKUP(Score!$A126,'Essais-Inclusions'!$A$1:$Q$191,13,FALSE)</f>
        <v>0</v>
      </c>
      <c r="I126" s="75">
        <f>VLOOKUP(Score!$A126,'Essais-Inclusions'!$A$1:$Q$191,17,FALSE)</f>
        <v>9.2225649507233116E-3</v>
      </c>
      <c r="J126" s="75">
        <f>VLOOKUP(Score!$A126,Enseignement!$A$1:$I$191,9,FALSE)</f>
        <v>8.7003851171113446E-3</v>
      </c>
      <c r="K126" s="41">
        <f t="shared" si="3"/>
        <v>3.0708164015523093E-2</v>
      </c>
    </row>
    <row r="127" spans="1:11" x14ac:dyDescent="0.2">
      <c r="A127" s="36" t="s">
        <v>194</v>
      </c>
      <c r="B127" s="73" t="s">
        <v>195</v>
      </c>
      <c r="C127" s="73" t="s">
        <v>10</v>
      </c>
      <c r="D127" s="43" t="s">
        <v>189</v>
      </c>
      <c r="E127" s="74">
        <v>2009</v>
      </c>
      <c r="F127" s="75">
        <f>VLOOKUP(Score!$A127,Publications!$A$1:$J$191,10,FALSE)</f>
        <v>0.19149790065877514</v>
      </c>
      <c r="G127" s="75">
        <f>VLOOKUP(Score!A127,'Essais-Inclusions'!$A$1:$Q$191,9,FALSE)</f>
        <v>0.41651742286352356</v>
      </c>
      <c r="H127" s="75">
        <f>VLOOKUP(Score!$A127,'Essais-Inclusions'!$A$1:$Q$191,13,FALSE)</f>
        <v>0.34425036206705673</v>
      </c>
      <c r="I127" s="75">
        <f>VLOOKUP(Score!$A127,'Essais-Inclusions'!$A$1:$Q$191,17,FALSE)</f>
        <v>0.37093581277330856</v>
      </c>
      <c r="J127" s="75">
        <f>VLOOKUP(Score!$A127,Enseignement!$A$1:$I$191,9,FALSE)</f>
        <v>6.9265045617175836E-2</v>
      </c>
      <c r="K127" s="41">
        <f t="shared" si="3"/>
        <v>0.18889466248167328</v>
      </c>
    </row>
    <row r="128" spans="1:11" x14ac:dyDescent="0.2">
      <c r="A128" s="36" t="s">
        <v>196</v>
      </c>
      <c r="B128" s="45" t="s">
        <v>197</v>
      </c>
      <c r="C128" s="45" t="s">
        <v>31</v>
      </c>
      <c r="D128" s="43" t="s">
        <v>189</v>
      </c>
      <c r="E128" s="40">
        <v>2014</v>
      </c>
      <c r="F128" s="75">
        <f>VLOOKUP(Score!$A128,Publications!$A$1:$J$191,10,FALSE)</f>
        <v>0</v>
      </c>
      <c r="G128" s="75">
        <f>VLOOKUP(Score!A128,'Essais-Inclusions'!$A$1:$Q$191,9,FALSE)</f>
        <v>5.7968998179773459E-3</v>
      </c>
      <c r="H128" s="75">
        <f>VLOOKUP(Score!$A128,'Essais-Inclusions'!$A$1:$Q$191,13,FALSE)</f>
        <v>0</v>
      </c>
      <c r="I128" s="75">
        <f>VLOOKUP(Score!$A128,'Essais-Inclusions'!$A$1:$Q$191,17,FALSE)</f>
        <v>6.1931958994048859E-3</v>
      </c>
      <c r="J128" s="75">
        <f>VLOOKUP(Score!$A128,Enseignement!$A$1:$I$191,9,FALSE)</f>
        <v>0</v>
      </c>
      <c r="K128" s="41">
        <f t="shared" si="3"/>
        <v>5.6655732596494945E-4</v>
      </c>
    </row>
    <row r="129" spans="1:11" x14ac:dyDescent="0.2">
      <c r="A129" s="36" t="s">
        <v>198</v>
      </c>
      <c r="B129" s="45" t="s">
        <v>199</v>
      </c>
      <c r="C129" s="45" t="s">
        <v>4</v>
      </c>
      <c r="D129" s="43" t="s">
        <v>189</v>
      </c>
      <c r="E129" s="40">
        <v>2009</v>
      </c>
      <c r="F129" s="75">
        <f>VLOOKUP(Score!$A129,Publications!$A$1:$J$191,10,FALSE)</f>
        <v>1.1887217329057875</v>
      </c>
      <c r="G129" s="75">
        <f>VLOOKUP(Score!A129,'Essais-Inclusions'!$A$1:$Q$191,9,FALSE)</f>
        <v>1.7206420376215306</v>
      </c>
      <c r="H129" s="75">
        <f>VLOOKUP(Score!$A129,'Essais-Inclusions'!$A$1:$Q$191,13,FALSE)</f>
        <v>1.5110203733361112</v>
      </c>
      <c r="I129" s="75">
        <f>VLOOKUP(Score!$A129,'Essais-Inclusions'!$A$1:$Q$191,17,FALSE)</f>
        <v>1.590055519856135</v>
      </c>
      <c r="J129" s="75">
        <f>VLOOKUP(Score!$A129,Enseignement!$A$1:$I$191,9,FALSE)</f>
        <v>2.0478994489213873</v>
      </c>
      <c r="K129" s="41">
        <f t="shared" si="3"/>
        <v>1.4665515553707351</v>
      </c>
    </row>
    <row r="130" spans="1:11" x14ac:dyDescent="0.2">
      <c r="A130" s="36" t="s">
        <v>200</v>
      </c>
      <c r="B130" s="45" t="s">
        <v>201</v>
      </c>
      <c r="C130" s="45" t="s">
        <v>7</v>
      </c>
      <c r="D130" s="43" t="s">
        <v>189</v>
      </c>
      <c r="E130" s="40">
        <v>2014</v>
      </c>
      <c r="F130" s="75">
        <f>VLOOKUP(Score!$A130,Publications!$A$1:$J$191,10,FALSE)</f>
        <v>7.5943123554410241E-2</v>
      </c>
      <c r="G130" s="75">
        <f>VLOOKUP(Score!A130,'Essais-Inclusions'!$A$1:$Q$191,9,FALSE)</f>
        <v>4.5871824223466084E-2</v>
      </c>
      <c r="H130" s="75">
        <f>VLOOKUP(Score!$A130,'Essais-Inclusions'!$A$1:$Q$191,13,FALSE)</f>
        <v>2.243357380372658E-2</v>
      </c>
      <c r="I130" s="75">
        <f>VLOOKUP(Score!$A130,'Essais-Inclusions'!$A$1:$Q$191,17,FALSE)</f>
        <v>4.5331414673786735E-2</v>
      </c>
      <c r="J130" s="75">
        <f>VLOOKUP(Score!$A130,Enseignement!$A$1:$I$191,9,FALSE)</f>
        <v>6.5304194518364833E-2</v>
      </c>
      <c r="K130" s="41">
        <f t="shared" ref="K130:K161" si="4">(F130*0.6)+(G130*0.055)+(H130*0.055)+(I130*0.04)+(J130*0.25)</f>
        <v>6.7461976240684424E-2</v>
      </c>
    </row>
    <row r="131" spans="1:11" x14ac:dyDescent="0.2">
      <c r="A131" s="36" t="s">
        <v>263</v>
      </c>
      <c r="B131" s="45" t="s">
        <v>264</v>
      </c>
      <c r="C131" s="45" t="s">
        <v>7</v>
      </c>
      <c r="D131" s="43" t="s">
        <v>265</v>
      </c>
      <c r="E131" s="40">
        <v>2016</v>
      </c>
      <c r="F131" s="75">
        <f>VLOOKUP(Score!$A131,Publications!$A$1:$J$191,10,FALSE)</f>
        <v>1.6498997356063951E-2</v>
      </c>
      <c r="G131" s="75">
        <f>VLOOKUP(Score!A131,'Essais-Inclusions'!$A$1:$Q$191,9,FALSE)</f>
        <v>2.1382725963020897E-2</v>
      </c>
      <c r="H131" s="75">
        <f>VLOOKUP(Score!$A131,'Essais-Inclusions'!$A$1:$Q$191,13,FALSE)</f>
        <v>0</v>
      </c>
      <c r="I131" s="75">
        <f>VLOOKUP(Score!$A131,'Essais-Inclusions'!$A$1:$Q$191,17,FALSE)</f>
        <v>4.6258530181233992E-2</v>
      </c>
      <c r="J131" s="75">
        <f>VLOOKUP(Score!$A131,Enseignement!$A$1:$I$191,9,FALSE)</f>
        <v>2.1055069534367137E-3</v>
      </c>
      <c r="K131" s="41">
        <f t="shared" si="4"/>
        <v>1.3452166287213059E-2</v>
      </c>
    </row>
    <row r="132" spans="1:11" x14ac:dyDescent="0.2">
      <c r="A132" s="36" t="s">
        <v>27</v>
      </c>
      <c r="B132" s="45" t="s">
        <v>28</v>
      </c>
      <c r="C132" s="45" t="s">
        <v>7</v>
      </c>
      <c r="D132" s="43" t="s">
        <v>265</v>
      </c>
      <c r="E132" s="40">
        <v>2013</v>
      </c>
      <c r="F132" s="75">
        <f>VLOOKUP(Score!$A132,Publications!$A$1:$J$191,10,FALSE)</f>
        <v>3.2273211552946206E-2</v>
      </c>
      <c r="G132" s="75">
        <f>VLOOKUP(Score!A132,'Essais-Inclusions'!$A$1:$Q$191,9,FALSE)</f>
        <v>2.3650741085871809E-2</v>
      </c>
      <c r="H132" s="75">
        <f>VLOOKUP(Score!$A132,'Essais-Inclusions'!$A$1:$Q$191,13,FALSE)</f>
        <v>0</v>
      </c>
      <c r="I132" s="75">
        <f>VLOOKUP(Score!$A132,'Essais-Inclusions'!$A$1:$Q$191,17,FALSE)</f>
        <v>3.3315664122484538E-2</v>
      </c>
      <c r="J132" s="75">
        <f>VLOOKUP(Score!$A132,Enseignement!$A$1:$I$191,9,FALSE)</f>
        <v>0</v>
      </c>
      <c r="K132" s="41">
        <f t="shared" si="4"/>
        <v>2.1997344256390054E-2</v>
      </c>
    </row>
    <row r="133" spans="1:11" x14ac:dyDescent="0.2">
      <c r="A133" s="36" t="s">
        <v>29</v>
      </c>
      <c r="B133" s="45" t="s">
        <v>30</v>
      </c>
      <c r="C133" s="45" t="s">
        <v>31</v>
      </c>
      <c r="D133" s="43" t="s">
        <v>265</v>
      </c>
      <c r="E133" s="40">
        <v>2013</v>
      </c>
      <c r="F133" s="75">
        <f>VLOOKUP(Score!$A133,Publications!$A$1:$J$191,10,FALSE)</f>
        <v>2.3418998611249853E-2</v>
      </c>
      <c r="G133" s="75">
        <f>VLOOKUP(Score!A133,'Essais-Inclusions'!$A$1:$Q$191,9,FALSE)</f>
        <v>1.6897440521659108E-2</v>
      </c>
      <c r="H133" s="75">
        <f>VLOOKUP(Score!$A133,'Essais-Inclusions'!$A$1:$Q$191,13,FALSE)</f>
        <v>0</v>
      </c>
      <c r="I133" s="75">
        <f>VLOOKUP(Score!$A133,'Essais-Inclusions'!$A$1:$Q$191,17,FALSE)</f>
        <v>6.0341747575512222E-2</v>
      </c>
      <c r="J133" s="75">
        <f>VLOOKUP(Score!$A133,Enseignement!$A$1:$I$191,9,FALSE)</f>
        <v>0</v>
      </c>
      <c r="K133" s="41">
        <f t="shared" si="4"/>
        <v>1.7394428298461651E-2</v>
      </c>
    </row>
    <row r="134" spans="1:11" x14ac:dyDescent="0.2">
      <c r="A134" s="36" t="s">
        <v>32</v>
      </c>
      <c r="B134" s="45" t="s">
        <v>33</v>
      </c>
      <c r="C134" s="45" t="s">
        <v>10</v>
      </c>
      <c r="D134" s="43" t="s">
        <v>265</v>
      </c>
      <c r="E134" s="40">
        <v>2009</v>
      </c>
      <c r="F134" s="75">
        <f>VLOOKUP(Score!$A134,Publications!$A$1:$J$191,10,FALSE)</f>
        <v>0.40937614794305965</v>
      </c>
      <c r="G134" s="75">
        <f>VLOOKUP(Score!A134,'Essais-Inclusions'!$A$1:$Q$191,9,FALSE)</f>
        <v>0.78466020117386648</v>
      </c>
      <c r="H134" s="75">
        <f>VLOOKUP(Score!$A134,'Essais-Inclusions'!$A$1:$Q$191,13,FALSE)</f>
        <v>0.52255452951617498</v>
      </c>
      <c r="I134" s="75">
        <f>VLOOKUP(Score!$A134,'Essais-Inclusions'!$A$1:$Q$191,17,FALSE)</f>
        <v>0.64526380514962001</v>
      </c>
      <c r="J134" s="75">
        <f>VLOOKUP(Score!$A134,Enseignement!$A$1:$I$191,9,FALSE)</f>
        <v>0.12099694367803895</v>
      </c>
      <c r="K134" s="41">
        <f t="shared" si="4"/>
        <v>0.37358228707928259</v>
      </c>
    </row>
    <row r="135" spans="1:11" x14ac:dyDescent="0.2">
      <c r="A135" s="36" t="s">
        <v>372</v>
      </c>
      <c r="B135" s="45" t="s">
        <v>373</v>
      </c>
      <c r="C135" s="45" t="s">
        <v>31</v>
      </c>
      <c r="D135" s="73" t="s">
        <v>265</v>
      </c>
      <c r="E135" s="40">
        <v>2014</v>
      </c>
      <c r="F135" s="75">
        <f>VLOOKUP(Score!$A135,Publications!$A$1:$J$191,10,FALSE)</f>
        <v>1.97981912168659E-2</v>
      </c>
      <c r="G135" s="75">
        <f>VLOOKUP(Score!A135,'Essais-Inclusions'!$A$1:$Q$191,9,FALSE)</f>
        <v>0</v>
      </c>
      <c r="H135" s="75">
        <f>VLOOKUP(Score!$A135,'Essais-Inclusions'!$A$1:$Q$191,13,FALSE)</f>
        <v>0</v>
      </c>
      <c r="I135" s="75">
        <f>VLOOKUP(Score!$A135,'Essais-Inclusions'!$A$1:$Q$191,17,FALSE)</f>
        <v>0</v>
      </c>
      <c r="J135" s="75">
        <f>VLOOKUP(Score!$A135,Enseignement!$A$1:$I$191,9,FALSE)</f>
        <v>0</v>
      </c>
      <c r="K135" s="41">
        <f t="shared" si="4"/>
        <v>1.187891473011954E-2</v>
      </c>
    </row>
    <row r="136" spans="1:11" x14ac:dyDescent="0.2">
      <c r="A136" s="36" t="s">
        <v>34</v>
      </c>
      <c r="B136" s="73" t="s">
        <v>35</v>
      </c>
      <c r="C136" s="73" t="s">
        <v>4</v>
      </c>
      <c r="D136" s="73" t="s">
        <v>265</v>
      </c>
      <c r="E136" s="74">
        <v>2009</v>
      </c>
      <c r="F136" s="75">
        <f>VLOOKUP(Score!$A136,Publications!$A$1:$J$191,10,FALSE)</f>
        <v>3.1674334210026047</v>
      </c>
      <c r="G136" s="75">
        <f>VLOOKUP(Score!A136,'Essais-Inclusions'!$A$1:$Q$191,9,FALSE)</f>
        <v>2.4012694064323425</v>
      </c>
      <c r="H136" s="75">
        <f>VLOOKUP(Score!$A136,'Essais-Inclusions'!$A$1:$Q$191,13,FALSE)</f>
        <v>2.4581958367363055</v>
      </c>
      <c r="I136" s="75">
        <f>VLOOKUP(Score!$A136,'Essais-Inclusions'!$A$1:$Q$191,17,FALSE)</f>
        <v>2.6426826674824149</v>
      </c>
      <c r="J136" s="75">
        <f>VLOOKUP(Score!$A136,Enseignement!$A$1:$I$191,9,FALSE)</f>
        <v>5.6374612705404257</v>
      </c>
      <c r="K136" s="41">
        <f t="shared" si="4"/>
        <v>3.6828032653102412</v>
      </c>
    </row>
    <row r="137" spans="1:11" x14ac:dyDescent="0.2">
      <c r="A137" s="65" t="s">
        <v>406</v>
      </c>
      <c r="B137" s="46" t="s">
        <v>407</v>
      </c>
      <c r="C137" s="46" t="s">
        <v>7</v>
      </c>
      <c r="D137" s="46" t="s">
        <v>265</v>
      </c>
      <c r="E137" s="49">
        <v>2018</v>
      </c>
      <c r="F137" s="75">
        <f>VLOOKUP(Score!$A137,Publications!$A$1:$J$191,10,FALSE)</f>
        <v>7.3756799549810339E-3</v>
      </c>
      <c r="G137" s="75">
        <f>VLOOKUP(Score!A137,'Essais-Inclusions'!$A$1:$Q$191,9,FALSE)</f>
        <v>3.3259054777663218E-3</v>
      </c>
      <c r="H137" s="75">
        <f>VLOOKUP(Score!$A137,'Essais-Inclusions'!$A$1:$Q$191,13,FALSE)</f>
        <v>0</v>
      </c>
      <c r="I137" s="75">
        <f>VLOOKUP(Score!$A137,'Essais-Inclusions'!$A$1:$Q$191,17,FALSE)</f>
        <v>4.9777512298203588E-3</v>
      </c>
      <c r="J137" s="75">
        <f>VLOOKUP(Score!$A137,Enseignement!$A$1:$I$191,9,FALSE)</f>
        <v>0</v>
      </c>
      <c r="K137" s="41">
        <f t="shared" si="4"/>
        <v>4.8074428234585829E-3</v>
      </c>
    </row>
    <row r="138" spans="1:11" x14ac:dyDescent="0.2">
      <c r="A138" s="36" t="s">
        <v>266</v>
      </c>
      <c r="B138" s="45" t="s">
        <v>267</v>
      </c>
      <c r="C138" s="45" t="s">
        <v>7</v>
      </c>
      <c r="D138" s="73" t="s">
        <v>265</v>
      </c>
      <c r="E138" s="40">
        <v>2016</v>
      </c>
      <c r="F138" s="75">
        <f>VLOOKUP(Score!$A138,Publications!$A$1:$J$191,10,FALSE)</f>
        <v>1.9598710985226763E-2</v>
      </c>
      <c r="G138" s="75">
        <f>VLOOKUP(Score!A138,'Essais-Inclusions'!$A$1:$Q$191,9,FALSE)</f>
        <v>1.5788805362403666E-2</v>
      </c>
      <c r="H138" s="75">
        <f>VLOOKUP(Score!$A138,'Essais-Inclusions'!$A$1:$Q$191,13,FALSE)</f>
        <v>0</v>
      </c>
      <c r="I138" s="75">
        <f>VLOOKUP(Score!$A138,'Essais-Inclusions'!$A$1:$Q$191,17,FALSE)</f>
        <v>2.1300113413096657E-2</v>
      </c>
      <c r="J138" s="75">
        <f>VLOOKUP(Score!$A138,Enseignement!$A$1:$I$191,9,FALSE)</f>
        <v>0</v>
      </c>
      <c r="K138" s="41">
        <f t="shared" si="4"/>
        <v>1.3479615422592127E-2</v>
      </c>
    </row>
    <row r="139" spans="1:11" x14ac:dyDescent="0.2">
      <c r="A139" s="36" t="s">
        <v>325</v>
      </c>
      <c r="B139" s="73" t="s">
        <v>326</v>
      </c>
      <c r="C139" s="73" t="s">
        <v>7</v>
      </c>
      <c r="D139" s="73" t="s">
        <v>265</v>
      </c>
      <c r="E139" s="74">
        <v>2017</v>
      </c>
      <c r="F139" s="75">
        <f>VLOOKUP(Score!$A139,Publications!$A$1:$J$191,10,FALSE)</f>
        <v>1.2263317725476272E-2</v>
      </c>
      <c r="G139" s="75">
        <f>VLOOKUP(Score!A139,'Essais-Inclusions'!$A$1:$Q$191,9,FALSE)</f>
        <v>3.3259054777663218E-3</v>
      </c>
      <c r="H139" s="75">
        <f>VLOOKUP(Score!$A139,'Essais-Inclusions'!$A$1:$Q$191,13,FALSE)</f>
        <v>0</v>
      </c>
      <c r="I139" s="75">
        <f>VLOOKUP(Score!$A139,'Essais-Inclusions'!$A$1:$Q$191,17,FALSE)</f>
        <v>9.069373224837066E-3</v>
      </c>
      <c r="J139" s="75">
        <f>VLOOKUP(Score!$A139,Enseignement!$A$1:$I$191,9,FALSE)</f>
        <v>0</v>
      </c>
      <c r="K139" s="41">
        <f t="shared" si="4"/>
        <v>7.9036903655563939E-3</v>
      </c>
    </row>
    <row r="140" spans="1:11" x14ac:dyDescent="0.2">
      <c r="A140" s="36" t="s">
        <v>358</v>
      </c>
      <c r="B140" s="73" t="s">
        <v>36</v>
      </c>
      <c r="C140" s="73" t="s">
        <v>7</v>
      </c>
      <c r="D140" s="73" t="s">
        <v>265</v>
      </c>
      <c r="E140" s="74">
        <v>2013</v>
      </c>
      <c r="F140" s="75">
        <f>VLOOKUP(Score!$A140,Publications!$A$1:$J$191,10,FALSE)</f>
        <v>5.52933663230077E-3</v>
      </c>
      <c r="G140" s="75">
        <f>VLOOKUP(Score!A140,'Essais-Inclusions'!$A$1:$Q$191,9,FALSE)</f>
        <v>2.8539620110099268E-2</v>
      </c>
      <c r="H140" s="75">
        <f>VLOOKUP(Score!$A140,'Essais-Inclusions'!$A$1:$Q$191,13,FALSE)</f>
        <v>3.7907538560031377E-3</v>
      </c>
      <c r="I140" s="75">
        <f>VLOOKUP(Score!$A140,'Essais-Inclusions'!$A$1:$Q$191,17,FALSE)</f>
        <v>2.4758254290353637E-2</v>
      </c>
      <c r="J140" s="75">
        <f>VLOOKUP(Score!$A140,Enseignement!$A$1:$I$191,9,FALSE)</f>
        <v>0</v>
      </c>
      <c r="K140" s="41">
        <f t="shared" si="4"/>
        <v>6.0861027191302392E-3</v>
      </c>
    </row>
    <row r="141" spans="1:11" x14ac:dyDescent="0.2">
      <c r="A141" s="36" t="s">
        <v>37</v>
      </c>
      <c r="B141" s="45" t="s">
        <v>38</v>
      </c>
      <c r="C141" s="45" t="s">
        <v>7</v>
      </c>
      <c r="D141" s="73" t="s">
        <v>265</v>
      </c>
      <c r="E141" s="40">
        <v>2013</v>
      </c>
      <c r="F141" s="75">
        <f>VLOOKUP(Score!$A141,Publications!$A$1:$J$191,10,FALSE)</f>
        <v>4.6011209480162532E-2</v>
      </c>
      <c r="G141" s="75">
        <f>VLOOKUP(Score!A141,'Essais-Inclusions'!$A$1:$Q$191,9,FALSE)</f>
        <v>4.7555206193443764E-2</v>
      </c>
      <c r="H141" s="75">
        <f>VLOOKUP(Score!$A141,'Essais-Inclusions'!$A$1:$Q$191,13,FALSE)</f>
        <v>0</v>
      </c>
      <c r="I141" s="75">
        <f>VLOOKUP(Score!$A141,'Essais-Inclusions'!$A$1:$Q$191,17,FALSE)</f>
        <v>3.1342522473379326E-2</v>
      </c>
      <c r="J141" s="75">
        <f>VLOOKUP(Score!$A141,Enseignement!$A$1:$I$191,9,FALSE)</f>
        <v>0</v>
      </c>
      <c r="K141" s="41">
        <f t="shared" si="4"/>
        <v>3.1475962927672102E-2</v>
      </c>
    </row>
    <row r="142" spans="1:11" x14ac:dyDescent="0.2">
      <c r="A142" s="36" t="s">
        <v>39</v>
      </c>
      <c r="B142" s="45" t="s">
        <v>40</v>
      </c>
      <c r="C142" s="45" t="s">
        <v>7</v>
      </c>
      <c r="D142" s="73" t="s">
        <v>265</v>
      </c>
      <c r="E142" s="40">
        <v>2010</v>
      </c>
      <c r="F142" s="75">
        <f>VLOOKUP(Score!$A142,Publications!$A$1:$J$191,10,FALSE)</f>
        <v>8.3347775423740861E-2</v>
      </c>
      <c r="G142" s="75">
        <f>VLOOKUP(Score!A142,'Essais-Inclusions'!$A$1:$Q$191,9,FALSE)</f>
        <v>8.9677529626047109E-2</v>
      </c>
      <c r="H142" s="75">
        <f>VLOOKUP(Score!$A142,'Essais-Inclusions'!$A$1:$Q$191,13,FALSE)</f>
        <v>1.740633691533611E-2</v>
      </c>
      <c r="I142" s="75">
        <f>VLOOKUP(Score!$A142,'Essais-Inclusions'!$A$1:$Q$191,17,FALSE)</f>
        <v>6.2810159697736623E-2</v>
      </c>
      <c r="J142" s="75">
        <f>VLOOKUP(Score!$A142,Enseignement!$A$1:$I$191,9,FALSE)</f>
        <v>0</v>
      </c>
      <c r="K142" s="41">
        <f t="shared" si="4"/>
        <v>5.8410684301930055E-2</v>
      </c>
    </row>
    <row r="143" spans="1:11" x14ac:dyDescent="0.2">
      <c r="A143" s="36" t="s">
        <v>327</v>
      </c>
      <c r="B143" s="73" t="s">
        <v>328</v>
      </c>
      <c r="C143" s="73" t="s">
        <v>7</v>
      </c>
      <c r="D143" s="73" t="s">
        <v>265</v>
      </c>
      <c r="E143" s="74">
        <v>2017</v>
      </c>
      <c r="F143" s="75">
        <f>VLOOKUP(Score!$A143,Publications!$A$1:$J$191,10,FALSE)</f>
        <v>9.0847590048407662E-3</v>
      </c>
      <c r="G143" s="75">
        <f>VLOOKUP(Score!A143,'Essais-Inclusions'!$A$1:$Q$191,9,FALSE)</f>
        <v>1.9976716533288967E-2</v>
      </c>
      <c r="H143" s="75">
        <f>VLOOKUP(Score!$A143,'Essais-Inclusions'!$A$1:$Q$191,13,FALSE)</f>
        <v>0</v>
      </c>
      <c r="I143" s="75">
        <f>VLOOKUP(Score!$A143,'Essais-Inclusions'!$A$1:$Q$191,17,FALSE)</f>
        <v>3.8767994823124777E-2</v>
      </c>
      <c r="J143" s="75">
        <f>VLOOKUP(Score!$A143,Enseignement!$A$1:$I$191,9,FALSE)</f>
        <v>0</v>
      </c>
      <c r="K143" s="41">
        <f t="shared" si="4"/>
        <v>8.1002946051603429E-3</v>
      </c>
    </row>
    <row r="144" spans="1:11" x14ac:dyDescent="0.2">
      <c r="A144" s="36" t="s">
        <v>268</v>
      </c>
      <c r="B144" s="45" t="s">
        <v>269</v>
      </c>
      <c r="C144" s="45" t="s">
        <v>31</v>
      </c>
      <c r="D144" s="43" t="s">
        <v>265</v>
      </c>
      <c r="E144" s="40">
        <v>2016</v>
      </c>
      <c r="F144" s="75">
        <f>VLOOKUP(Score!$A144,Publications!$A$1:$J$191,10,FALSE)</f>
        <v>0</v>
      </c>
      <c r="G144" s="75">
        <f>VLOOKUP(Score!A144,'Essais-Inclusions'!$A$1:$Q$191,9,FALSE)</f>
        <v>0</v>
      </c>
      <c r="H144" s="75">
        <f>VLOOKUP(Score!$A144,'Essais-Inclusions'!$A$1:$Q$191,13,FALSE)</f>
        <v>0</v>
      </c>
      <c r="I144" s="75">
        <f>VLOOKUP(Score!$A144,'Essais-Inclusions'!$A$1:$Q$191,17,FALSE)</f>
        <v>0</v>
      </c>
      <c r="J144" s="75">
        <f>VLOOKUP(Score!$A144,Enseignement!$A$1:$I$191,9,FALSE)</f>
        <v>0</v>
      </c>
      <c r="K144" s="41">
        <f t="shared" si="4"/>
        <v>0</v>
      </c>
    </row>
    <row r="145" spans="1:11" x14ac:dyDescent="0.2">
      <c r="A145" s="36" t="s">
        <v>292</v>
      </c>
      <c r="B145" s="45" t="s">
        <v>41</v>
      </c>
      <c r="C145" s="45" t="s">
        <v>4</v>
      </c>
      <c r="D145" s="73" t="s">
        <v>265</v>
      </c>
      <c r="E145" s="40">
        <v>2009</v>
      </c>
      <c r="F145" s="75">
        <f>VLOOKUP(Score!$A145,Publications!$A$1:$J$191,10,FALSE)</f>
        <v>0.80130952998008631</v>
      </c>
      <c r="G145" s="75">
        <f>VLOOKUP(Score!A145,'Essais-Inclusions'!$A$1:$Q$191,9,FALSE)</f>
        <v>1.4385990973548901</v>
      </c>
      <c r="H145" s="75">
        <f>VLOOKUP(Score!$A145,'Essais-Inclusions'!$A$1:$Q$191,13,FALSE)</f>
        <v>1.6125525155002434</v>
      </c>
      <c r="I145" s="75">
        <f>VLOOKUP(Score!$A145,'Essais-Inclusions'!$A$1:$Q$191,17,FALSE)</f>
        <v>1.5600809369930884</v>
      </c>
      <c r="J145" s="75">
        <f>VLOOKUP(Score!$A145,Enseignement!$A$1:$I$191,9,FALSE)</f>
        <v>2.2337100880139378</v>
      </c>
      <c r="K145" s="41">
        <f t="shared" si="4"/>
        <v>1.2694298161782922</v>
      </c>
    </row>
    <row r="146" spans="1:11" x14ac:dyDescent="0.2">
      <c r="A146" s="36" t="s">
        <v>42</v>
      </c>
      <c r="B146" s="45" t="s">
        <v>43</v>
      </c>
      <c r="C146" s="45" t="s">
        <v>4</v>
      </c>
      <c r="D146" s="73" t="s">
        <v>265</v>
      </c>
      <c r="E146" s="40">
        <v>2009</v>
      </c>
      <c r="F146" s="75">
        <f>VLOOKUP(Score!$A146,Publications!$A$1:$J$191,10,FALSE)</f>
        <v>0.8857723599246754</v>
      </c>
      <c r="G146" s="75">
        <f>VLOOKUP(Score!A146,'Essais-Inclusions'!$A$1:$Q$191,9,FALSE)</f>
        <v>1.2705414863339428</v>
      </c>
      <c r="H146" s="75">
        <f>VLOOKUP(Score!$A146,'Essais-Inclusions'!$A$1:$Q$191,13,FALSE)</f>
        <v>1.1859250826728944</v>
      </c>
      <c r="I146" s="75">
        <f>VLOOKUP(Score!$A146,'Essais-Inclusions'!$A$1:$Q$191,17,FALSE)</f>
        <v>1.0456566124379267</v>
      </c>
      <c r="J146" s="75">
        <f>VLOOKUP(Score!$A146,Enseignement!$A$1:$I$191,9,FALSE)</f>
        <v>1.5060817489698777</v>
      </c>
      <c r="K146" s="41">
        <f t="shared" si="4"/>
        <v>1.0849157789901676</v>
      </c>
    </row>
    <row r="147" spans="1:11" x14ac:dyDescent="0.2">
      <c r="A147" s="36" t="s">
        <v>270</v>
      </c>
      <c r="B147" s="45" t="s">
        <v>271</v>
      </c>
      <c r="C147" s="45" t="s">
        <v>31</v>
      </c>
      <c r="D147" s="43" t="s">
        <v>265</v>
      </c>
      <c r="E147" s="40">
        <v>2016</v>
      </c>
      <c r="F147" s="75">
        <f>VLOOKUP(Score!$A147,Publications!$A$1:$J$191,10,FALSE)</f>
        <v>1.399598559364466E-2</v>
      </c>
      <c r="G147" s="75">
        <f>VLOOKUP(Score!A147,'Essais-Inclusions'!$A$1:$Q$191,9,FALSE)</f>
        <v>2.0073476438259904E-2</v>
      </c>
      <c r="H147" s="75">
        <f>VLOOKUP(Score!$A147,'Essais-Inclusions'!$A$1:$Q$191,13,FALSE)</f>
        <v>0</v>
      </c>
      <c r="I147" s="75">
        <f>VLOOKUP(Score!$A147,'Essais-Inclusions'!$A$1:$Q$191,17,FALSE)</f>
        <v>1.6455935566599772E-2</v>
      </c>
      <c r="J147" s="75">
        <f>VLOOKUP(Score!$A147,Enseignement!$A$1:$I$191,9,FALSE)</f>
        <v>0</v>
      </c>
      <c r="K147" s="41">
        <f t="shared" si="4"/>
        <v>1.0159869982955082E-2</v>
      </c>
    </row>
    <row r="148" spans="1:11" x14ac:dyDescent="0.2">
      <c r="A148" s="36" t="s">
        <v>425</v>
      </c>
      <c r="B148" s="45" t="s">
        <v>426</v>
      </c>
      <c r="C148" s="45" t="s">
        <v>7</v>
      </c>
      <c r="D148" s="43" t="s">
        <v>265</v>
      </c>
      <c r="E148" s="40">
        <v>2014</v>
      </c>
      <c r="F148" s="75">
        <f>VLOOKUP(Score!$A148,Publications!$A$1:$J$191,10,FALSE)</f>
        <v>6.3973540839295545E-2</v>
      </c>
      <c r="G148" s="75">
        <f>VLOOKUP(Score!A148,'Essais-Inclusions'!$A$1:$Q$191,9,FALSE)</f>
        <v>8.6999482345428356E-2</v>
      </c>
      <c r="H148" s="75">
        <f>VLOOKUP(Score!$A148,'Essais-Inclusions'!$A$1:$Q$191,13,FALSE)</f>
        <v>0.1024562930237894</v>
      </c>
      <c r="I148" s="75">
        <f>VLOOKUP(Score!$A148,'Essais-Inclusions'!$A$1:$Q$191,17,FALSE)</f>
        <v>0.11444680685496919</v>
      </c>
      <c r="J148" s="75">
        <f>VLOOKUP(Score!$A148,Enseignement!$A$1:$I$191,9,FALSE)</f>
        <v>4.3965854424497536E-3</v>
      </c>
      <c r="K148" s="41">
        <f t="shared" si="4"/>
        <v>5.4481210783695513E-2</v>
      </c>
    </row>
    <row r="149" spans="1:11" x14ac:dyDescent="0.2">
      <c r="A149" s="65" t="s">
        <v>408</v>
      </c>
      <c r="B149" s="46" t="s">
        <v>409</v>
      </c>
      <c r="C149" s="46" t="s">
        <v>7</v>
      </c>
      <c r="D149" s="46" t="s">
        <v>272</v>
      </c>
      <c r="E149" s="49">
        <v>2018</v>
      </c>
      <c r="F149" s="75">
        <f>VLOOKUP(Score!$A149,Publications!$A$1:$J$191,10,FALSE)</f>
        <v>0</v>
      </c>
      <c r="G149" s="75">
        <f>VLOOKUP(Score!A149,'Essais-Inclusions'!$A$1:$Q$191,9,FALSE)</f>
        <v>1.1086351592554406E-3</v>
      </c>
      <c r="H149" s="75">
        <f>VLOOKUP(Score!$A149,'Essais-Inclusions'!$A$1:$Q$191,13,FALSE)</f>
        <v>0</v>
      </c>
      <c r="I149" s="75">
        <f>VLOOKUP(Score!$A149,'Essais-Inclusions'!$A$1:$Q$191,17,FALSE)</f>
        <v>1.9457092918586012E-3</v>
      </c>
      <c r="J149" s="75">
        <f>VLOOKUP(Score!$A149,Enseignement!$A$1:$I$191,9,FALSE)</f>
        <v>0</v>
      </c>
      <c r="K149" s="41">
        <f t="shared" si="4"/>
        <v>1.3880330543339329E-4</v>
      </c>
    </row>
    <row r="150" spans="1:11" x14ac:dyDescent="0.2">
      <c r="A150" s="36" t="s">
        <v>145</v>
      </c>
      <c r="B150" s="43" t="s">
        <v>146</v>
      </c>
      <c r="C150" s="43" t="s">
        <v>4</v>
      </c>
      <c r="D150" s="43" t="s">
        <v>272</v>
      </c>
      <c r="E150" s="44">
        <v>2009</v>
      </c>
      <c r="F150" s="75">
        <f>VLOOKUP(Score!$A150,Publications!$A$1:$J$191,10,FALSE)</f>
        <v>0.94418751044709126</v>
      </c>
      <c r="G150" s="75">
        <f>VLOOKUP(Score!A150,'Essais-Inclusions'!$A$1:$Q$191,9,FALSE)</f>
        <v>1.6784668035537986</v>
      </c>
      <c r="H150" s="75">
        <f>VLOOKUP(Score!$A150,'Essais-Inclusions'!$A$1:$Q$191,13,FALSE)</f>
        <v>1.7944443458518524</v>
      </c>
      <c r="I150" s="75">
        <f>VLOOKUP(Score!$A150,'Essais-Inclusions'!$A$1:$Q$191,17,FALSE)</f>
        <v>1.6435773012270387</v>
      </c>
      <c r="J150" s="75">
        <f>VLOOKUP(Score!$A150,Enseignement!$A$1:$I$191,9,FALSE)</f>
        <v>0.79362484482257312</v>
      </c>
      <c r="K150" s="41">
        <f t="shared" si="4"/>
        <v>1.0216719227402904</v>
      </c>
    </row>
    <row r="151" spans="1:11" x14ac:dyDescent="0.2">
      <c r="A151" s="36" t="s">
        <v>283</v>
      </c>
      <c r="B151" s="45" t="s">
        <v>284</v>
      </c>
      <c r="C151" s="45" t="s">
        <v>31</v>
      </c>
      <c r="D151" s="43" t="s">
        <v>272</v>
      </c>
      <c r="E151" s="40">
        <v>2015</v>
      </c>
      <c r="F151" s="75">
        <f>VLOOKUP(Score!$A151,Publications!$A$1:$J$191,10,FALSE)</f>
        <v>0</v>
      </c>
      <c r="G151" s="75">
        <f>VLOOKUP(Score!A151,'Essais-Inclusions'!$A$1:$Q$191,9,FALSE)</f>
        <v>0</v>
      </c>
      <c r="H151" s="75">
        <f>VLOOKUP(Score!$A151,'Essais-Inclusions'!$A$1:$Q$191,13,FALSE)</f>
        <v>0</v>
      </c>
      <c r="I151" s="75">
        <f>VLOOKUP(Score!$A151,'Essais-Inclusions'!$A$1:$Q$191,17,FALSE)</f>
        <v>0</v>
      </c>
      <c r="J151" s="75">
        <f>VLOOKUP(Score!$A151,Enseignement!$A$1:$I$191,9,FALSE)</f>
        <v>0</v>
      </c>
      <c r="K151" s="41">
        <f t="shared" si="4"/>
        <v>0</v>
      </c>
    </row>
    <row r="152" spans="1:11" x14ac:dyDescent="0.2">
      <c r="A152" s="46" t="s">
        <v>433</v>
      </c>
      <c r="B152" s="46" t="s">
        <v>434</v>
      </c>
      <c r="C152" s="46" t="s">
        <v>31</v>
      </c>
      <c r="D152" s="46" t="s">
        <v>272</v>
      </c>
      <c r="E152" s="49">
        <v>2018</v>
      </c>
      <c r="F152" s="75">
        <f>VLOOKUP(Score!$A152,Publications!$A$1:$J$191,10,FALSE)</f>
        <v>4.0975999749894628E-4</v>
      </c>
      <c r="G152" s="75">
        <f>VLOOKUP(Score!A152,'Essais-Inclusions'!$A$1:$Q$191,9,FALSE)</f>
        <v>0</v>
      </c>
      <c r="H152" s="75">
        <f>VLOOKUP(Score!$A152,'Essais-Inclusions'!$A$1:$Q$191,13,FALSE)</f>
        <v>0</v>
      </c>
      <c r="I152" s="75">
        <f>VLOOKUP(Score!$A152,'Essais-Inclusions'!$A$1:$Q$191,17,FALSE)</f>
        <v>0</v>
      </c>
      <c r="J152" s="75">
        <f>VLOOKUP(Score!$A152,Enseignement!$A$1:$I$191,9,FALSE)</f>
        <v>0</v>
      </c>
      <c r="K152" s="41">
        <f t="shared" si="4"/>
        <v>2.4585599849936778E-4</v>
      </c>
    </row>
    <row r="153" spans="1:11" x14ac:dyDescent="0.2">
      <c r="A153" s="36" t="s">
        <v>147</v>
      </c>
      <c r="B153" s="45" t="s">
        <v>148</v>
      </c>
      <c r="C153" s="45" t="s">
        <v>4</v>
      </c>
      <c r="D153" s="43" t="s">
        <v>272</v>
      </c>
      <c r="E153" s="40">
        <v>2009</v>
      </c>
      <c r="F153" s="75">
        <f>VLOOKUP(Score!$A153,Publications!$A$1:$J$191,10,FALSE)</f>
        <v>2.9619829689594108</v>
      </c>
      <c r="G153" s="75">
        <f>VLOOKUP(Score!A153,'Essais-Inclusions'!$A$1:$Q$191,9,FALSE)</f>
        <v>3.1643632481753974</v>
      </c>
      <c r="H153" s="75">
        <f>VLOOKUP(Score!$A153,'Essais-Inclusions'!$A$1:$Q$191,13,FALSE)</f>
        <v>3.0557309389069784</v>
      </c>
      <c r="I153" s="75">
        <f>VLOOKUP(Score!$A153,'Essais-Inclusions'!$A$1:$Q$191,17,FALSE)</f>
        <v>3.0523390192841422</v>
      </c>
      <c r="J153" s="75">
        <f>VLOOKUP(Score!$A153,Enseignement!$A$1:$I$191,9,FALSE)</f>
        <v>3.4826771161231393</v>
      </c>
      <c r="K153" s="41">
        <f t="shared" si="4"/>
        <v>3.1120578014673281</v>
      </c>
    </row>
    <row r="154" spans="1:11" x14ac:dyDescent="0.2">
      <c r="A154" s="36" t="s">
        <v>149</v>
      </c>
      <c r="B154" s="45" t="s">
        <v>150</v>
      </c>
      <c r="C154" s="45" t="s">
        <v>10</v>
      </c>
      <c r="D154" s="43" t="s">
        <v>272</v>
      </c>
      <c r="E154" s="40">
        <v>2009</v>
      </c>
      <c r="F154" s="75">
        <f>VLOOKUP(Score!$A154,Publications!$A$1:$J$191,10,FALSE)</f>
        <v>0.36878265625263817</v>
      </c>
      <c r="G154" s="75">
        <f>VLOOKUP(Score!A154,'Essais-Inclusions'!$A$1:$Q$191,9,FALSE)</f>
        <v>0.65958569739190676</v>
      </c>
      <c r="H154" s="75">
        <f>VLOOKUP(Score!$A154,'Essais-Inclusions'!$A$1:$Q$191,13,FALSE)</f>
        <v>0.37310095810722432</v>
      </c>
      <c r="I154" s="75">
        <f>VLOOKUP(Score!$A154,'Essais-Inclusions'!$A$1:$Q$191,17,FALSE)</f>
        <v>0.48630759894575459</v>
      </c>
      <c r="J154" s="75">
        <f>VLOOKUP(Score!$A154,Enseignement!$A$1:$I$191,9,FALSE)</f>
        <v>6.770801331568102E-2</v>
      </c>
      <c r="K154" s="41">
        <f t="shared" si="4"/>
        <v>0.31444666709078556</v>
      </c>
    </row>
    <row r="155" spans="1:11" x14ac:dyDescent="0.2">
      <c r="A155" s="77" t="s">
        <v>285</v>
      </c>
      <c r="B155" s="73" t="s">
        <v>286</v>
      </c>
      <c r="C155" s="73" t="s">
        <v>31</v>
      </c>
      <c r="D155" s="43" t="s">
        <v>272</v>
      </c>
      <c r="E155" s="74">
        <v>2015</v>
      </c>
      <c r="F155" s="75">
        <f>VLOOKUP(Score!$A155,Publications!$A$1:$J$191,10,FALSE)</f>
        <v>0</v>
      </c>
      <c r="G155" s="75">
        <f>VLOOKUP(Score!A155,'Essais-Inclusions'!$A$1:$Q$191,9,FALSE)</f>
        <v>0</v>
      </c>
      <c r="H155" s="75">
        <f>VLOOKUP(Score!$A155,'Essais-Inclusions'!$A$1:$Q$191,13,FALSE)</f>
        <v>0</v>
      </c>
      <c r="I155" s="75">
        <f>VLOOKUP(Score!$A155,'Essais-Inclusions'!$A$1:$Q$191,17,FALSE)</f>
        <v>0</v>
      </c>
      <c r="J155" s="75">
        <f>VLOOKUP(Score!$A155,Enseignement!$A$1:$I$191,9,FALSE)</f>
        <v>0</v>
      </c>
      <c r="K155" s="41">
        <f t="shared" si="4"/>
        <v>0</v>
      </c>
    </row>
    <row r="156" spans="1:11" x14ac:dyDescent="0.2">
      <c r="A156" s="36" t="s">
        <v>151</v>
      </c>
      <c r="B156" s="45" t="s">
        <v>152</v>
      </c>
      <c r="C156" s="45" t="s">
        <v>10</v>
      </c>
      <c r="D156" s="45" t="s">
        <v>272</v>
      </c>
      <c r="E156" s="40">
        <v>2009</v>
      </c>
      <c r="F156" s="75">
        <f>VLOOKUP(Score!$A156,Publications!$A$1:$J$191,10,FALSE)</f>
        <v>0.27928471329863885</v>
      </c>
      <c r="G156" s="75">
        <f>VLOOKUP(Score!A156,'Essais-Inclusions'!$A$1:$Q$191,9,FALSE)</f>
        <v>0.82386861922845578</v>
      </c>
      <c r="H156" s="75">
        <f>VLOOKUP(Score!$A156,'Essais-Inclusions'!$A$1:$Q$191,13,FALSE)</f>
        <v>0.7366800621191909</v>
      </c>
      <c r="I156" s="75">
        <f>VLOOKUP(Score!$A156,'Essais-Inclusions'!$A$1:$Q$191,17,FALSE)</f>
        <v>0.7718378864070975</v>
      </c>
      <c r="J156" s="75">
        <f>VLOOKUP(Score!$A156,Enseignement!$A$1:$I$191,9,FALSE)</f>
        <v>6.1414975310487563E-2</v>
      </c>
      <c r="K156" s="41">
        <f t="shared" si="4"/>
        <v>0.29962826473720966</v>
      </c>
    </row>
    <row r="157" spans="1:11" x14ac:dyDescent="0.2">
      <c r="A157" s="65" t="s">
        <v>410</v>
      </c>
      <c r="B157" s="46" t="s">
        <v>411</v>
      </c>
      <c r="C157" s="46" t="s">
        <v>31</v>
      </c>
      <c r="D157" s="46" t="s">
        <v>272</v>
      </c>
      <c r="E157" s="49">
        <v>2018</v>
      </c>
      <c r="F157" s="75">
        <f>VLOOKUP(Score!$A157,Publications!$A$1:$J$191,10,FALSE)</f>
        <v>1.1382222152748508E-3</v>
      </c>
      <c r="G157" s="75">
        <f>VLOOKUP(Score!A157,'Essais-Inclusions'!$A$1:$Q$191,9,FALSE)</f>
        <v>0</v>
      </c>
      <c r="H157" s="75">
        <f>VLOOKUP(Score!$A157,'Essais-Inclusions'!$A$1:$Q$191,13,FALSE)</f>
        <v>0</v>
      </c>
      <c r="I157" s="75">
        <f>VLOOKUP(Score!$A157,'Essais-Inclusions'!$A$1:$Q$191,17,FALSE)</f>
        <v>0</v>
      </c>
      <c r="J157" s="75">
        <f>VLOOKUP(Score!$A157,Enseignement!$A$1:$I$191,9,FALSE)</f>
        <v>0</v>
      </c>
      <c r="K157" s="41">
        <f t="shared" si="4"/>
        <v>6.8293332916491043E-4</v>
      </c>
    </row>
    <row r="158" spans="1:11" x14ac:dyDescent="0.2">
      <c r="A158" s="65" t="s">
        <v>412</v>
      </c>
      <c r="B158" s="46" t="s">
        <v>413</v>
      </c>
      <c r="C158" s="46" t="s">
        <v>31</v>
      </c>
      <c r="D158" s="46" t="s">
        <v>272</v>
      </c>
      <c r="E158" s="49">
        <v>2018</v>
      </c>
      <c r="F158" s="75">
        <f>VLOOKUP(Score!$A158,Publications!$A$1:$J$191,10,FALSE)</f>
        <v>4.2797155294334388E-3</v>
      </c>
      <c r="G158" s="75">
        <f>VLOOKUP(Score!A158,'Essais-Inclusions'!$A$1:$Q$191,9,FALSE)</f>
        <v>0</v>
      </c>
      <c r="H158" s="75">
        <f>VLOOKUP(Score!$A158,'Essais-Inclusions'!$A$1:$Q$191,13,FALSE)</f>
        <v>0</v>
      </c>
      <c r="I158" s="75">
        <f>VLOOKUP(Score!$A158,'Essais-Inclusions'!$A$1:$Q$191,17,FALSE)</f>
        <v>0</v>
      </c>
      <c r="J158" s="75">
        <f>VLOOKUP(Score!$A158,Enseignement!$A$1:$I$191,9,FALSE)</f>
        <v>0</v>
      </c>
      <c r="K158" s="41">
        <f t="shared" si="4"/>
        <v>2.5678293176600634E-3</v>
      </c>
    </row>
    <row r="159" spans="1:11" x14ac:dyDescent="0.2">
      <c r="A159" s="36" t="s">
        <v>153</v>
      </c>
      <c r="B159" s="45" t="s">
        <v>154</v>
      </c>
      <c r="C159" s="45" t="s">
        <v>7</v>
      </c>
      <c r="D159" s="45" t="s">
        <v>272</v>
      </c>
      <c r="E159" s="40">
        <v>2013</v>
      </c>
      <c r="F159" s="75">
        <f>VLOOKUP(Score!$A159,Publications!$A$1:$J$191,10,FALSE)</f>
        <v>1.4728951094841118E-2</v>
      </c>
      <c r="G159" s="75">
        <f>VLOOKUP(Score!A159,'Essais-Inclusions'!$A$1:$Q$191,9,FALSE)</f>
        <v>1.8153580390225514E-2</v>
      </c>
      <c r="H159" s="75">
        <f>VLOOKUP(Score!$A159,'Essais-Inclusions'!$A$1:$Q$191,13,FALSE)</f>
        <v>0</v>
      </c>
      <c r="I159" s="75">
        <f>VLOOKUP(Score!$A159,'Essais-Inclusions'!$A$1:$Q$191,17,FALSE)</f>
        <v>1.8476294588052188E-2</v>
      </c>
      <c r="J159" s="75">
        <f>VLOOKUP(Score!$A159,Enseignement!$A$1:$I$191,9,FALSE)</f>
        <v>0</v>
      </c>
      <c r="K159" s="41">
        <f t="shared" si="4"/>
        <v>1.057486936188916E-2</v>
      </c>
    </row>
    <row r="160" spans="1:11" x14ac:dyDescent="0.2">
      <c r="A160" s="36" t="s">
        <v>155</v>
      </c>
      <c r="B160" s="45" t="s">
        <v>156</v>
      </c>
      <c r="C160" s="45" t="s">
        <v>4</v>
      </c>
      <c r="D160" s="45" t="s">
        <v>272</v>
      </c>
      <c r="E160" s="40">
        <v>2009</v>
      </c>
      <c r="F160" s="75">
        <f>VLOOKUP(Score!$A160,Publications!$A$1:$J$191,10,FALSE)</f>
        <v>2.9381670190437803</v>
      </c>
      <c r="G160" s="75">
        <f>VLOOKUP(Score!A160,'Essais-Inclusions'!$A$1:$Q$191,9,FALSE)</f>
        <v>4.0347062518864849</v>
      </c>
      <c r="H160" s="75">
        <f>VLOOKUP(Score!$A160,'Essais-Inclusions'!$A$1:$Q$191,13,FALSE)</f>
        <v>5.1180233931533623</v>
      </c>
      <c r="I160" s="75">
        <f>VLOOKUP(Score!$A160,'Essais-Inclusions'!$A$1:$Q$191,17,FALSE)</f>
        <v>5.0082145099407711</v>
      </c>
      <c r="J160" s="75">
        <f>VLOOKUP(Score!$A160,Enseignement!$A$1:$I$191,9,FALSE)</f>
        <v>2.7544109667360788</v>
      </c>
      <c r="K160" s="41">
        <f t="shared" si="4"/>
        <v>3.1552316639851101</v>
      </c>
    </row>
    <row r="161" spans="1:11" x14ac:dyDescent="0.2">
      <c r="A161" s="36" t="s">
        <v>294</v>
      </c>
      <c r="B161" s="73" t="s">
        <v>295</v>
      </c>
      <c r="C161" s="73" t="s">
        <v>62</v>
      </c>
      <c r="D161" s="43" t="s">
        <v>272</v>
      </c>
      <c r="E161" s="74">
        <v>2016</v>
      </c>
      <c r="F161" s="75">
        <f>VLOOKUP(Score!$A161,Publications!$A$1:$J$191,10,FALSE)</f>
        <v>7.9791206035804099E-2</v>
      </c>
      <c r="G161" s="75">
        <f>VLOOKUP(Score!A161,'Essais-Inclusions'!$A$1:$Q$191,9,FALSE)</f>
        <v>5.0569548289606234E-2</v>
      </c>
      <c r="H161" s="75">
        <f>VLOOKUP(Score!$A161,'Essais-Inclusions'!$A$1:$Q$191,13,FALSE)</f>
        <v>5.6711935782453607E-2</v>
      </c>
      <c r="I161" s="75">
        <f>VLOOKUP(Score!$A161,'Essais-Inclusions'!$A$1:$Q$191,17,FALSE)</f>
        <v>8.2036961983462775E-2</v>
      </c>
      <c r="J161" s="75">
        <f>VLOOKUP(Score!$A161,Enseignement!$A$1:$I$191,9,FALSE)</f>
        <v>0</v>
      </c>
      <c r="K161" s="41">
        <f t="shared" si="4"/>
        <v>5.7056683724784257E-2</v>
      </c>
    </row>
    <row r="162" spans="1:11" x14ac:dyDescent="0.2">
      <c r="A162" s="36" t="s">
        <v>273</v>
      </c>
      <c r="B162" s="45" t="s">
        <v>274</v>
      </c>
      <c r="C162" s="45" t="s">
        <v>7</v>
      </c>
      <c r="D162" s="45" t="s">
        <v>272</v>
      </c>
      <c r="E162" s="40">
        <v>2016</v>
      </c>
      <c r="F162" s="75">
        <f>VLOOKUP(Score!$A162,Publications!$A$1:$J$191,10,FALSE)</f>
        <v>4.3979831781891495E-3</v>
      </c>
      <c r="G162" s="75">
        <f>VLOOKUP(Score!A162,'Essais-Inclusions'!$A$1:$Q$191,9,FALSE)</f>
        <v>1.1144190952458112E-2</v>
      </c>
      <c r="H162" s="75">
        <f>VLOOKUP(Score!$A162,'Essais-Inclusions'!$A$1:$Q$191,13,FALSE)</f>
        <v>0</v>
      </c>
      <c r="I162" s="75">
        <f>VLOOKUP(Score!$A162,'Essais-Inclusions'!$A$1:$Q$191,17,FALSE)</f>
        <v>8.5044322962233992E-3</v>
      </c>
      <c r="J162" s="75">
        <f>VLOOKUP(Score!$A162,Enseignement!$A$1:$I$191,9,FALSE)</f>
        <v>0</v>
      </c>
      <c r="K162" s="41">
        <f t="shared" ref="K162:K193" si="5">(F162*0.6)+(G162*0.055)+(H162*0.055)+(I162*0.04)+(J162*0.25)</f>
        <v>3.5918977011476219E-3</v>
      </c>
    </row>
    <row r="163" spans="1:11" x14ac:dyDescent="0.2">
      <c r="A163" s="46" t="s">
        <v>435</v>
      </c>
      <c r="B163" s="46" t="s">
        <v>436</v>
      </c>
      <c r="C163" s="46" t="s">
        <v>31</v>
      </c>
      <c r="D163" s="46" t="s">
        <v>272</v>
      </c>
      <c r="E163" s="49">
        <v>2018</v>
      </c>
      <c r="F163" s="75">
        <f>VLOOKUP(Score!$A163,Publications!$A$1:$J$191,10,FALSE)</f>
        <v>2.504088873604672E-4</v>
      </c>
      <c r="G163" s="75">
        <f>VLOOKUP(Score!A163,'Essais-Inclusions'!$A$1:$Q$191,9,FALSE)</f>
        <v>0</v>
      </c>
      <c r="H163" s="75">
        <f>VLOOKUP(Score!$A163,'Essais-Inclusions'!$A$1:$Q$191,13,FALSE)</f>
        <v>0</v>
      </c>
      <c r="I163" s="75">
        <f>VLOOKUP(Score!$A163,'Essais-Inclusions'!$A$1:$Q$191,17,FALSE)</f>
        <v>0</v>
      </c>
      <c r="J163" s="75">
        <f>VLOOKUP(Score!$A163,Enseignement!$A$1:$I$191,9,FALSE)</f>
        <v>0</v>
      </c>
      <c r="K163" s="41">
        <f t="shared" si="5"/>
        <v>1.5024533241628032E-4</v>
      </c>
    </row>
    <row r="164" spans="1:11" x14ac:dyDescent="0.2">
      <c r="A164" s="46" t="s">
        <v>437</v>
      </c>
      <c r="B164" s="46" t="s">
        <v>438</v>
      </c>
      <c r="C164" s="46" t="s">
        <v>31</v>
      </c>
      <c r="D164" s="46" t="s">
        <v>272</v>
      </c>
      <c r="E164" s="49">
        <v>2018</v>
      </c>
      <c r="F164" s="75">
        <f>VLOOKUP(Score!$A164,Publications!$A$1:$J$191,10,FALSE)</f>
        <v>0</v>
      </c>
      <c r="G164" s="75">
        <f>VLOOKUP(Score!A164,'Essais-Inclusions'!$A$1:$Q$191,9,FALSE)</f>
        <v>0</v>
      </c>
      <c r="H164" s="75">
        <f>VLOOKUP(Score!$A164,'Essais-Inclusions'!$A$1:$Q$191,13,FALSE)</f>
        <v>0</v>
      </c>
      <c r="I164" s="75">
        <f>VLOOKUP(Score!$A164,'Essais-Inclusions'!$A$1:$Q$191,17,FALSE)</f>
        <v>0</v>
      </c>
      <c r="J164" s="75">
        <f>VLOOKUP(Score!$A164,Enseignement!$A$1:$I$191,9,FALSE)</f>
        <v>0</v>
      </c>
      <c r="K164" s="41">
        <f t="shared" si="5"/>
        <v>0</v>
      </c>
    </row>
    <row r="165" spans="1:11" x14ac:dyDescent="0.2">
      <c r="A165" s="46" t="s">
        <v>439</v>
      </c>
      <c r="B165" s="46" t="s">
        <v>440</v>
      </c>
      <c r="C165" s="46" t="s">
        <v>31</v>
      </c>
      <c r="D165" s="46" t="s">
        <v>272</v>
      </c>
      <c r="E165" s="49">
        <v>2018</v>
      </c>
      <c r="F165" s="75">
        <f>VLOOKUP(Score!$A165,Publications!$A$1:$J$191,10,FALSE)</f>
        <v>0</v>
      </c>
      <c r="G165" s="75">
        <f>VLOOKUP(Score!A165,'Essais-Inclusions'!$A$1:$Q$191,9,FALSE)</f>
        <v>0</v>
      </c>
      <c r="H165" s="75">
        <f>VLOOKUP(Score!$A165,'Essais-Inclusions'!$A$1:$Q$191,13,FALSE)</f>
        <v>0</v>
      </c>
      <c r="I165" s="75">
        <f>VLOOKUP(Score!$A165,'Essais-Inclusions'!$A$1:$Q$191,17,FALSE)</f>
        <v>0</v>
      </c>
      <c r="J165" s="75">
        <f>VLOOKUP(Score!$A165,Enseignement!$A$1:$I$191,9,FALSE)</f>
        <v>0</v>
      </c>
      <c r="K165" s="41">
        <f t="shared" si="5"/>
        <v>0</v>
      </c>
    </row>
    <row r="166" spans="1:11" s="37" customFormat="1" x14ac:dyDescent="0.2">
      <c r="A166" s="36" t="s">
        <v>157</v>
      </c>
      <c r="B166" s="45" t="s">
        <v>158</v>
      </c>
      <c r="C166" s="45" t="s">
        <v>7</v>
      </c>
      <c r="D166" s="45" t="s">
        <v>272</v>
      </c>
      <c r="E166" s="40">
        <v>2014</v>
      </c>
      <c r="F166" s="75">
        <f>VLOOKUP(Score!$A166,Publications!$A$1:$J$191,10,FALSE)</f>
        <v>9.1954160567811957E-2</v>
      </c>
      <c r="G166" s="75">
        <f>VLOOKUP(Score!A166,'Essais-Inclusions'!$A$1:$Q$191,9,FALSE)</f>
        <v>4.8460862135339088E-2</v>
      </c>
      <c r="H166" s="75">
        <f>VLOOKUP(Score!$A166,'Essais-Inclusions'!$A$1:$Q$191,13,FALSE)</f>
        <v>0</v>
      </c>
      <c r="I166" s="75">
        <f>VLOOKUP(Score!$A166,'Essais-Inclusions'!$A$1:$Q$191,17,FALSE)</f>
        <v>3.7978968099802751E-2</v>
      </c>
      <c r="J166" s="75">
        <f>VLOOKUP(Score!$A166,Enseignement!$A$1:$I$191,9,FALSE)</f>
        <v>2.1305603552818561E-3</v>
      </c>
      <c r="K166" s="72">
        <f t="shared" si="5"/>
        <v>5.9889642570943397E-2</v>
      </c>
    </row>
    <row r="167" spans="1:11" s="37" customFormat="1" x14ac:dyDescent="0.2">
      <c r="A167" s="65" t="s">
        <v>414</v>
      </c>
      <c r="B167" s="46" t="s">
        <v>415</v>
      </c>
      <c r="C167" s="46" t="s">
        <v>108</v>
      </c>
      <c r="D167" s="46" t="s">
        <v>272</v>
      </c>
      <c r="E167" s="49">
        <v>2018</v>
      </c>
      <c r="F167" s="75">
        <f>VLOOKUP(Score!$A167,Publications!$A$1:$J$191,10,FALSE)</f>
        <v>7.0569777347040752E-3</v>
      </c>
      <c r="G167" s="75">
        <f>VLOOKUP(Score!A167,'Essais-Inclusions'!$A$1:$Q$191,9,FALSE)</f>
        <v>2.2172703185108812E-3</v>
      </c>
      <c r="H167" s="75">
        <f>VLOOKUP(Score!$A167,'Essais-Inclusions'!$A$1:$Q$191,13,FALSE)</f>
        <v>0</v>
      </c>
      <c r="I167" s="75">
        <f>VLOOKUP(Score!$A167,'Essais-Inclusions'!$A$1:$Q$191,17,FALSE)</f>
        <v>3.5774400648228128E-3</v>
      </c>
      <c r="J167" s="75">
        <f>VLOOKUP(Score!$A167,Enseignement!$A$1:$I$191,9,FALSE)</f>
        <v>0</v>
      </c>
      <c r="K167" s="72">
        <f t="shared" si="5"/>
        <v>4.4992341109334555E-3</v>
      </c>
    </row>
    <row r="168" spans="1:11" s="37" customFormat="1" x14ac:dyDescent="0.2">
      <c r="A168" s="36" t="s">
        <v>239</v>
      </c>
      <c r="B168" s="73" t="s">
        <v>240</v>
      </c>
      <c r="C168" s="73" t="s">
        <v>4</v>
      </c>
      <c r="D168" s="73" t="s">
        <v>369</v>
      </c>
      <c r="E168" s="74">
        <v>2009</v>
      </c>
      <c r="F168" s="75">
        <f>VLOOKUP(Score!$A168,Publications!$A$1:$J$191,10,FALSE)</f>
        <v>0.33242470752786113</v>
      </c>
      <c r="G168" s="75">
        <f>VLOOKUP(Score!A168,'Essais-Inclusions'!$A$1:$Q$191,9,FALSE)</f>
        <v>0.21911500253359301</v>
      </c>
      <c r="H168" s="75">
        <f>VLOOKUP(Score!$A168,'Essais-Inclusions'!$A$1:$Q$191,13,FALSE)</f>
        <v>0.23511629816734708</v>
      </c>
      <c r="I168" s="75">
        <f>VLOOKUP(Score!$A168,'Essais-Inclusions'!$A$1:$Q$191,17,FALSE)</f>
        <v>0.1814832547163534</v>
      </c>
      <c r="J168" s="75">
        <f>VLOOKUP(Score!$A168,Enseignement!$A$1:$I$191,9,FALSE)</f>
        <v>0.59325078303657064</v>
      </c>
      <c r="K168" s="72">
        <f t="shared" si="5"/>
        <v>0.38000957200306518</v>
      </c>
    </row>
    <row r="169" spans="1:11" s="37" customFormat="1" x14ac:dyDescent="0.2">
      <c r="A169" s="36" t="s">
        <v>202</v>
      </c>
      <c r="B169" s="45" t="s">
        <v>203</v>
      </c>
      <c r="C169" s="45" t="s">
        <v>7</v>
      </c>
      <c r="D169" s="45" t="s">
        <v>367</v>
      </c>
      <c r="E169" s="40">
        <v>2015</v>
      </c>
      <c r="F169" s="75">
        <f>VLOOKUP(Score!$A169,Publications!$A$1:$J$191,10,FALSE)</f>
        <v>2.2716948459423493E-2</v>
      </c>
      <c r="G169" s="75">
        <f>VLOOKUP(Score!A169,'Essais-Inclusions'!$A$1:$Q$191,9,FALSE)</f>
        <v>2.9304865898247306E-2</v>
      </c>
      <c r="H169" s="75">
        <f>VLOOKUP(Score!$A169,'Essais-Inclusions'!$A$1:$Q$191,13,FALSE)</f>
        <v>0</v>
      </c>
      <c r="I169" s="75">
        <f>VLOOKUP(Score!$A169,'Essais-Inclusions'!$A$1:$Q$191,17,FALSE)</f>
        <v>6.9811932191496895E-2</v>
      </c>
      <c r="J169" s="75">
        <f>VLOOKUP(Score!$A169,Enseignement!$A$1:$I$191,9,FALSE)</f>
        <v>0</v>
      </c>
      <c r="K169" s="72">
        <f t="shared" si="5"/>
        <v>1.8034413987717574E-2</v>
      </c>
    </row>
    <row r="170" spans="1:11" s="37" customFormat="1" x14ac:dyDescent="0.2">
      <c r="A170" s="36" t="s">
        <v>204</v>
      </c>
      <c r="B170" s="45" t="s">
        <v>205</v>
      </c>
      <c r="C170" s="45" t="s">
        <v>4</v>
      </c>
      <c r="D170" s="45" t="s">
        <v>367</v>
      </c>
      <c r="E170" s="40">
        <v>2009</v>
      </c>
      <c r="F170" s="75">
        <f>VLOOKUP(Score!$A170,Publications!$A$1:$J$191,10,FALSE)</f>
        <v>2.40915737248269</v>
      </c>
      <c r="G170" s="75">
        <f>VLOOKUP(Score!A170,'Essais-Inclusions'!$A$1:$Q$191,9,FALSE)</f>
        <v>2.9808048078370923</v>
      </c>
      <c r="H170" s="75">
        <f>VLOOKUP(Score!$A170,'Essais-Inclusions'!$A$1:$Q$191,13,FALSE)</f>
        <v>4.1456052063698738</v>
      </c>
      <c r="I170" s="75">
        <f>VLOOKUP(Score!$A170,'Essais-Inclusions'!$A$1:$Q$191,17,FALSE)</f>
        <v>2.7370954261955078</v>
      </c>
      <c r="J170" s="75">
        <f>VLOOKUP(Score!$A170,Enseignement!$A$1:$I$191,9,FALSE)</f>
        <v>3.4106625332497287</v>
      </c>
      <c r="K170" s="72">
        <f t="shared" si="5"/>
        <v>2.7995964246312495</v>
      </c>
    </row>
    <row r="171" spans="1:11" s="37" customFormat="1" x14ac:dyDescent="0.2">
      <c r="A171" s="36" t="s">
        <v>275</v>
      </c>
      <c r="B171" s="73" t="s">
        <v>276</v>
      </c>
      <c r="C171" s="73" t="s">
        <v>31</v>
      </c>
      <c r="D171" s="73" t="s">
        <v>367</v>
      </c>
      <c r="E171" s="74">
        <v>2016</v>
      </c>
      <c r="F171" s="75">
        <f>VLOOKUP(Score!$A171,Publications!$A$1:$J$191,10,FALSE)</f>
        <v>5.8894537959437887E-2</v>
      </c>
      <c r="G171" s="75">
        <f>VLOOKUP(Score!A171,'Essais-Inclusions'!$A$1:$Q$191,9,FALSE)</f>
        <v>4.8419576738417298E-2</v>
      </c>
      <c r="H171" s="75">
        <f>VLOOKUP(Score!$A171,'Essais-Inclusions'!$A$1:$Q$191,13,FALSE)</f>
        <v>0</v>
      </c>
      <c r="I171" s="75">
        <f>VLOOKUP(Score!$A171,'Essais-Inclusions'!$A$1:$Q$191,17,FALSE)</f>
        <v>4.3476252254787608E-2</v>
      </c>
      <c r="J171" s="75">
        <f>VLOOKUP(Score!$A171,Enseignement!$A$1:$I$191,9,FALSE)</f>
        <v>0</v>
      </c>
      <c r="K171" s="72">
        <f t="shared" si="5"/>
        <v>3.9738849586467187E-2</v>
      </c>
    </row>
    <row r="172" spans="1:11" s="37" customFormat="1" x14ac:dyDescent="0.2">
      <c r="A172" s="36" t="s">
        <v>207</v>
      </c>
      <c r="B172" s="45" t="s">
        <v>208</v>
      </c>
      <c r="C172" s="45" t="s">
        <v>7</v>
      </c>
      <c r="D172" s="73" t="s">
        <v>367</v>
      </c>
      <c r="E172" s="40">
        <v>2009</v>
      </c>
      <c r="F172" s="75">
        <f>VLOOKUP(Score!$A172,Publications!$A$1:$J$191,10,FALSE)</f>
        <v>0.14122122953578592</v>
      </c>
      <c r="G172" s="75">
        <f>VLOOKUP(Score!A172,'Essais-Inclusions'!$A$1:$Q$191,9,FALSE)</f>
        <v>0.13591402688731163</v>
      </c>
      <c r="H172" s="75">
        <f>VLOOKUP(Score!$A172,'Essais-Inclusions'!$A$1:$Q$191,13,FALSE)</f>
        <v>4.9294630341901111E-3</v>
      </c>
      <c r="I172" s="75">
        <f>VLOOKUP(Score!$A172,'Essais-Inclusions'!$A$1:$Q$191,17,FALSE)</f>
        <v>0.14230446675030947</v>
      </c>
      <c r="J172" s="75">
        <f>VLOOKUP(Score!$A172,Enseignement!$A$1:$I$191,9,FALSE)</f>
        <v>0.136552126584742</v>
      </c>
      <c r="K172" s="72">
        <f t="shared" si="5"/>
        <v>0.13230933998335204</v>
      </c>
    </row>
    <row r="173" spans="1:11" s="37" customFormat="1" x14ac:dyDescent="0.2">
      <c r="A173" s="36" t="s">
        <v>209</v>
      </c>
      <c r="B173" s="73" t="s">
        <v>210</v>
      </c>
      <c r="C173" s="73" t="s">
        <v>7</v>
      </c>
      <c r="D173" s="73" t="s">
        <v>367</v>
      </c>
      <c r="E173" s="74">
        <v>2010</v>
      </c>
      <c r="F173" s="75">
        <f>VLOOKUP(Score!$A173,Publications!$A$1:$J$191,10,FALSE)</f>
        <v>0.13645820183404578</v>
      </c>
      <c r="G173" s="75">
        <f>VLOOKUP(Score!A173,'Essais-Inclusions'!$A$1:$Q$191,9,FALSE)</f>
        <v>0.5455147464949911</v>
      </c>
      <c r="H173" s="75">
        <f>VLOOKUP(Score!$A173,'Essais-Inclusions'!$A$1:$Q$191,13,FALSE)</f>
        <v>0.71444872179477403</v>
      </c>
      <c r="I173" s="75">
        <f>VLOOKUP(Score!$A173,'Essais-Inclusions'!$A$1:$Q$191,17,FALSE)</f>
        <v>0.55106451700820547</v>
      </c>
      <c r="J173" s="75">
        <f>VLOOKUP(Score!$A173,Enseignement!$A$1:$I$191,9,FALSE)</f>
        <v>0</v>
      </c>
      <c r="K173" s="72">
        <f t="shared" si="5"/>
        <v>0.17321549253669277</v>
      </c>
    </row>
    <row r="174" spans="1:11" s="37" customFormat="1" x14ac:dyDescent="0.2">
      <c r="A174" s="36" t="s">
        <v>342</v>
      </c>
      <c r="B174" s="73" t="s">
        <v>206</v>
      </c>
      <c r="C174" s="73" t="s">
        <v>10</v>
      </c>
      <c r="D174" s="73" t="s">
        <v>367</v>
      </c>
      <c r="E174" s="74">
        <v>2009</v>
      </c>
      <c r="F174" s="75">
        <f>VLOOKUP(Score!$A174,Publications!$A$1:$J$191,10,FALSE)</f>
        <v>0.38897143131439527</v>
      </c>
      <c r="G174" s="75">
        <f>VLOOKUP(Score!A174,'Essais-Inclusions'!$A$1:$Q$191,9,FALSE)</f>
        <v>0.97929211708718378</v>
      </c>
      <c r="H174" s="75">
        <f>VLOOKUP(Score!$A174,'Essais-Inclusions'!$A$1:$Q$191,13,FALSE)</f>
        <v>0.67049291664395927</v>
      </c>
      <c r="I174" s="75">
        <f>VLOOKUP(Score!$A174,'Essais-Inclusions'!$A$1:$Q$191,17,FALSE)</f>
        <v>0.72664117781567439</v>
      </c>
      <c r="J174" s="75">
        <f>VLOOKUP(Score!$A174,Enseignement!$A$1:$I$191,9,FALSE)</f>
        <v>8.9218198907862603E-2</v>
      </c>
      <c r="K174" s="72">
        <f t="shared" si="5"/>
        <v>0.37549123248344268</v>
      </c>
    </row>
    <row r="175" spans="1:11" s="37" customFormat="1" x14ac:dyDescent="0.2">
      <c r="A175" s="65" t="s">
        <v>419</v>
      </c>
      <c r="B175" s="46" t="s">
        <v>420</v>
      </c>
      <c r="C175" s="46" t="s">
        <v>418</v>
      </c>
      <c r="D175" s="46" t="s">
        <v>421</v>
      </c>
      <c r="E175" s="49">
        <v>2009</v>
      </c>
      <c r="F175" s="75">
        <f>VLOOKUP(Score!$A175,Publications!$A$1:$J$191,10,FALSE)</f>
        <v>1.3549782627275533</v>
      </c>
      <c r="G175" s="75">
        <f>VLOOKUP(Score!A175,'Essais-Inclusions'!$A$1:$Q$191,9,FALSE)</f>
        <v>1.9337414321336692</v>
      </c>
      <c r="H175" s="75">
        <f>VLOOKUP(Score!$A175,'Essais-Inclusions'!$A$1:$Q$191,13,FALSE)</f>
        <v>2.2714318216066873</v>
      </c>
      <c r="I175" s="75">
        <f>VLOOKUP(Score!$A175,'Essais-Inclusions'!$A$1:$Q$191,17,FALSE)</f>
        <v>1.9419841582978479</v>
      </c>
      <c r="J175" s="75">
        <f>VLOOKUP(Score!$A175,Enseignement!$A$1:$I$191,9,FALSE)</f>
        <v>1.6908571904535461</v>
      </c>
      <c r="K175" s="72">
        <f t="shared" si="5"/>
        <v>1.5446651505375519</v>
      </c>
    </row>
    <row r="176" spans="1:11" s="37" customFormat="1" x14ac:dyDescent="0.2">
      <c r="A176" s="36" t="s">
        <v>211</v>
      </c>
      <c r="B176" s="45" t="s">
        <v>212</v>
      </c>
      <c r="C176" s="45" t="s">
        <v>10</v>
      </c>
      <c r="D176" s="73" t="s">
        <v>370</v>
      </c>
      <c r="E176" s="40">
        <v>2009</v>
      </c>
      <c r="F176" s="75">
        <f>VLOOKUP(Score!$A176,Publications!$A$1:$J$191,10,FALSE)</f>
        <v>0.37636837170244647</v>
      </c>
      <c r="G176" s="75">
        <f>VLOOKUP(Score!A176,'Essais-Inclusions'!$A$1:$Q$191,9,FALSE)</f>
        <v>0.53260998846308238</v>
      </c>
      <c r="H176" s="75">
        <f>VLOOKUP(Score!$A176,'Essais-Inclusions'!$A$1:$Q$191,13,FALSE)</f>
        <v>0.34478885648612445</v>
      </c>
      <c r="I176" s="75">
        <f>VLOOKUP(Score!$A176,'Essais-Inclusions'!$A$1:$Q$191,17,FALSE)</f>
        <v>0.3585074548806122</v>
      </c>
      <c r="J176" s="75">
        <f>VLOOKUP(Score!$A176,Enseignement!$A$1:$I$191,9,FALSE)</f>
        <v>8.0138043543666729E-2</v>
      </c>
      <c r="K176" s="72">
        <f t="shared" si="5"/>
        <v>0.30845276857481541</v>
      </c>
    </row>
    <row r="177" spans="1:11" s="37" customFormat="1" x14ac:dyDescent="0.2">
      <c r="A177" s="36" t="s">
        <v>289</v>
      </c>
      <c r="B177" s="73" t="s">
        <v>290</v>
      </c>
      <c r="C177" s="73" t="s">
        <v>62</v>
      </c>
      <c r="D177" s="73" t="s">
        <v>370</v>
      </c>
      <c r="E177" s="74">
        <v>2015</v>
      </c>
      <c r="F177" s="75">
        <f>VLOOKUP(Score!$A177,Publications!$A$1:$J$191,10,FALSE)</f>
        <v>0</v>
      </c>
      <c r="G177" s="75">
        <f>VLOOKUP(Score!A177,'Essais-Inclusions'!$A$1:$Q$191,9,FALSE)</f>
        <v>0</v>
      </c>
      <c r="H177" s="75">
        <f>VLOOKUP(Score!$A177,'Essais-Inclusions'!$A$1:$Q$191,13,FALSE)</f>
        <v>0</v>
      </c>
      <c r="I177" s="75">
        <f>VLOOKUP(Score!$A177,'Essais-Inclusions'!$A$1:$Q$191,17,FALSE)</f>
        <v>0</v>
      </c>
      <c r="J177" s="75">
        <f>VLOOKUP(Score!$A177,Enseignement!$A$1:$I$191,9,FALSE)</f>
        <v>0</v>
      </c>
      <c r="K177" s="72">
        <f t="shared" si="5"/>
        <v>0</v>
      </c>
    </row>
    <row r="178" spans="1:11" s="37" customFormat="1" x14ac:dyDescent="0.2">
      <c r="A178" s="36" t="s">
        <v>214</v>
      </c>
      <c r="B178" s="45" t="s">
        <v>215</v>
      </c>
      <c r="C178" s="45" t="s">
        <v>10</v>
      </c>
      <c r="D178" s="73" t="s">
        <v>370</v>
      </c>
      <c r="E178" s="40">
        <v>2009</v>
      </c>
      <c r="F178" s="75">
        <f>VLOOKUP(Score!$A178,Publications!$A$1:$J$191,10,FALSE)</f>
        <v>0.68283113397188711</v>
      </c>
      <c r="G178" s="75">
        <f>VLOOKUP(Score!A178,'Essais-Inclusions'!$A$1:$Q$191,9,FALSE)</f>
        <v>0.95377136975589005</v>
      </c>
      <c r="H178" s="75">
        <f>VLOOKUP(Score!$A178,'Essais-Inclusions'!$A$1:$Q$191,13,FALSE)</f>
        <v>0.79180666288523205</v>
      </c>
      <c r="I178" s="75">
        <f>VLOOKUP(Score!$A178,'Essais-Inclusions'!$A$1:$Q$191,17,FALSE)</f>
        <v>0.96367123885225814</v>
      </c>
      <c r="J178" s="75">
        <f>VLOOKUP(Score!$A178,Enseignement!$A$1:$I$191,9,FALSE)</f>
        <v>6.4546038965729732E-2</v>
      </c>
      <c r="K178" s="72">
        <f t="shared" si="5"/>
        <v>0.5603888314739166</v>
      </c>
    </row>
    <row r="179" spans="1:11" s="37" customFormat="1" x14ac:dyDescent="0.2">
      <c r="A179" s="36" t="s">
        <v>216</v>
      </c>
      <c r="B179" s="73" t="s">
        <v>217</v>
      </c>
      <c r="C179" s="73" t="s">
        <v>62</v>
      </c>
      <c r="D179" s="73" t="s">
        <v>370</v>
      </c>
      <c r="E179" s="74">
        <v>2012</v>
      </c>
      <c r="F179" s="75">
        <f>VLOOKUP(Score!$A179,Publications!$A$1:$J$191,10,FALSE)</f>
        <v>7.5608413219159371E-3</v>
      </c>
      <c r="G179" s="75">
        <f>VLOOKUP(Score!A179,'Essais-Inclusions'!$A$1:$Q$191,9,FALSE)</f>
        <v>1.1351899873527346E-2</v>
      </c>
      <c r="H179" s="75">
        <f>VLOOKUP(Score!$A179,'Essais-Inclusions'!$A$1:$Q$191,13,FALSE)</f>
        <v>1.5900585316692376E-2</v>
      </c>
      <c r="I179" s="75">
        <f>VLOOKUP(Score!$A179,'Essais-Inclusions'!$A$1:$Q$191,17,FALSE)</f>
        <v>8.0313861524430579E-3</v>
      </c>
      <c r="J179" s="75">
        <f>VLOOKUP(Score!$A179,Enseignement!$A$1:$I$191,9,FALSE)</f>
        <v>9.7531385938297022E-3</v>
      </c>
      <c r="K179" s="72">
        <f t="shared" si="5"/>
        <v>8.7949315731667942E-3</v>
      </c>
    </row>
    <row r="180" spans="1:11" s="37" customFormat="1" x14ac:dyDescent="0.2">
      <c r="A180" s="36" t="s">
        <v>218</v>
      </c>
      <c r="B180" s="45" t="s">
        <v>219</v>
      </c>
      <c r="C180" s="45" t="s">
        <v>7</v>
      </c>
      <c r="D180" s="73" t="s">
        <v>370</v>
      </c>
      <c r="E180" s="40">
        <v>2014</v>
      </c>
      <c r="F180" s="75">
        <f>VLOOKUP(Score!$A180,Publications!$A$1:$J$191,10,FALSE)</f>
        <v>5.474644565157559E-2</v>
      </c>
      <c r="G180" s="75">
        <f>VLOOKUP(Score!A180,'Essais-Inclusions'!$A$1:$Q$191,9,FALSE)</f>
        <v>3.7316671182880977E-2</v>
      </c>
      <c r="H180" s="75">
        <f>VLOOKUP(Score!$A180,'Essais-Inclusions'!$A$1:$Q$191,13,FALSE)</f>
        <v>1.8953769280015689E-3</v>
      </c>
      <c r="I180" s="75">
        <f>VLOOKUP(Score!$A180,'Essais-Inclusions'!$A$1:$Q$191,17,FALSE)</f>
        <v>2.6978442713475513E-2</v>
      </c>
      <c r="J180" s="75">
        <f>VLOOKUP(Score!$A180,Enseignement!$A$1:$I$191,9,FALSE)</f>
        <v>0</v>
      </c>
      <c r="K180" s="72">
        <f t="shared" si="5"/>
        <v>3.6083667745582915E-2</v>
      </c>
    </row>
    <row r="181" spans="1:11" s="37" customFormat="1" x14ac:dyDescent="0.2">
      <c r="A181" s="36" t="s">
        <v>220</v>
      </c>
      <c r="B181" s="45" t="s">
        <v>221</v>
      </c>
      <c r="C181" s="45" t="s">
        <v>4</v>
      </c>
      <c r="D181" s="73" t="s">
        <v>370</v>
      </c>
      <c r="E181" s="40">
        <v>2009</v>
      </c>
      <c r="F181" s="75">
        <f>VLOOKUP(Score!$A181,Publications!$A$1:$J$191,10,FALSE)</f>
        <v>3.9758389742123832</v>
      </c>
      <c r="G181" s="75">
        <f>VLOOKUP(Score!A181,'Essais-Inclusions'!$A$1:$Q$191,9,FALSE)</f>
        <v>3.2492213945324515</v>
      </c>
      <c r="H181" s="75">
        <f>VLOOKUP(Score!$A181,'Essais-Inclusions'!$A$1:$Q$191,13,FALSE)</f>
        <v>4.1740482804867627</v>
      </c>
      <c r="I181" s="75">
        <f>VLOOKUP(Score!$A181,'Essais-Inclusions'!$A$1:$Q$191,17,FALSE)</f>
        <v>4.298742259886513</v>
      </c>
      <c r="J181" s="75">
        <f>VLOOKUP(Score!$A181,Enseignement!$A$1:$I$191,9,FALSE)</f>
        <v>4.6348796238357215</v>
      </c>
      <c r="K181" s="72">
        <f t="shared" si="5"/>
        <v>4.1244528130078777</v>
      </c>
    </row>
    <row r="182" spans="1:11" s="37" customFormat="1" x14ac:dyDescent="0.2">
      <c r="A182" s="36" t="s">
        <v>222</v>
      </c>
      <c r="B182" s="73" t="s">
        <v>223</v>
      </c>
      <c r="C182" s="73" t="s">
        <v>7</v>
      </c>
      <c r="D182" s="73" t="s">
        <v>370</v>
      </c>
      <c r="E182" s="74">
        <v>2012</v>
      </c>
      <c r="F182" s="75">
        <f>VLOOKUP(Score!$A182,Publications!$A$1:$J$191,10,FALSE)</f>
        <v>3.8223807956504143E-3</v>
      </c>
      <c r="G182" s="75">
        <f>VLOOKUP(Score!A182,'Essais-Inclusions'!$A$1:$Q$191,9,FALSE)</f>
        <v>1.3573899895747346E-2</v>
      </c>
      <c r="H182" s="75">
        <f>VLOOKUP(Score!$A182,'Essais-Inclusions'!$A$1:$Q$191,13,FALSE)</f>
        <v>0</v>
      </c>
      <c r="I182" s="75">
        <f>VLOOKUP(Score!$A182,'Essais-Inclusions'!$A$1:$Q$191,17,FALSE)</f>
        <v>1.3508272892981494E-2</v>
      </c>
      <c r="J182" s="75">
        <f>VLOOKUP(Score!$A182,Enseignement!$A$1:$I$191,9,FALSE)</f>
        <v>0</v>
      </c>
      <c r="K182" s="72">
        <f t="shared" si="5"/>
        <v>3.5803238873756125E-3</v>
      </c>
    </row>
    <row r="183" spans="1:11" x14ac:dyDescent="0.2">
      <c r="A183" s="36" t="s">
        <v>224</v>
      </c>
      <c r="B183" s="45" t="s">
        <v>225</v>
      </c>
      <c r="C183" s="45" t="s">
        <v>7</v>
      </c>
      <c r="D183" s="43" t="s">
        <v>370</v>
      </c>
      <c r="E183" s="40">
        <v>2011</v>
      </c>
      <c r="F183" s="75">
        <f>VLOOKUP(Score!$A183,Publications!$A$1:$J$191,10,FALSE)</f>
        <v>1.6591187617077081E-2</v>
      </c>
      <c r="G183" s="75">
        <f>VLOOKUP(Score!A183,'Essais-Inclusions'!$A$1:$Q$191,9,FALSE)</f>
        <v>5.5962854524717913E-3</v>
      </c>
      <c r="H183" s="75">
        <f>VLOOKUP(Score!$A183,'Essais-Inclusions'!$A$1:$Q$191,13,FALSE)</f>
        <v>0</v>
      </c>
      <c r="I183" s="75">
        <f>VLOOKUP(Score!$A183,'Essais-Inclusions'!$A$1:$Q$191,17,FALSE)</f>
        <v>1.5336605221098143E-2</v>
      </c>
      <c r="J183" s="75">
        <f>VLOOKUP(Score!$A183,Enseignement!$A$1:$I$191,9,FALSE)</f>
        <v>0</v>
      </c>
      <c r="K183" s="41">
        <f t="shared" si="5"/>
        <v>1.0875972478976124E-2</v>
      </c>
    </row>
    <row r="184" spans="1:11" s="37" customFormat="1" x14ac:dyDescent="0.2">
      <c r="A184" s="36" t="s">
        <v>226</v>
      </c>
      <c r="B184" s="73" t="s">
        <v>227</v>
      </c>
      <c r="C184" s="73" t="s">
        <v>7</v>
      </c>
      <c r="D184" s="73" t="s">
        <v>370</v>
      </c>
      <c r="E184" s="74">
        <v>2012</v>
      </c>
      <c r="F184" s="75">
        <f>VLOOKUP(Score!$A184,Publications!$A$1:$J$191,10,FALSE)</f>
        <v>9.955163465021849E-2</v>
      </c>
      <c r="G184" s="75">
        <f>VLOOKUP(Score!A184,'Essais-Inclusions'!$A$1:$Q$191,9,FALSE)</f>
        <v>7.2077412379852782E-2</v>
      </c>
      <c r="H184" s="75">
        <f>VLOOKUP(Score!$A184,'Essais-Inclusions'!$A$1:$Q$191,13,FALSE)</f>
        <v>1.3398015991104486E-2</v>
      </c>
      <c r="I184" s="75">
        <f>VLOOKUP(Score!$A184,'Essais-Inclusions'!$A$1:$Q$191,17,FALSE)</f>
        <v>0.12148804073593361</v>
      </c>
      <c r="J184" s="75">
        <f>VLOOKUP(Score!$A184,Enseignement!$A$1:$I$191,9,FALSE)</f>
        <v>2.8012146066534447E-3</v>
      </c>
      <c r="K184" s="72">
        <f t="shared" si="5"/>
        <v>6.9991954631634434E-2</v>
      </c>
    </row>
    <row r="185" spans="1:11" s="37" customFormat="1" x14ac:dyDescent="0.2">
      <c r="A185" s="36" t="s">
        <v>228</v>
      </c>
      <c r="B185" s="45" t="s">
        <v>229</v>
      </c>
      <c r="C185" s="45" t="s">
        <v>62</v>
      </c>
      <c r="D185" s="73" t="s">
        <v>370</v>
      </c>
      <c r="E185" s="40">
        <v>2010</v>
      </c>
      <c r="F185" s="75">
        <f>VLOOKUP(Score!$A185,Publications!$A$1:$J$191,10,FALSE)</f>
        <v>4.1197785434806435E-2</v>
      </c>
      <c r="G185" s="75">
        <f>VLOOKUP(Score!A185,'Essais-Inclusions'!$A$1:$Q$191,9,FALSE)</f>
        <v>0.10520380753999391</v>
      </c>
      <c r="H185" s="75">
        <f>VLOOKUP(Score!$A185,'Essais-Inclusions'!$A$1:$Q$191,13,FALSE)</f>
        <v>0</v>
      </c>
      <c r="I185" s="75">
        <f>VLOOKUP(Score!$A185,'Essais-Inclusions'!$A$1:$Q$191,17,FALSE)</f>
        <v>0.10358678363050927</v>
      </c>
      <c r="J185" s="75">
        <f>VLOOKUP(Score!$A185,Enseignement!$A$1:$I$191,9,FALSE)</f>
        <v>0</v>
      </c>
      <c r="K185" s="72">
        <f t="shared" si="5"/>
        <v>3.4648352020803894E-2</v>
      </c>
    </row>
    <row r="186" spans="1:11" s="37" customFormat="1" x14ac:dyDescent="0.2">
      <c r="A186" s="36" t="s">
        <v>230</v>
      </c>
      <c r="B186" s="45" t="s">
        <v>231</v>
      </c>
      <c r="C186" s="45" t="s">
        <v>7</v>
      </c>
      <c r="D186" s="73" t="s">
        <v>370</v>
      </c>
      <c r="E186" s="40">
        <v>2013</v>
      </c>
      <c r="F186" s="75">
        <f>VLOOKUP(Score!$A186,Publications!$A$1:$J$191,10,FALSE)</f>
        <v>6.5530142131066393E-2</v>
      </c>
      <c r="G186" s="75">
        <f>VLOOKUP(Score!A186,'Essais-Inclusions'!$A$1:$Q$191,9,FALSE)</f>
        <v>6.284365806801083E-2</v>
      </c>
      <c r="H186" s="75">
        <f>VLOOKUP(Score!$A186,'Essais-Inclusions'!$A$1:$Q$191,13,FALSE)</f>
        <v>0</v>
      </c>
      <c r="I186" s="75">
        <f>VLOOKUP(Score!$A186,'Essais-Inclusions'!$A$1:$Q$191,17,FALSE)</f>
        <v>4.7174407177343572E-2</v>
      </c>
      <c r="J186" s="75">
        <f>VLOOKUP(Score!$A186,Enseignement!$A$1:$I$191,9,FALSE)</f>
        <v>1.0652801776409281E-3</v>
      </c>
      <c r="K186" s="72">
        <f t="shared" si="5"/>
        <v>4.492778280388441E-2</v>
      </c>
    </row>
    <row r="187" spans="1:11" s="37" customFormat="1" x14ac:dyDescent="0.2">
      <c r="A187" s="36" t="s">
        <v>335</v>
      </c>
      <c r="B187" s="73" t="s">
        <v>213</v>
      </c>
      <c r="C187" s="73" t="s">
        <v>4</v>
      </c>
      <c r="D187" s="73" t="s">
        <v>370</v>
      </c>
      <c r="E187" s="74">
        <v>2009</v>
      </c>
      <c r="F187" s="75">
        <f>VLOOKUP(Score!$A187,Publications!$A$1:$J$191,10,FALSE)</f>
        <v>1.4283613644232092</v>
      </c>
      <c r="G187" s="75">
        <f>VLOOKUP(Score!A187,'Essais-Inclusions'!$A$1:$Q$191,9,FALSE)</f>
        <v>1.8664901006685022</v>
      </c>
      <c r="H187" s="75">
        <f>VLOOKUP(Score!$A187,'Essais-Inclusions'!$A$1:$Q$191,13,FALSE)</f>
        <v>1.5626170715414467</v>
      </c>
      <c r="I187" s="75">
        <f>VLOOKUP(Score!$A187,'Essais-Inclusions'!$A$1:$Q$191,17,FALSE)</f>
        <v>1.6052927958805263</v>
      </c>
      <c r="J187" s="75">
        <f>VLOOKUP(Score!$A187,Enseignement!$A$1:$I$191,9,FALSE)</f>
        <v>1.9256565667862668</v>
      </c>
      <c r="K187" s="72">
        <f t="shared" si="5"/>
        <v>1.5912435666572604</v>
      </c>
    </row>
    <row r="188" spans="1:11" s="37" customFormat="1" x14ac:dyDescent="0.2">
      <c r="A188" s="36" t="s">
        <v>356</v>
      </c>
      <c r="B188" s="73" t="s">
        <v>357</v>
      </c>
      <c r="C188" s="73" t="s">
        <v>62</v>
      </c>
      <c r="D188" s="73" t="s">
        <v>370</v>
      </c>
      <c r="E188" s="74">
        <v>2012</v>
      </c>
      <c r="F188" s="75">
        <f>VLOOKUP(Score!$A188,Publications!$A$1:$J$191,10,FALSE)</f>
        <v>0.11482224591352304</v>
      </c>
      <c r="G188" s="75">
        <f>VLOOKUP(Score!A188,'Essais-Inclusions'!$A$1:$Q$191,9,FALSE)</f>
        <v>0.17729820081756137</v>
      </c>
      <c r="H188" s="75">
        <f>VLOOKUP(Score!$A188,'Essais-Inclusions'!$A$1:$Q$191,13,FALSE)</f>
        <v>0.25704175917261851</v>
      </c>
      <c r="I188" s="75">
        <f>VLOOKUP(Score!$A188,'Essais-Inclusions'!$A$1:$Q$191,17,FALSE)</f>
        <v>0.2791003207202043</v>
      </c>
      <c r="J188" s="75">
        <f>VLOOKUP(Score!$A188,Enseignement!$A$1:$I$191,9,FALSE)</f>
        <v>1.0652801776409281E-3</v>
      </c>
      <c r="K188" s="72">
        <f t="shared" si="5"/>
        <v>0.10421237822079212</v>
      </c>
    </row>
    <row r="189" spans="1:11" s="37" customFormat="1" x14ac:dyDescent="0.2">
      <c r="A189" s="36" t="s">
        <v>336</v>
      </c>
      <c r="B189" s="73" t="s">
        <v>337</v>
      </c>
      <c r="C189" s="73" t="s">
        <v>62</v>
      </c>
      <c r="D189" s="73" t="s">
        <v>370</v>
      </c>
      <c r="E189" s="74">
        <v>2009</v>
      </c>
      <c r="F189" s="75">
        <f>VLOOKUP(Score!$A189,Publications!$A$1:$J$191,10,FALSE)</f>
        <v>0.20693209702389964</v>
      </c>
      <c r="G189" s="75">
        <f>VLOOKUP(Score!A189,'Essais-Inclusions'!$A$1:$Q$191,9,FALSE)</f>
        <v>0.10921583577931351</v>
      </c>
      <c r="H189" s="75">
        <f>VLOOKUP(Score!$A189,'Essais-Inclusions'!$A$1:$Q$191,13,FALSE)</f>
        <v>0.10294027983724331</v>
      </c>
      <c r="I189" s="75">
        <f>VLOOKUP(Score!$A189,'Essais-Inclusions'!$A$1:$Q$191,17,FALSE)</f>
        <v>0.37789545646988532</v>
      </c>
      <c r="J189" s="75">
        <f>VLOOKUP(Score!$A189,Enseignement!$A$1:$I$191,9,FALSE)</f>
        <v>0</v>
      </c>
      <c r="K189" s="72">
        <f t="shared" si="5"/>
        <v>0.1509436628320458</v>
      </c>
    </row>
    <row r="190" spans="1:11" s="37" customFormat="1" x14ac:dyDescent="0.2">
      <c r="A190" s="36" t="s">
        <v>116</v>
      </c>
      <c r="B190" s="45" t="s">
        <v>117</v>
      </c>
      <c r="C190" s="45" t="s">
        <v>118</v>
      </c>
      <c r="D190" s="73" t="s">
        <v>365</v>
      </c>
      <c r="E190" s="40">
        <v>2009</v>
      </c>
      <c r="F190" s="75">
        <f>VLOOKUP(Score!$A190,Publications!$A$1:$J$191,10,FALSE)</f>
        <v>1.0683114697548559</v>
      </c>
      <c r="G190" s="75">
        <f>VLOOKUP(Score!A190,'Essais-Inclusions'!$A$1:$Q$191,9,FALSE)</f>
        <v>0.44924193331199203</v>
      </c>
      <c r="H190" s="75">
        <f>VLOOKUP(Score!$A190,'Essais-Inclusions'!$A$1:$Q$191,13,FALSE)</f>
        <v>0.57813660501750452</v>
      </c>
      <c r="I190" s="75">
        <f>VLOOKUP(Score!$A190,'Essais-Inclusions'!$A$1:$Q$191,17,FALSE)</f>
        <v>0.74031949825119436</v>
      </c>
      <c r="J190" s="75">
        <f>VLOOKUP(Score!$A190,Enseignement!$A$1:$I$191,9,FALSE)</f>
        <v>0.44818988576835195</v>
      </c>
      <c r="K190" s="72">
        <f t="shared" si="5"/>
        <v>0.83915295283317159</v>
      </c>
    </row>
    <row r="191" spans="1:11" x14ac:dyDescent="0.2">
      <c r="A191" s="79"/>
      <c r="B191" s="5"/>
      <c r="C191" s="5"/>
      <c r="D191" s="5"/>
      <c r="E191" s="35"/>
      <c r="F191" s="16">
        <f t="shared" ref="F191:K191" si="6">SUM(F2:F190)</f>
        <v>99.999999999999929</v>
      </c>
      <c r="G191" s="16">
        <f t="shared" si="6"/>
        <v>100</v>
      </c>
      <c r="H191" s="16">
        <f t="shared" si="6"/>
        <v>100.00000000000003</v>
      </c>
      <c r="I191" s="16">
        <f t="shared" si="6"/>
        <v>99.999999999999929</v>
      </c>
      <c r="J191" s="16">
        <f t="shared" si="6"/>
        <v>100.00000000000003</v>
      </c>
      <c r="K191" s="16">
        <f t="shared" si="6"/>
        <v>99.999999999999972</v>
      </c>
    </row>
    <row r="192" spans="1:11" x14ac:dyDescent="0.2">
      <c r="A192" s="79"/>
      <c r="B192" s="5"/>
      <c r="C192" s="5"/>
      <c r="D192" s="5"/>
      <c r="E192" s="35"/>
    </row>
  </sheetData>
  <autoFilter ref="A1:K191">
    <sortState ref="A2:K191">
      <sortCondition ref="D2:D191"/>
      <sortCondition ref="A2:A191"/>
    </sortState>
  </autoFilter>
  <sortState ref="A2:K175">
    <sortCondition ref="D2:D175"/>
    <sortCondition ref="A2:A175"/>
  </sortState>
  <pageMargins left="0.7" right="0.7" top="0.75" bottom="0.75" header="0.3" footer="0.3"/>
  <pageSetup paperSize="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4"/>
  <sheetViews>
    <sheetView tabSelected="1" view="pageLayout" zoomScaleNormal="100" workbookViewId="0"/>
  </sheetViews>
  <sheetFormatPr baseColWidth="10" defaultRowHeight="12.75" x14ac:dyDescent="0.2"/>
  <cols>
    <col min="1" max="1" width="24.85546875" bestFit="1" customWidth="1"/>
    <col min="2" max="2" width="45.5703125" bestFit="1" customWidth="1"/>
    <col min="3" max="3" width="12.28515625" bestFit="1" customWidth="1"/>
    <col min="4" max="4" width="31" bestFit="1" customWidth="1"/>
    <col min="5" max="5" width="13.140625" customWidth="1"/>
    <col min="6" max="6" width="16.85546875" customWidth="1"/>
    <col min="7" max="7" width="16.42578125" bestFit="1" customWidth="1"/>
  </cols>
  <sheetData>
    <row r="1" spans="1:7" ht="47.25" x14ac:dyDescent="0.2">
      <c r="A1" s="17" t="s">
        <v>445</v>
      </c>
      <c r="B1" s="17" t="s">
        <v>1</v>
      </c>
      <c r="C1" s="17" t="s">
        <v>2</v>
      </c>
      <c r="D1" s="17" t="s">
        <v>3</v>
      </c>
      <c r="E1" s="17" t="s">
        <v>242</v>
      </c>
      <c r="F1" s="17" t="s">
        <v>249</v>
      </c>
      <c r="G1" s="18" t="s">
        <v>423</v>
      </c>
    </row>
    <row r="2" spans="1:7" s="71" customFormat="1" ht="12.75" customHeight="1" x14ac:dyDescent="0.2">
      <c r="A2" s="36" t="s">
        <v>114</v>
      </c>
      <c r="B2" s="45" t="s">
        <v>115</v>
      </c>
      <c r="C2" s="45" t="s">
        <v>4</v>
      </c>
      <c r="D2" s="73" t="s">
        <v>371</v>
      </c>
      <c r="E2" s="40">
        <v>2009</v>
      </c>
      <c r="F2" s="72">
        <v>22.87859247484263</v>
      </c>
      <c r="G2" s="76">
        <v>371988240.17248362</v>
      </c>
    </row>
    <row r="3" spans="1:7" s="71" customFormat="1" ht="12.75" customHeight="1" x14ac:dyDescent="0.2">
      <c r="A3" s="36" t="s">
        <v>63</v>
      </c>
      <c r="B3" s="45" t="s">
        <v>64</v>
      </c>
      <c r="C3" s="45" t="s">
        <v>4</v>
      </c>
      <c r="D3" s="45" t="s">
        <v>254</v>
      </c>
      <c r="E3" s="40">
        <v>2009</v>
      </c>
      <c r="F3" s="72">
        <v>5.4253071229882828</v>
      </c>
      <c r="G3" s="76">
        <v>88211302.827952191</v>
      </c>
    </row>
    <row r="4" spans="1:7" s="71" customFormat="1" ht="12.75" customHeight="1" x14ac:dyDescent="0.2">
      <c r="A4" s="36" t="s">
        <v>220</v>
      </c>
      <c r="B4" s="73" t="s">
        <v>221</v>
      </c>
      <c r="C4" s="73" t="s">
        <v>4</v>
      </c>
      <c r="D4" s="73" t="s">
        <v>370</v>
      </c>
      <c r="E4" s="74">
        <v>2009</v>
      </c>
      <c r="F4" s="72">
        <v>4.1244528130078777</v>
      </c>
      <c r="G4" s="76">
        <v>67060416.643738635</v>
      </c>
    </row>
    <row r="5" spans="1:7" s="71" customFormat="1" ht="12.75" customHeight="1" x14ac:dyDescent="0.2">
      <c r="A5" s="36" t="s">
        <v>163</v>
      </c>
      <c r="B5" s="45" t="s">
        <v>164</v>
      </c>
      <c r="C5" s="45" t="s">
        <v>4</v>
      </c>
      <c r="D5" s="73" t="s">
        <v>260</v>
      </c>
      <c r="E5" s="40">
        <v>2009</v>
      </c>
      <c r="F5" s="72">
        <v>4.0523770727564319</v>
      </c>
      <c r="G5" s="76">
        <v>65888520.784990057</v>
      </c>
    </row>
    <row r="6" spans="1:7" s="71" customFormat="1" ht="12.75" customHeight="1" x14ac:dyDescent="0.2">
      <c r="A6" s="36" t="s">
        <v>34</v>
      </c>
      <c r="B6" s="45" t="s">
        <v>35</v>
      </c>
      <c r="C6" s="45" t="s">
        <v>4</v>
      </c>
      <c r="D6" s="73" t="s">
        <v>265</v>
      </c>
      <c r="E6" s="40">
        <v>2009</v>
      </c>
      <c r="F6" s="72">
        <v>3.6828032653102412</v>
      </c>
      <c r="G6" s="76">
        <v>59879536.167736039</v>
      </c>
    </row>
    <row r="7" spans="1:7" s="71" customFormat="1" ht="12.75" customHeight="1" x14ac:dyDescent="0.2">
      <c r="A7" s="36" t="s">
        <v>155</v>
      </c>
      <c r="B7" s="73" t="s">
        <v>156</v>
      </c>
      <c r="C7" s="73" t="s">
        <v>4</v>
      </c>
      <c r="D7" s="73" t="s">
        <v>272</v>
      </c>
      <c r="E7" s="74">
        <v>2009</v>
      </c>
      <c r="F7" s="72">
        <v>3.1552316639851101</v>
      </c>
      <c r="G7" s="76">
        <v>51301629.47361961</v>
      </c>
    </row>
    <row r="8" spans="1:7" s="71" customFormat="1" ht="12.75" customHeight="1" x14ac:dyDescent="0.2">
      <c r="A8" s="36" t="s">
        <v>147</v>
      </c>
      <c r="B8" s="45" t="s">
        <v>148</v>
      </c>
      <c r="C8" s="45" t="s">
        <v>4</v>
      </c>
      <c r="D8" s="45" t="s">
        <v>272</v>
      </c>
      <c r="E8" s="40">
        <v>2009</v>
      </c>
      <c r="F8" s="72">
        <v>3.1120578014673281</v>
      </c>
      <c r="G8" s="76">
        <v>50599655.820428379</v>
      </c>
    </row>
    <row r="9" spans="1:7" s="71" customFormat="1" ht="12.75" customHeight="1" x14ac:dyDescent="0.2">
      <c r="A9" s="36" t="s">
        <v>204</v>
      </c>
      <c r="B9" s="73" t="s">
        <v>205</v>
      </c>
      <c r="C9" s="73" t="s">
        <v>4</v>
      </c>
      <c r="D9" s="73" t="s">
        <v>367</v>
      </c>
      <c r="E9" s="74">
        <v>2009</v>
      </c>
      <c r="F9" s="72">
        <v>2.7995964246312495</v>
      </c>
      <c r="G9" s="76">
        <v>45519275.206151821</v>
      </c>
    </row>
    <row r="10" spans="1:7" s="71" customFormat="1" ht="12.75" customHeight="1" x14ac:dyDescent="0.2">
      <c r="A10" s="36" t="s">
        <v>19</v>
      </c>
      <c r="B10" s="45" t="s">
        <v>20</v>
      </c>
      <c r="C10" s="45" t="s">
        <v>4</v>
      </c>
      <c r="D10" s="73" t="s">
        <v>366</v>
      </c>
      <c r="E10" s="40">
        <v>2009</v>
      </c>
      <c r="F10" s="72">
        <v>2.5668584773409191</v>
      </c>
      <c r="G10" s="76">
        <v>41735135.970790848</v>
      </c>
    </row>
    <row r="11" spans="1:7" s="71" customFormat="1" x14ac:dyDescent="0.2">
      <c r="A11" s="36" t="s">
        <v>338</v>
      </c>
      <c r="B11" s="45" t="s">
        <v>339</v>
      </c>
      <c r="C11" s="45" t="s">
        <v>4</v>
      </c>
      <c r="D11" s="73" t="s">
        <v>366</v>
      </c>
      <c r="E11" s="40">
        <v>2009</v>
      </c>
      <c r="F11" s="72">
        <v>2.3154986566244062</v>
      </c>
      <c r="G11" s="76">
        <v>37648219.458718583</v>
      </c>
    </row>
    <row r="12" spans="1:7" s="71" customFormat="1" ht="12.75" customHeight="1" x14ac:dyDescent="0.2">
      <c r="A12" s="36" t="s">
        <v>94</v>
      </c>
      <c r="B12" s="45" t="s">
        <v>95</v>
      </c>
      <c r="C12" s="45" t="s">
        <v>4</v>
      </c>
      <c r="D12" s="73" t="s">
        <v>87</v>
      </c>
      <c r="E12" s="40">
        <v>2009</v>
      </c>
      <c r="F12" s="72">
        <v>2.200853115151808</v>
      </c>
      <c r="G12" s="76">
        <v>35784171.516831085</v>
      </c>
    </row>
    <row r="13" spans="1:7" s="71" customFormat="1" ht="12.75" customHeight="1" x14ac:dyDescent="0.2">
      <c r="A13" s="36" t="s">
        <v>50</v>
      </c>
      <c r="B13" s="45" t="s">
        <v>51</v>
      </c>
      <c r="C13" s="45" t="s">
        <v>4</v>
      </c>
      <c r="D13" s="73" t="s">
        <v>254</v>
      </c>
      <c r="E13" s="40">
        <v>2009</v>
      </c>
      <c r="F13" s="72">
        <v>2.0260788887266878</v>
      </c>
      <c r="G13" s="76">
        <v>32942477.606382824</v>
      </c>
    </row>
    <row r="14" spans="1:7" s="71" customFormat="1" ht="12.75" customHeight="1" x14ac:dyDescent="0.2">
      <c r="A14" s="36" t="s">
        <v>134</v>
      </c>
      <c r="B14" s="45" t="s">
        <v>135</v>
      </c>
      <c r="C14" s="45" t="s">
        <v>10</v>
      </c>
      <c r="D14" s="73" t="s">
        <v>371</v>
      </c>
      <c r="E14" s="40">
        <v>2009</v>
      </c>
      <c r="F14" s="72">
        <v>1.9636368900224082</v>
      </c>
      <c r="G14" s="76">
        <v>31927218.943228666</v>
      </c>
    </row>
    <row r="15" spans="1:7" s="71" customFormat="1" ht="12.75" customHeight="1" x14ac:dyDescent="0.2">
      <c r="A15" s="36" t="s">
        <v>58</v>
      </c>
      <c r="B15" s="45" t="s">
        <v>59</v>
      </c>
      <c r="C15" s="45" t="s">
        <v>4</v>
      </c>
      <c r="D15" s="73" t="s">
        <v>254</v>
      </c>
      <c r="E15" s="40">
        <v>2009</v>
      </c>
      <c r="F15" s="72">
        <v>1.9251921088224653</v>
      </c>
      <c r="G15" s="76">
        <v>31302136.499100674</v>
      </c>
    </row>
    <row r="16" spans="1:7" s="71" customFormat="1" ht="12.75" customHeight="1" x14ac:dyDescent="0.2">
      <c r="A16" s="46" t="s">
        <v>416</v>
      </c>
      <c r="B16" s="46" t="s">
        <v>417</v>
      </c>
      <c r="C16" s="46" t="s">
        <v>4</v>
      </c>
      <c r="D16" s="46" t="s">
        <v>257</v>
      </c>
      <c r="E16" s="49">
        <v>2009</v>
      </c>
      <c r="F16" s="72">
        <v>1.8269183543550784</v>
      </c>
      <c r="G16" s="76">
        <v>29704281.166887216</v>
      </c>
    </row>
    <row r="17" spans="1:7" s="71" customFormat="1" ht="12.75" customHeight="1" x14ac:dyDescent="0.2">
      <c r="A17" s="36" t="s">
        <v>101</v>
      </c>
      <c r="B17" s="45" t="s">
        <v>102</v>
      </c>
      <c r="C17" s="45" t="s">
        <v>4</v>
      </c>
      <c r="D17" s="73" t="s">
        <v>368</v>
      </c>
      <c r="E17" s="40">
        <v>2009</v>
      </c>
      <c r="F17" s="72">
        <v>1.784086454682777</v>
      </c>
      <c r="G17" s="76">
        <v>29007867.565400861</v>
      </c>
    </row>
    <row r="18" spans="1:7" s="71" customFormat="1" ht="12.75" customHeight="1" x14ac:dyDescent="0.2">
      <c r="A18" s="36" t="s">
        <v>335</v>
      </c>
      <c r="B18" s="73" t="s">
        <v>213</v>
      </c>
      <c r="C18" s="73" t="s">
        <v>4</v>
      </c>
      <c r="D18" s="73" t="s">
        <v>370</v>
      </c>
      <c r="E18" s="74">
        <v>2009</v>
      </c>
      <c r="F18" s="72">
        <v>1.5912435666572604</v>
      </c>
      <c r="G18" s="76">
        <v>25872391.17517836</v>
      </c>
    </row>
    <row r="19" spans="1:7" s="71" customFormat="1" ht="12.75" customHeight="1" x14ac:dyDescent="0.2">
      <c r="A19" s="46" t="s">
        <v>419</v>
      </c>
      <c r="B19" s="46" t="s">
        <v>420</v>
      </c>
      <c r="C19" s="46" t="s">
        <v>4</v>
      </c>
      <c r="D19" s="73" t="s">
        <v>367</v>
      </c>
      <c r="E19" s="49">
        <v>2009</v>
      </c>
      <c r="F19" s="72">
        <v>1.5446651505375519</v>
      </c>
      <c r="G19" s="76">
        <v>25115062.110401127</v>
      </c>
    </row>
    <row r="20" spans="1:7" s="71" customFormat="1" x14ac:dyDescent="0.2">
      <c r="A20" s="36" t="s">
        <v>333</v>
      </c>
      <c r="B20" s="45" t="s">
        <v>334</v>
      </c>
      <c r="C20" s="45" t="s">
        <v>4</v>
      </c>
      <c r="D20" s="73" t="s">
        <v>87</v>
      </c>
      <c r="E20" s="40">
        <v>2016</v>
      </c>
      <c r="F20" s="72">
        <v>1.5396881317441775</v>
      </c>
      <c r="G20" s="76">
        <v>25034139.62951475</v>
      </c>
    </row>
    <row r="21" spans="1:7" s="71" customFormat="1" ht="12.75" customHeight="1" x14ac:dyDescent="0.2">
      <c r="A21" s="36" t="s">
        <v>198</v>
      </c>
      <c r="B21" s="45" t="s">
        <v>199</v>
      </c>
      <c r="C21" s="45" t="s">
        <v>4</v>
      </c>
      <c r="D21" s="73" t="s">
        <v>189</v>
      </c>
      <c r="E21" s="40">
        <v>2009</v>
      </c>
      <c r="F21" s="72">
        <v>1.4665515553707351</v>
      </c>
      <c r="G21" s="76">
        <v>23844995.394907087</v>
      </c>
    </row>
    <row r="22" spans="1:7" s="71" customFormat="1" ht="12.75" customHeight="1" x14ac:dyDescent="0.2">
      <c r="A22" s="36" t="s">
        <v>77</v>
      </c>
      <c r="B22" s="73" t="s">
        <v>78</v>
      </c>
      <c r="C22" s="73" t="s">
        <v>4</v>
      </c>
      <c r="D22" s="45" t="s">
        <v>257</v>
      </c>
      <c r="E22" s="40">
        <v>2009</v>
      </c>
      <c r="F22" s="72">
        <v>1.4639601376086273</v>
      </c>
      <c r="G22" s="76">
        <v>23802860.943937771</v>
      </c>
    </row>
    <row r="23" spans="1:7" s="71" customFormat="1" ht="12.75" customHeight="1" x14ac:dyDescent="0.2">
      <c r="A23" s="36" t="s">
        <v>185</v>
      </c>
      <c r="B23" s="45" t="s">
        <v>186</v>
      </c>
      <c r="C23" s="45" t="s">
        <v>4</v>
      </c>
      <c r="D23" s="73" t="s">
        <v>260</v>
      </c>
      <c r="E23" s="40">
        <v>2009</v>
      </c>
      <c r="F23" s="72">
        <v>1.4356853739146127</v>
      </c>
      <c r="G23" s="76">
        <v>23343135.128226217</v>
      </c>
    </row>
    <row r="24" spans="1:7" s="71" customFormat="1" x14ac:dyDescent="0.2">
      <c r="A24" s="46" t="s">
        <v>395</v>
      </c>
      <c r="B24" s="46" t="s">
        <v>396</v>
      </c>
      <c r="C24" s="46" t="s">
        <v>4</v>
      </c>
      <c r="D24" s="73" t="s">
        <v>366</v>
      </c>
      <c r="E24" s="49">
        <v>2018</v>
      </c>
      <c r="F24" s="72">
        <v>1.4079038148935881</v>
      </c>
      <c r="G24" s="76">
        <v>22891428.439502131</v>
      </c>
    </row>
    <row r="25" spans="1:7" s="71" customFormat="1" ht="12.75" customHeight="1" x14ac:dyDescent="0.2">
      <c r="A25" s="36" t="s">
        <v>187</v>
      </c>
      <c r="B25" s="73" t="s">
        <v>188</v>
      </c>
      <c r="C25" s="73" t="s">
        <v>4</v>
      </c>
      <c r="D25" s="73" t="s">
        <v>189</v>
      </c>
      <c r="E25" s="74">
        <v>2009</v>
      </c>
      <c r="F25" s="72">
        <v>1.3515834498701866</v>
      </c>
      <c r="G25" s="76">
        <v>21975702.811102383</v>
      </c>
    </row>
    <row r="26" spans="1:7" s="71" customFormat="1" ht="12.75" customHeight="1" x14ac:dyDescent="0.2">
      <c r="A26" s="36" t="s">
        <v>54</v>
      </c>
      <c r="B26" s="45" t="s">
        <v>55</v>
      </c>
      <c r="C26" s="45" t="s">
        <v>4</v>
      </c>
      <c r="D26" s="73" t="s">
        <v>254</v>
      </c>
      <c r="E26" s="40">
        <v>2009</v>
      </c>
      <c r="F26" s="72">
        <v>1.303109818047167</v>
      </c>
      <c r="G26" s="76">
        <v>21187559.003023207</v>
      </c>
    </row>
    <row r="27" spans="1:7" s="71" customFormat="1" ht="12.75" customHeight="1" x14ac:dyDescent="0.2">
      <c r="A27" s="36" t="s">
        <v>292</v>
      </c>
      <c r="B27" s="45" t="s">
        <v>41</v>
      </c>
      <c r="C27" s="45" t="s">
        <v>4</v>
      </c>
      <c r="D27" s="73" t="s">
        <v>265</v>
      </c>
      <c r="E27" s="40">
        <v>2009</v>
      </c>
      <c r="F27" s="72">
        <v>1.2694298161782922</v>
      </c>
      <c r="G27" s="76">
        <v>20639948.190077215</v>
      </c>
    </row>
    <row r="28" spans="1:7" s="71" customFormat="1" ht="12.75" customHeight="1" x14ac:dyDescent="0.2">
      <c r="A28" s="36" t="s">
        <v>112</v>
      </c>
      <c r="B28" s="45" t="s">
        <v>113</v>
      </c>
      <c r="C28" s="45" t="s">
        <v>10</v>
      </c>
      <c r="D28" s="73" t="s">
        <v>371</v>
      </c>
      <c r="E28" s="40">
        <v>2009</v>
      </c>
      <c r="F28" s="72">
        <v>1.1191143410389548</v>
      </c>
      <c r="G28" s="76">
        <v>18195934.681411516</v>
      </c>
    </row>
    <row r="29" spans="1:7" s="71" customFormat="1" ht="12.75" customHeight="1" x14ac:dyDescent="0.2">
      <c r="A29" s="36" t="s">
        <v>42</v>
      </c>
      <c r="B29" s="45" t="s">
        <v>43</v>
      </c>
      <c r="C29" s="45" t="s">
        <v>4</v>
      </c>
      <c r="D29" s="73" t="s">
        <v>265</v>
      </c>
      <c r="E29" s="40">
        <v>2009</v>
      </c>
      <c r="F29" s="72">
        <v>1.0849157789901676</v>
      </c>
      <c r="G29" s="76">
        <v>17639892.480522346</v>
      </c>
    </row>
    <row r="30" spans="1:7" s="71" customFormat="1" ht="12.75" customHeight="1" x14ac:dyDescent="0.2">
      <c r="A30" s="36" t="s">
        <v>145</v>
      </c>
      <c r="B30" s="73" t="s">
        <v>146</v>
      </c>
      <c r="C30" s="73" t="s">
        <v>4</v>
      </c>
      <c r="D30" s="73" t="s">
        <v>272</v>
      </c>
      <c r="E30" s="74">
        <v>2009</v>
      </c>
      <c r="F30" s="72">
        <v>1.0216719227402904</v>
      </c>
      <c r="G30" s="76">
        <v>16611596.233103169</v>
      </c>
    </row>
    <row r="31" spans="1:7" s="71" customFormat="1" ht="12.75" customHeight="1" x14ac:dyDescent="0.2">
      <c r="A31" s="36" t="s">
        <v>116</v>
      </c>
      <c r="B31" s="45" t="s">
        <v>117</v>
      </c>
      <c r="C31" s="45" t="s">
        <v>118</v>
      </c>
      <c r="D31" s="73" t="s">
        <v>365</v>
      </c>
      <c r="E31" s="40">
        <v>2009</v>
      </c>
      <c r="F31" s="72">
        <v>0.83915295283317159</v>
      </c>
      <c r="G31" s="76">
        <v>13643978.776369277</v>
      </c>
    </row>
    <row r="32" spans="1:7" s="71" customFormat="1" ht="12.75" customHeight="1" x14ac:dyDescent="0.2">
      <c r="A32" s="63" t="s">
        <v>60</v>
      </c>
      <c r="B32" s="73" t="s">
        <v>61</v>
      </c>
      <c r="C32" s="45" t="s">
        <v>10</v>
      </c>
      <c r="D32" s="73" t="s">
        <v>254</v>
      </c>
      <c r="E32" s="40">
        <v>2009</v>
      </c>
      <c r="F32" s="72">
        <v>0.62688336349646878</v>
      </c>
      <c r="G32" s="76">
        <v>10192639.229746271</v>
      </c>
    </row>
    <row r="33" spans="1:7" s="71" customFormat="1" x14ac:dyDescent="0.2">
      <c r="A33" s="36" t="s">
        <v>344</v>
      </c>
      <c r="B33" s="45" t="s">
        <v>345</v>
      </c>
      <c r="C33" s="45" t="s">
        <v>108</v>
      </c>
      <c r="D33" s="73" t="s">
        <v>371</v>
      </c>
      <c r="E33" s="40">
        <v>2013</v>
      </c>
      <c r="F33" s="72">
        <v>0.59248696494151043</v>
      </c>
      <c r="G33" s="76">
        <v>9633380.3600933477</v>
      </c>
    </row>
    <row r="34" spans="1:7" s="71" customFormat="1" ht="12.75" customHeight="1" x14ac:dyDescent="0.2">
      <c r="A34" s="36" t="s">
        <v>214</v>
      </c>
      <c r="B34" s="73" t="s">
        <v>215</v>
      </c>
      <c r="C34" s="73" t="s">
        <v>10</v>
      </c>
      <c r="D34" s="73" t="s">
        <v>370</v>
      </c>
      <c r="E34" s="74">
        <v>2009</v>
      </c>
      <c r="F34" s="72">
        <v>0.5603888314739166</v>
      </c>
      <c r="G34" s="76">
        <v>9111489.5053757299</v>
      </c>
    </row>
    <row r="35" spans="1:7" s="71" customFormat="1" ht="12.75" customHeight="1" x14ac:dyDescent="0.2">
      <c r="A35" s="36" t="s">
        <v>348</v>
      </c>
      <c r="B35" s="45" t="s">
        <v>349</v>
      </c>
      <c r="C35" s="45" t="s">
        <v>62</v>
      </c>
      <c r="D35" s="73" t="s">
        <v>260</v>
      </c>
      <c r="E35" s="40">
        <v>2009</v>
      </c>
      <c r="F35" s="72">
        <v>0.55545113340120045</v>
      </c>
      <c r="G35" s="76">
        <v>9031206.3490324151</v>
      </c>
    </row>
    <row r="36" spans="1:7" s="71" customFormat="1" ht="12.75" customHeight="1" x14ac:dyDescent="0.2">
      <c r="A36" s="36" t="s">
        <v>346</v>
      </c>
      <c r="B36" s="45" t="s">
        <v>347</v>
      </c>
      <c r="C36" s="45" t="s">
        <v>62</v>
      </c>
      <c r="D36" s="73" t="s">
        <v>371</v>
      </c>
      <c r="E36" s="40">
        <v>2009</v>
      </c>
      <c r="F36" s="72">
        <v>0.54600911228184512</v>
      </c>
      <c r="G36" s="76">
        <v>8877686.3794922177</v>
      </c>
    </row>
    <row r="37" spans="1:7" s="71" customFormat="1" ht="12.75" customHeight="1" x14ac:dyDescent="0.2">
      <c r="A37" s="36" t="s">
        <v>105</v>
      </c>
      <c r="B37" s="45" t="s">
        <v>106</v>
      </c>
      <c r="C37" s="45" t="s">
        <v>62</v>
      </c>
      <c r="D37" s="73" t="s">
        <v>371</v>
      </c>
      <c r="E37" s="40">
        <v>2009</v>
      </c>
      <c r="F37" s="72">
        <v>0.49123453097199937</v>
      </c>
      <c r="G37" s="76">
        <v>7987094.00017347</v>
      </c>
    </row>
    <row r="38" spans="1:7" s="71" customFormat="1" ht="12.75" customHeight="1" x14ac:dyDescent="0.2">
      <c r="A38" s="36" t="s">
        <v>374</v>
      </c>
      <c r="B38" s="45" t="s">
        <v>375</v>
      </c>
      <c r="C38" s="45" t="s">
        <v>7</v>
      </c>
      <c r="D38" s="73" t="s">
        <v>371</v>
      </c>
      <c r="E38" s="40">
        <v>2009</v>
      </c>
      <c r="F38" s="72">
        <v>0.44514528388101732</v>
      </c>
      <c r="G38" s="76">
        <v>7237718.445925476</v>
      </c>
    </row>
    <row r="39" spans="1:7" s="71" customFormat="1" ht="12.75" customHeight="1" x14ac:dyDescent="0.2">
      <c r="A39" s="36" t="s">
        <v>340</v>
      </c>
      <c r="B39" s="45" t="s">
        <v>341</v>
      </c>
      <c r="C39" s="45" t="s">
        <v>62</v>
      </c>
      <c r="D39" s="73" t="s">
        <v>371</v>
      </c>
      <c r="E39" s="40">
        <v>2009</v>
      </c>
      <c r="F39" s="72">
        <v>0.39750951880346602</v>
      </c>
      <c r="G39" s="76">
        <v>6463197.703884501</v>
      </c>
    </row>
    <row r="40" spans="1:7" s="71" customFormat="1" ht="12.75" customHeight="1" x14ac:dyDescent="0.2">
      <c r="A40" s="36" t="s">
        <v>110</v>
      </c>
      <c r="B40" s="45" t="s">
        <v>111</v>
      </c>
      <c r="C40" s="45" t="s">
        <v>7</v>
      </c>
      <c r="D40" s="73" t="s">
        <v>371</v>
      </c>
      <c r="E40" s="40">
        <v>2009</v>
      </c>
      <c r="F40" s="72">
        <v>0.38829030438108803</v>
      </c>
      <c r="G40" s="76">
        <v>6313300.3991213618</v>
      </c>
    </row>
    <row r="41" spans="1:7" s="71" customFormat="1" ht="12.75" customHeight="1" x14ac:dyDescent="0.2">
      <c r="A41" s="36" t="s">
        <v>239</v>
      </c>
      <c r="B41" s="73" t="s">
        <v>240</v>
      </c>
      <c r="C41" s="73" t="s">
        <v>4</v>
      </c>
      <c r="D41" s="73" t="s">
        <v>369</v>
      </c>
      <c r="E41" s="74">
        <v>2009</v>
      </c>
      <c r="F41" s="72">
        <v>0.38000957200306518</v>
      </c>
      <c r="G41" s="76">
        <v>6178662.0874320753</v>
      </c>
    </row>
    <row r="42" spans="1:7" s="71" customFormat="1" ht="12.75" customHeight="1" x14ac:dyDescent="0.2">
      <c r="A42" s="36" t="s">
        <v>342</v>
      </c>
      <c r="B42" s="73" t="s">
        <v>206</v>
      </c>
      <c r="C42" s="73" t="s">
        <v>10</v>
      </c>
      <c r="D42" s="73" t="s">
        <v>367</v>
      </c>
      <c r="E42" s="74">
        <v>2009</v>
      </c>
      <c r="F42" s="72">
        <v>0.37549123248344268</v>
      </c>
      <c r="G42" s="76">
        <v>6105197.3772120588</v>
      </c>
    </row>
    <row r="43" spans="1:7" s="71" customFormat="1" ht="12.75" customHeight="1" x14ac:dyDescent="0.2">
      <c r="A43" s="36" t="s">
        <v>32</v>
      </c>
      <c r="B43" s="45" t="s">
        <v>33</v>
      </c>
      <c r="C43" s="45" t="s">
        <v>10</v>
      </c>
      <c r="D43" s="73" t="s">
        <v>265</v>
      </c>
      <c r="E43" s="40">
        <v>2009</v>
      </c>
      <c r="F43" s="72">
        <v>0.37358228707928259</v>
      </c>
      <c r="G43" s="76">
        <v>6074159.3995803623</v>
      </c>
    </row>
    <row r="44" spans="1:7" s="71" customFormat="1" ht="12.75" customHeight="1" x14ac:dyDescent="0.2">
      <c r="A44" s="36" t="s">
        <v>122</v>
      </c>
      <c r="B44" s="45" t="s">
        <v>123</v>
      </c>
      <c r="C44" s="45" t="s">
        <v>7</v>
      </c>
      <c r="D44" s="73" t="s">
        <v>371</v>
      </c>
      <c r="E44" s="40">
        <v>2009</v>
      </c>
      <c r="F44" s="72">
        <v>0.35624148682019585</v>
      </c>
      <c r="G44" s="76">
        <v>5792211.382950699</v>
      </c>
    </row>
    <row r="45" spans="1:7" s="71" customFormat="1" ht="12.75" customHeight="1" x14ac:dyDescent="0.2">
      <c r="A45" s="36" t="s">
        <v>350</v>
      </c>
      <c r="B45" s="45" t="s">
        <v>351</v>
      </c>
      <c r="C45" s="45" t="s">
        <v>62</v>
      </c>
      <c r="D45" s="73" t="s">
        <v>371</v>
      </c>
      <c r="E45" s="40">
        <v>2009</v>
      </c>
      <c r="F45" s="72">
        <v>0.33369900533956875</v>
      </c>
      <c r="G45" s="76">
        <v>5425688.0479020048</v>
      </c>
    </row>
    <row r="46" spans="1:7" s="71" customFormat="1" ht="12.75" customHeight="1" x14ac:dyDescent="0.2">
      <c r="A46" s="36" t="s">
        <v>149</v>
      </c>
      <c r="B46" s="45" t="s">
        <v>150</v>
      </c>
      <c r="C46" s="45" t="s">
        <v>10</v>
      </c>
      <c r="D46" s="73" t="s">
        <v>272</v>
      </c>
      <c r="E46" s="40">
        <v>2009</v>
      </c>
      <c r="F46" s="72">
        <v>0.31444666709078556</v>
      </c>
      <c r="G46" s="76">
        <v>5112659.9002025686</v>
      </c>
    </row>
    <row r="47" spans="1:7" s="71" customFormat="1" ht="12.75" customHeight="1" x14ac:dyDescent="0.2">
      <c r="A47" s="36" t="s">
        <v>211</v>
      </c>
      <c r="B47" s="73" t="s">
        <v>212</v>
      </c>
      <c r="C47" s="73" t="s">
        <v>10</v>
      </c>
      <c r="D47" s="73" t="s">
        <v>370</v>
      </c>
      <c r="E47" s="74">
        <v>2009</v>
      </c>
      <c r="F47" s="72">
        <v>0.30845276857481541</v>
      </c>
      <c r="G47" s="76">
        <v>5015203.7405555127</v>
      </c>
    </row>
    <row r="48" spans="1:7" s="71" customFormat="1" ht="12.75" customHeight="1" x14ac:dyDescent="0.2">
      <c r="A48" s="36" t="s">
        <v>161</v>
      </c>
      <c r="B48" s="45" t="s">
        <v>162</v>
      </c>
      <c r="C48" s="45" t="s">
        <v>10</v>
      </c>
      <c r="D48" s="73" t="s">
        <v>260</v>
      </c>
      <c r="E48" s="40">
        <v>2009</v>
      </c>
      <c r="F48" s="72">
        <v>0.30016881680958124</v>
      </c>
      <c r="G48" s="76">
        <v>4880513.0841171117</v>
      </c>
    </row>
    <row r="49" spans="1:7" s="71" customFormat="1" ht="12.75" customHeight="1" x14ac:dyDescent="0.2">
      <c r="A49" s="36" t="s">
        <v>151</v>
      </c>
      <c r="B49" s="45" t="s">
        <v>152</v>
      </c>
      <c r="C49" s="45" t="s">
        <v>10</v>
      </c>
      <c r="D49" s="73" t="s">
        <v>272</v>
      </c>
      <c r="E49" s="40">
        <v>2009</v>
      </c>
      <c r="F49" s="72">
        <v>0.29962826473720966</v>
      </c>
      <c r="G49" s="76">
        <v>4871724.1249910556</v>
      </c>
    </row>
    <row r="50" spans="1:7" s="71" customFormat="1" ht="12.75" customHeight="1" x14ac:dyDescent="0.2">
      <c r="A50" s="36" t="s">
        <v>75</v>
      </c>
      <c r="B50" s="45" t="s">
        <v>76</v>
      </c>
      <c r="C50" s="45" t="s">
        <v>10</v>
      </c>
      <c r="D50" s="73" t="s">
        <v>257</v>
      </c>
      <c r="E50" s="40">
        <v>2009</v>
      </c>
      <c r="F50" s="72">
        <v>0.29353453164395071</v>
      </c>
      <c r="G50" s="76">
        <v>4772644.7322384287</v>
      </c>
    </row>
    <row r="51" spans="1:7" s="71" customFormat="1" x14ac:dyDescent="0.2">
      <c r="A51" s="36" t="s">
        <v>360</v>
      </c>
      <c r="B51" s="45" t="s">
        <v>107</v>
      </c>
      <c r="C51" s="45" t="s">
        <v>10</v>
      </c>
      <c r="D51" s="73" t="s">
        <v>371</v>
      </c>
      <c r="E51" s="40">
        <v>2012</v>
      </c>
      <c r="F51" s="72">
        <v>0.29015046835461739</v>
      </c>
      <c r="G51" s="76">
        <v>4717622.4773066351</v>
      </c>
    </row>
    <row r="52" spans="1:7" s="71" customFormat="1" ht="12.75" customHeight="1" x14ac:dyDescent="0.2">
      <c r="A52" s="36" t="s">
        <v>103</v>
      </c>
      <c r="B52" s="45" t="s">
        <v>104</v>
      </c>
      <c r="C52" s="45" t="s">
        <v>4</v>
      </c>
      <c r="D52" s="73" t="s">
        <v>368</v>
      </c>
      <c r="E52" s="40">
        <v>2009</v>
      </c>
      <c r="F52" s="72">
        <v>0.24972798956866782</v>
      </c>
      <c r="G52" s="76">
        <v>4060384.1981804464</v>
      </c>
    </row>
    <row r="53" spans="1:7" s="71" customFormat="1" x14ac:dyDescent="0.2">
      <c r="A53" s="36" t="s">
        <v>323</v>
      </c>
      <c r="B53" s="45" t="s">
        <v>324</v>
      </c>
      <c r="C53" s="45" t="s">
        <v>108</v>
      </c>
      <c r="D53" s="73" t="s">
        <v>371</v>
      </c>
      <c r="E53" s="40">
        <v>2017</v>
      </c>
      <c r="F53" s="72">
        <v>0.24280437659149251</v>
      </c>
      <c r="G53" s="76">
        <v>3947811.5995886917</v>
      </c>
    </row>
    <row r="54" spans="1:7" s="71" customFormat="1" ht="12.75" customHeight="1" x14ac:dyDescent="0.2">
      <c r="A54" s="36" t="s">
        <v>190</v>
      </c>
      <c r="B54" s="45" t="s">
        <v>191</v>
      </c>
      <c r="C54" s="45" t="s">
        <v>10</v>
      </c>
      <c r="D54" s="73" t="s">
        <v>189</v>
      </c>
      <c r="E54" s="40">
        <v>2009</v>
      </c>
      <c r="F54" s="72">
        <v>0.23399831849829891</v>
      </c>
      <c r="G54" s="76">
        <v>3804631.897579236</v>
      </c>
    </row>
    <row r="55" spans="1:7" s="71" customFormat="1" ht="12.75" customHeight="1" x14ac:dyDescent="0.2">
      <c r="A55" s="36" t="s">
        <v>128</v>
      </c>
      <c r="B55" s="45" t="s">
        <v>129</v>
      </c>
      <c r="C55" s="45" t="s">
        <v>62</v>
      </c>
      <c r="D55" s="73" t="s">
        <v>371</v>
      </c>
      <c r="E55" s="40">
        <v>2009</v>
      </c>
      <c r="F55" s="72">
        <v>0.23053811265507979</v>
      </c>
      <c r="G55" s="76">
        <v>3748371.6235405686</v>
      </c>
    </row>
    <row r="56" spans="1:7" s="71" customFormat="1" ht="12.75" customHeight="1" x14ac:dyDescent="0.2">
      <c r="A56" s="36" t="s">
        <v>11</v>
      </c>
      <c r="B56" s="45" t="s">
        <v>12</v>
      </c>
      <c r="C56" s="45" t="s">
        <v>10</v>
      </c>
      <c r="D56" s="73" t="s">
        <v>366</v>
      </c>
      <c r="E56" s="40">
        <v>2009</v>
      </c>
      <c r="F56" s="72">
        <v>0.19909710720252502</v>
      </c>
      <c r="G56" s="76">
        <v>3237165.1627231077</v>
      </c>
    </row>
    <row r="57" spans="1:7" s="71" customFormat="1" x14ac:dyDescent="0.2">
      <c r="A57" s="36" t="s">
        <v>319</v>
      </c>
      <c r="B57" s="45" t="s">
        <v>320</v>
      </c>
      <c r="C57" s="45" t="s">
        <v>7</v>
      </c>
      <c r="D57" s="73" t="s">
        <v>371</v>
      </c>
      <c r="E57" s="40">
        <v>2017</v>
      </c>
      <c r="F57" s="72">
        <v>0.19502216064110317</v>
      </c>
      <c r="G57" s="76">
        <v>3170909.6794871064</v>
      </c>
    </row>
    <row r="58" spans="1:7" s="71" customFormat="1" ht="12.75" customHeight="1" x14ac:dyDescent="0.2">
      <c r="A58" s="36" t="s">
        <v>237</v>
      </c>
      <c r="B58" s="73" t="s">
        <v>238</v>
      </c>
      <c r="C58" s="73" t="s">
        <v>4</v>
      </c>
      <c r="D58" s="73" t="s">
        <v>362</v>
      </c>
      <c r="E58" s="74">
        <v>2009</v>
      </c>
      <c r="F58" s="72">
        <v>0.19400358732305859</v>
      </c>
      <c r="G58" s="76">
        <v>3154348.4641727167</v>
      </c>
    </row>
    <row r="59" spans="1:7" s="71" customFormat="1" ht="12.75" customHeight="1" x14ac:dyDescent="0.2">
      <c r="A59" s="36" t="s">
        <v>194</v>
      </c>
      <c r="B59" s="45" t="s">
        <v>195</v>
      </c>
      <c r="C59" s="45" t="s">
        <v>10</v>
      </c>
      <c r="D59" s="73" t="s">
        <v>189</v>
      </c>
      <c r="E59" s="40">
        <v>2009</v>
      </c>
      <c r="F59" s="72">
        <v>0.18889466248167328</v>
      </c>
      <c r="G59" s="76">
        <v>3071281.2928416934</v>
      </c>
    </row>
    <row r="60" spans="1:7" s="71" customFormat="1" ht="12.75" customHeight="1" x14ac:dyDescent="0.2">
      <c r="A60" s="36" t="s">
        <v>56</v>
      </c>
      <c r="B60" s="45" t="s">
        <v>57</v>
      </c>
      <c r="C60" s="45" t="s">
        <v>10</v>
      </c>
      <c r="D60" s="73" t="s">
        <v>254</v>
      </c>
      <c r="E60" s="40">
        <v>2009</v>
      </c>
      <c r="F60" s="72">
        <v>0.18286392989728814</v>
      </c>
      <c r="G60" s="76">
        <v>2973226.2396961348</v>
      </c>
    </row>
    <row r="61" spans="1:7" s="71" customFormat="1" ht="12.75" customHeight="1" x14ac:dyDescent="0.2">
      <c r="A61" s="36" t="s">
        <v>109</v>
      </c>
      <c r="B61" s="45" t="s">
        <v>245</v>
      </c>
      <c r="C61" s="45" t="s">
        <v>7</v>
      </c>
      <c r="D61" s="73" t="s">
        <v>371</v>
      </c>
      <c r="E61" s="40">
        <v>2009</v>
      </c>
      <c r="F61" s="72">
        <v>0.18009682608032096</v>
      </c>
      <c r="G61" s="76">
        <v>2928235.2691904078</v>
      </c>
    </row>
    <row r="62" spans="1:7" s="71" customFormat="1" ht="12.75" customHeight="1" x14ac:dyDescent="0.2">
      <c r="A62" s="36" t="s">
        <v>92</v>
      </c>
      <c r="B62" s="45" t="s">
        <v>93</v>
      </c>
      <c r="C62" s="45" t="s">
        <v>10</v>
      </c>
      <c r="D62" s="73" t="s">
        <v>87</v>
      </c>
      <c r="E62" s="40">
        <v>2009</v>
      </c>
      <c r="F62" s="72">
        <v>0.17831940162546031</v>
      </c>
      <c r="G62" s="76">
        <v>2899335.720595791</v>
      </c>
    </row>
    <row r="63" spans="1:7" s="71" customFormat="1" ht="12.75" customHeight="1" x14ac:dyDescent="0.2">
      <c r="A63" s="36" t="s">
        <v>15</v>
      </c>
      <c r="B63" s="45" t="s">
        <v>16</v>
      </c>
      <c r="C63" s="45" t="s">
        <v>4</v>
      </c>
      <c r="D63" s="73" t="s">
        <v>366</v>
      </c>
      <c r="E63" s="40">
        <v>2009</v>
      </c>
      <c r="F63" s="72">
        <v>0.17833873621683236</v>
      </c>
      <c r="G63" s="76">
        <v>2899650.0861157351</v>
      </c>
    </row>
    <row r="64" spans="1:7" s="71" customFormat="1" ht="12.75" customHeight="1" x14ac:dyDescent="0.2">
      <c r="A64" s="36" t="s">
        <v>209</v>
      </c>
      <c r="B64" s="73" t="s">
        <v>210</v>
      </c>
      <c r="C64" s="73" t="s">
        <v>7</v>
      </c>
      <c r="D64" s="73" t="s">
        <v>367</v>
      </c>
      <c r="E64" s="74">
        <v>2010</v>
      </c>
      <c r="F64" s="72">
        <v>0.17321549253669277</v>
      </c>
      <c r="G64" s="76">
        <v>2816350.1015277179</v>
      </c>
    </row>
    <row r="65" spans="1:7" s="71" customFormat="1" ht="12.75" customHeight="1" x14ac:dyDescent="0.2">
      <c r="A65" s="36" t="s">
        <v>167</v>
      </c>
      <c r="B65" s="45" t="s">
        <v>168</v>
      </c>
      <c r="C65" s="45" t="s">
        <v>7</v>
      </c>
      <c r="D65" s="73" t="s">
        <v>260</v>
      </c>
      <c r="E65" s="40">
        <v>2009</v>
      </c>
      <c r="F65" s="72">
        <v>0.1545666705880564</v>
      </c>
      <c r="G65" s="76">
        <v>2513134.6626587692</v>
      </c>
    </row>
    <row r="66" spans="1:7" s="71" customFormat="1" ht="12.75" customHeight="1" x14ac:dyDescent="0.2">
      <c r="A66" s="36" t="s">
        <v>331</v>
      </c>
      <c r="B66" s="45" t="s">
        <v>332</v>
      </c>
      <c r="C66" s="45" t="s">
        <v>62</v>
      </c>
      <c r="D66" s="73" t="s">
        <v>254</v>
      </c>
      <c r="E66" s="40">
        <v>2009</v>
      </c>
      <c r="F66" s="72">
        <v>0.15223592754841875</v>
      </c>
      <c r="G66" s="76">
        <v>2475238.5813083784</v>
      </c>
    </row>
    <row r="67" spans="1:7" s="71" customFormat="1" ht="12.75" customHeight="1" x14ac:dyDescent="0.2">
      <c r="A67" s="36" t="s">
        <v>336</v>
      </c>
      <c r="B67" s="73" t="s">
        <v>337</v>
      </c>
      <c r="C67" s="73" t="s">
        <v>62</v>
      </c>
      <c r="D67" s="73" t="s">
        <v>370</v>
      </c>
      <c r="E67" s="74">
        <v>2009</v>
      </c>
      <c r="F67" s="72">
        <v>0.1509436628320458</v>
      </c>
      <c r="G67" s="76">
        <v>2454227.3552808524</v>
      </c>
    </row>
    <row r="68" spans="1:7" s="71" customFormat="1" ht="12.75" customHeight="1" x14ac:dyDescent="0.2">
      <c r="A68" s="36" t="s">
        <v>232</v>
      </c>
      <c r="B68" s="73" t="s">
        <v>233</v>
      </c>
      <c r="C68" s="73" t="s">
        <v>4</v>
      </c>
      <c r="D68" s="73" t="s">
        <v>364</v>
      </c>
      <c r="E68" s="74">
        <v>2009</v>
      </c>
      <c r="F68" s="72">
        <v>0.14926832142463312</v>
      </c>
      <c r="G68" s="76">
        <v>2426987.5981796752</v>
      </c>
    </row>
    <row r="69" spans="1:7" s="71" customFormat="1" ht="12.75" customHeight="1" x14ac:dyDescent="0.2">
      <c r="A69" s="36" t="s">
        <v>181</v>
      </c>
      <c r="B69" s="45" t="s">
        <v>182</v>
      </c>
      <c r="C69" s="45" t="s">
        <v>7</v>
      </c>
      <c r="D69" s="45" t="s">
        <v>260</v>
      </c>
      <c r="E69" s="40">
        <v>2011</v>
      </c>
      <c r="F69" s="72">
        <v>0.14943671063298133</v>
      </c>
      <c r="G69" s="76">
        <v>2429725.4766285517</v>
      </c>
    </row>
    <row r="70" spans="1:7" s="71" customFormat="1" ht="12.75" customHeight="1" x14ac:dyDescent="0.2">
      <c r="A70" s="36" t="s">
        <v>69</v>
      </c>
      <c r="B70" s="45" t="s">
        <v>70</v>
      </c>
      <c r="C70" s="45" t="s">
        <v>7</v>
      </c>
      <c r="D70" s="73" t="s">
        <v>254</v>
      </c>
      <c r="E70" s="40">
        <v>2012</v>
      </c>
      <c r="F70" s="72">
        <v>0.14210096565444644</v>
      </c>
      <c r="G70" s="76">
        <v>2310451.9300622609</v>
      </c>
    </row>
    <row r="71" spans="1:7" s="71" customFormat="1" ht="12.75" customHeight="1" x14ac:dyDescent="0.2">
      <c r="A71" s="36" t="s">
        <v>124</v>
      </c>
      <c r="B71" s="45" t="s">
        <v>125</v>
      </c>
      <c r="C71" s="45" t="s">
        <v>7</v>
      </c>
      <c r="D71" s="73" t="s">
        <v>371</v>
      </c>
      <c r="E71" s="40">
        <v>2011</v>
      </c>
      <c r="F71" s="72">
        <v>0.14039224816139825</v>
      </c>
      <c r="G71" s="76">
        <v>2282669.5035913205</v>
      </c>
    </row>
    <row r="72" spans="1:7" s="71" customFormat="1" x14ac:dyDescent="0.2">
      <c r="A72" s="36" t="s">
        <v>352</v>
      </c>
      <c r="B72" s="45" t="s">
        <v>353</v>
      </c>
      <c r="C72" s="45" t="s">
        <v>108</v>
      </c>
      <c r="D72" s="73" t="s">
        <v>371</v>
      </c>
      <c r="E72" s="40">
        <v>2016</v>
      </c>
      <c r="F72" s="72">
        <v>0.13833294485021769</v>
      </c>
      <c r="G72" s="76">
        <v>2249186.8225413486</v>
      </c>
    </row>
    <row r="73" spans="1:7" s="71" customFormat="1" ht="12.75" customHeight="1" x14ac:dyDescent="0.2">
      <c r="A73" s="36" t="s">
        <v>52</v>
      </c>
      <c r="B73" s="45" t="s">
        <v>53</v>
      </c>
      <c r="C73" s="45" t="s">
        <v>7</v>
      </c>
      <c r="D73" s="73" t="s">
        <v>254</v>
      </c>
      <c r="E73" s="40">
        <v>2009</v>
      </c>
      <c r="F73" s="72">
        <v>0.13671142854548646</v>
      </c>
      <c r="G73" s="76">
        <v>2222822.2200304549</v>
      </c>
    </row>
    <row r="74" spans="1:7" s="71" customFormat="1" ht="12.75" customHeight="1" x14ac:dyDescent="0.2">
      <c r="A74" s="36" t="s">
        <v>207</v>
      </c>
      <c r="B74" s="73" t="s">
        <v>208</v>
      </c>
      <c r="C74" s="73" t="s">
        <v>7</v>
      </c>
      <c r="D74" s="73" t="s">
        <v>367</v>
      </c>
      <c r="E74" s="74">
        <v>2009</v>
      </c>
      <c r="F74" s="72">
        <v>0.13230933998335204</v>
      </c>
      <c r="G74" s="76">
        <v>2151247.6605765708</v>
      </c>
    </row>
    <row r="75" spans="1:7" s="71" customFormat="1" ht="12.75" customHeight="1" x14ac:dyDescent="0.2">
      <c r="A75" s="36" t="s">
        <v>169</v>
      </c>
      <c r="B75" s="45" t="s">
        <v>170</v>
      </c>
      <c r="C75" s="45" t="s">
        <v>7</v>
      </c>
      <c r="D75" s="45" t="s">
        <v>260</v>
      </c>
      <c r="E75" s="40">
        <v>2012</v>
      </c>
      <c r="F75" s="72">
        <v>0.12958927182367178</v>
      </c>
      <c r="G75" s="76">
        <v>2107021.4535237867</v>
      </c>
    </row>
    <row r="76" spans="1:7" s="71" customFormat="1" x14ac:dyDescent="0.2">
      <c r="A76" s="36" t="s">
        <v>329</v>
      </c>
      <c r="B76" s="45" t="s">
        <v>330</v>
      </c>
      <c r="C76" s="45" t="s">
        <v>108</v>
      </c>
      <c r="D76" s="73" t="s">
        <v>370</v>
      </c>
      <c r="E76" s="40">
        <v>2017</v>
      </c>
      <c r="F76" s="72">
        <v>0.12326931738445393</v>
      </c>
      <c r="G76" s="76">
        <v>2004263.8764394431</v>
      </c>
    </row>
    <row r="77" spans="1:7" s="71" customFormat="1" x14ac:dyDescent="0.2">
      <c r="A77" s="36" t="s">
        <v>321</v>
      </c>
      <c r="B77" s="45" t="s">
        <v>322</v>
      </c>
      <c r="C77" s="45" t="s">
        <v>7</v>
      </c>
      <c r="D77" s="73" t="s">
        <v>371</v>
      </c>
      <c r="E77" s="40">
        <v>2017</v>
      </c>
      <c r="F77" s="72">
        <v>0.11957126809466462</v>
      </c>
      <c r="G77" s="76">
        <v>1944136.4516910685</v>
      </c>
    </row>
    <row r="78" spans="1:7" s="71" customFormat="1" ht="12.75" customHeight="1" x14ac:dyDescent="0.2">
      <c r="A78" s="36" t="s">
        <v>354</v>
      </c>
      <c r="B78" s="73" t="s">
        <v>355</v>
      </c>
      <c r="C78" s="45" t="s">
        <v>62</v>
      </c>
      <c r="D78" s="73" t="s">
        <v>371</v>
      </c>
      <c r="E78" s="40">
        <v>2009</v>
      </c>
      <c r="F78" s="72">
        <v>0.11378329122657838</v>
      </c>
      <c r="G78" s="76">
        <v>1850028.4189663301</v>
      </c>
    </row>
    <row r="79" spans="1:7" s="71" customFormat="1" ht="12.75" customHeight="1" x14ac:dyDescent="0.2">
      <c r="A79" s="36" t="s">
        <v>356</v>
      </c>
      <c r="B79" s="73" t="s">
        <v>357</v>
      </c>
      <c r="C79" s="73" t="s">
        <v>62</v>
      </c>
      <c r="D79" s="73" t="s">
        <v>370</v>
      </c>
      <c r="E79" s="74">
        <v>2012</v>
      </c>
      <c r="F79" s="72">
        <v>0.10421237822079212</v>
      </c>
      <c r="G79" s="76">
        <v>1694412.7669203728</v>
      </c>
    </row>
    <row r="80" spans="1:7" s="71" customFormat="1" ht="12.75" customHeight="1" x14ac:dyDescent="0.2">
      <c r="A80" s="36" t="s">
        <v>17</v>
      </c>
      <c r="B80" s="45" t="s">
        <v>18</v>
      </c>
      <c r="C80" s="45" t="s">
        <v>10</v>
      </c>
      <c r="D80" s="73" t="s">
        <v>366</v>
      </c>
      <c r="E80" s="40">
        <v>2009</v>
      </c>
      <c r="F80" s="72">
        <v>9.0478793315886263E-2</v>
      </c>
      <c r="G80" s="76">
        <v>1471115.2854143365</v>
      </c>
    </row>
    <row r="81" spans="1:7" s="71" customFormat="1" x14ac:dyDescent="0.2">
      <c r="A81" s="36" t="s">
        <v>343</v>
      </c>
      <c r="B81" s="45" t="s">
        <v>119</v>
      </c>
      <c r="C81" s="45" t="s">
        <v>7</v>
      </c>
      <c r="D81" s="73" t="s">
        <v>371</v>
      </c>
      <c r="E81" s="40">
        <v>2012</v>
      </c>
      <c r="F81" s="72">
        <v>8.9456137406708741E-2</v>
      </c>
      <c r="G81" s="76">
        <v>1454487.690321883</v>
      </c>
    </row>
    <row r="82" spans="1:7" s="71" customFormat="1" ht="12.75" customHeight="1" x14ac:dyDescent="0.2">
      <c r="A82" s="36" t="s">
        <v>171</v>
      </c>
      <c r="B82" s="45" t="s">
        <v>172</v>
      </c>
      <c r="C82" s="45" t="s">
        <v>7</v>
      </c>
      <c r="D82" s="73" t="s">
        <v>260</v>
      </c>
      <c r="E82" s="40">
        <v>2009</v>
      </c>
      <c r="F82" s="72">
        <v>8.9186537542834121E-2</v>
      </c>
      <c r="G82" s="76">
        <v>1450104.2047982987</v>
      </c>
    </row>
    <row r="83" spans="1:7" s="71" customFormat="1" ht="12.75" customHeight="1" x14ac:dyDescent="0.2">
      <c r="A83" s="36" t="s">
        <v>143</v>
      </c>
      <c r="B83" s="45" t="s">
        <v>144</v>
      </c>
      <c r="C83" s="45" t="s">
        <v>7</v>
      </c>
      <c r="D83" s="73" t="s">
        <v>371</v>
      </c>
      <c r="E83" s="40">
        <v>2013</v>
      </c>
      <c r="F83" s="72">
        <v>8.6012203966192913E-2</v>
      </c>
      <c r="G83" s="76">
        <v>1398491.9929809144</v>
      </c>
    </row>
    <row r="84" spans="1:7" s="71" customFormat="1" ht="12.75" customHeight="1" x14ac:dyDescent="0.2">
      <c r="A84" s="36" t="s">
        <v>23</v>
      </c>
      <c r="B84" s="45" t="s">
        <v>24</v>
      </c>
      <c r="C84" s="45" t="s">
        <v>7</v>
      </c>
      <c r="D84" s="73" t="s">
        <v>366</v>
      </c>
      <c r="E84" s="40">
        <v>2011</v>
      </c>
      <c r="F84" s="72">
        <v>8.2410340279815808E-2</v>
      </c>
      <c r="G84" s="76">
        <v>1339928.4718416703</v>
      </c>
    </row>
    <row r="85" spans="1:7" s="71" customFormat="1" ht="12.75" customHeight="1" x14ac:dyDescent="0.2">
      <c r="A85" s="36" t="s">
        <v>21</v>
      </c>
      <c r="B85" s="45" t="s">
        <v>22</v>
      </c>
      <c r="C85" s="45" t="s">
        <v>7</v>
      </c>
      <c r="D85" s="73" t="s">
        <v>366</v>
      </c>
      <c r="E85" s="40">
        <v>2013</v>
      </c>
      <c r="F85" s="72">
        <v>7.9981822460133106E-2</v>
      </c>
      <c r="G85" s="76">
        <v>1300442.6480977209</v>
      </c>
    </row>
    <row r="86" spans="1:7" s="71" customFormat="1" ht="12.75" customHeight="1" x14ac:dyDescent="0.2">
      <c r="A86" s="36" t="s">
        <v>83</v>
      </c>
      <c r="B86" s="45" t="s">
        <v>84</v>
      </c>
      <c r="C86" s="45" t="s">
        <v>7</v>
      </c>
      <c r="D86" s="45" t="s">
        <v>257</v>
      </c>
      <c r="E86" s="40">
        <v>2013</v>
      </c>
      <c r="F86" s="72">
        <v>7.0198868522733368E-2</v>
      </c>
      <c r="G86" s="76">
        <v>1141379.3743030846</v>
      </c>
    </row>
    <row r="87" spans="1:7" s="71" customFormat="1" ht="12.75" customHeight="1" x14ac:dyDescent="0.2">
      <c r="A87" s="36" t="s">
        <v>226</v>
      </c>
      <c r="B87" s="73" t="s">
        <v>227</v>
      </c>
      <c r="C87" s="73" t="s">
        <v>7</v>
      </c>
      <c r="D87" s="73" t="s">
        <v>370</v>
      </c>
      <c r="E87" s="74">
        <v>2012</v>
      </c>
      <c r="F87" s="72">
        <v>6.9991954631634434E-2</v>
      </c>
      <c r="G87" s="76">
        <v>1138015.1142725879</v>
      </c>
    </row>
    <row r="88" spans="1:7" s="71" customFormat="1" ht="12.75" customHeight="1" x14ac:dyDescent="0.2">
      <c r="A88" s="36" t="s">
        <v>8</v>
      </c>
      <c r="B88" s="45" t="s">
        <v>9</v>
      </c>
      <c r="C88" s="45" t="s">
        <v>10</v>
      </c>
      <c r="D88" s="45" t="s">
        <v>366</v>
      </c>
      <c r="E88" s="40">
        <v>2009</v>
      </c>
      <c r="F88" s="72">
        <v>6.9136728158456034E-2</v>
      </c>
      <c r="G88" s="76">
        <v>1124109.7924720284</v>
      </c>
    </row>
    <row r="89" spans="1:7" s="71" customFormat="1" ht="12.75" customHeight="1" x14ac:dyDescent="0.2">
      <c r="A89" s="36" t="s">
        <v>67</v>
      </c>
      <c r="B89" s="45" t="s">
        <v>68</v>
      </c>
      <c r="C89" s="45" t="s">
        <v>7</v>
      </c>
      <c r="D89" s="73" t="s">
        <v>254</v>
      </c>
      <c r="E89" s="40">
        <v>2014</v>
      </c>
      <c r="F89" s="72">
        <v>6.8065147899456807E-2</v>
      </c>
      <c r="G89" s="76">
        <v>1106686.7252450117</v>
      </c>
    </row>
    <row r="90" spans="1:7" s="71" customFormat="1" ht="12.75" customHeight="1" x14ac:dyDescent="0.2">
      <c r="A90" s="36" t="s">
        <v>200</v>
      </c>
      <c r="B90" s="45" t="s">
        <v>201</v>
      </c>
      <c r="C90" s="45" t="s">
        <v>7</v>
      </c>
      <c r="D90" s="73" t="s">
        <v>189</v>
      </c>
      <c r="E90" s="40">
        <v>2014</v>
      </c>
      <c r="F90" s="72">
        <v>6.7461976240684424E-2</v>
      </c>
      <c r="G90" s="76">
        <v>1096879.6200170403</v>
      </c>
    </row>
    <row r="91" spans="1:7" s="71" customFormat="1" ht="12.75" customHeight="1" x14ac:dyDescent="0.2">
      <c r="A91" s="36" t="s">
        <v>157</v>
      </c>
      <c r="B91" s="73" t="s">
        <v>158</v>
      </c>
      <c r="C91" s="73" t="s">
        <v>7</v>
      </c>
      <c r="D91" s="73" t="s">
        <v>272</v>
      </c>
      <c r="E91" s="74">
        <v>2014</v>
      </c>
      <c r="F91" s="72">
        <v>5.9889642570943397E-2</v>
      </c>
      <c r="G91" s="76">
        <v>973759.32409397641</v>
      </c>
    </row>
    <row r="92" spans="1:7" s="71" customFormat="1" ht="12.75" customHeight="1" x14ac:dyDescent="0.2">
      <c r="A92" s="36" t="s">
        <v>39</v>
      </c>
      <c r="B92" s="45" t="s">
        <v>40</v>
      </c>
      <c r="C92" s="45" t="s">
        <v>7</v>
      </c>
      <c r="D92" s="73" t="s">
        <v>265</v>
      </c>
      <c r="E92" s="40">
        <v>2010</v>
      </c>
      <c r="F92" s="72">
        <v>5.8410684301930055E-2</v>
      </c>
      <c r="G92" s="76">
        <v>949712.60511929437</v>
      </c>
    </row>
    <row r="93" spans="1:7" s="71" customFormat="1" ht="12.75" customHeight="1" x14ac:dyDescent="0.2">
      <c r="A93" s="36" t="s">
        <v>294</v>
      </c>
      <c r="B93" s="73" t="s">
        <v>295</v>
      </c>
      <c r="C93" s="73" t="s">
        <v>62</v>
      </c>
      <c r="D93" s="73" t="s">
        <v>272</v>
      </c>
      <c r="E93" s="74">
        <v>2016</v>
      </c>
      <c r="F93" s="72">
        <v>5.7056683724784257E-2</v>
      </c>
      <c r="G93" s="76">
        <v>927697.60168589558</v>
      </c>
    </row>
    <row r="94" spans="1:7" s="71" customFormat="1" ht="12.75" customHeight="1" x14ac:dyDescent="0.2">
      <c r="A94" s="36" t="s">
        <v>425</v>
      </c>
      <c r="B94" s="73" t="s">
        <v>426</v>
      </c>
      <c r="C94" s="73" t="s">
        <v>7</v>
      </c>
      <c r="D94" s="73" t="s">
        <v>265</v>
      </c>
      <c r="E94" s="74">
        <v>2014</v>
      </c>
      <c r="F94" s="72">
        <v>5.4481210783695513E-2</v>
      </c>
      <c r="G94" s="76">
        <v>885822.40118914645</v>
      </c>
    </row>
    <row r="95" spans="1:7" s="71" customFormat="1" ht="12.75" customHeight="1" x14ac:dyDescent="0.2">
      <c r="A95" s="36" t="s">
        <v>85</v>
      </c>
      <c r="B95" s="45" t="s">
        <v>86</v>
      </c>
      <c r="C95" s="45" t="s">
        <v>7</v>
      </c>
      <c r="D95" s="73" t="s">
        <v>87</v>
      </c>
      <c r="E95" s="40">
        <v>2014</v>
      </c>
      <c r="F95" s="72">
        <v>5.4331252780732212E-2</v>
      </c>
      <c r="G95" s="76">
        <v>883384.19990191958</v>
      </c>
    </row>
    <row r="96" spans="1:7" s="71" customFormat="1" x14ac:dyDescent="0.2">
      <c r="A96" s="36" t="s">
        <v>317</v>
      </c>
      <c r="B96" s="45" t="s">
        <v>318</v>
      </c>
      <c r="C96" s="45" t="s">
        <v>108</v>
      </c>
      <c r="D96" s="73" t="s">
        <v>371</v>
      </c>
      <c r="E96" s="40">
        <v>2017</v>
      </c>
      <c r="F96" s="72">
        <v>5.392546996032245E-2</v>
      </c>
      <c r="G96" s="76">
        <v>876786.48470495385</v>
      </c>
    </row>
    <row r="97" spans="1:7" s="71" customFormat="1" ht="12.75" customHeight="1" x14ac:dyDescent="0.2">
      <c r="A97" s="36" t="s">
        <v>183</v>
      </c>
      <c r="B97" s="45" t="s">
        <v>184</v>
      </c>
      <c r="C97" s="45" t="s">
        <v>7</v>
      </c>
      <c r="D97" s="73" t="s">
        <v>260</v>
      </c>
      <c r="E97" s="40">
        <v>2012</v>
      </c>
      <c r="F97" s="72">
        <v>5.3975270652250475E-2</v>
      </c>
      <c r="G97" s="76">
        <v>877596.20548520063</v>
      </c>
    </row>
    <row r="98" spans="1:7" s="71" customFormat="1" ht="12.75" customHeight="1" x14ac:dyDescent="0.2">
      <c r="A98" s="36" t="s">
        <v>165</v>
      </c>
      <c r="B98" s="45" t="s">
        <v>166</v>
      </c>
      <c r="C98" s="45" t="s">
        <v>7</v>
      </c>
      <c r="D98" s="73" t="s">
        <v>260</v>
      </c>
      <c r="E98" s="40">
        <v>2012</v>
      </c>
      <c r="F98" s="72">
        <v>5.2079090162778841E-2</v>
      </c>
      <c r="G98" s="76">
        <v>846765.77550557826</v>
      </c>
    </row>
    <row r="99" spans="1:7" s="71" customFormat="1" ht="12.75" customHeight="1" x14ac:dyDescent="0.2">
      <c r="A99" s="36" t="s">
        <v>99</v>
      </c>
      <c r="B99" s="45" t="s">
        <v>100</v>
      </c>
      <c r="C99" s="45" t="s">
        <v>7</v>
      </c>
      <c r="D99" s="73" t="s">
        <v>368</v>
      </c>
      <c r="E99" s="40">
        <v>2013</v>
      </c>
      <c r="F99" s="72">
        <v>5.1350239470338073E-2</v>
      </c>
      <c r="G99" s="76">
        <v>834915.22627587069</v>
      </c>
    </row>
    <row r="100" spans="1:7" s="71" customFormat="1" ht="12.75" customHeight="1" x14ac:dyDescent="0.2">
      <c r="A100" s="36" t="s">
        <v>293</v>
      </c>
      <c r="B100" s="73" t="s">
        <v>234</v>
      </c>
      <c r="C100" s="73" t="s">
        <v>7</v>
      </c>
      <c r="D100" s="73" t="s">
        <v>363</v>
      </c>
      <c r="E100" s="74">
        <v>2010</v>
      </c>
      <c r="F100" s="72">
        <v>5.0033971353777108E-2</v>
      </c>
      <c r="G100" s="76">
        <v>813513.72350365843</v>
      </c>
    </row>
    <row r="101" spans="1:7" s="71" customFormat="1" ht="12.75" customHeight="1" x14ac:dyDescent="0.2">
      <c r="A101" s="36" t="s">
        <v>179</v>
      </c>
      <c r="B101" s="45" t="s">
        <v>180</v>
      </c>
      <c r="C101" s="45" t="s">
        <v>7</v>
      </c>
      <c r="D101" s="73" t="s">
        <v>260</v>
      </c>
      <c r="E101" s="40">
        <v>2014</v>
      </c>
      <c r="F101" s="72">
        <v>5.0046681069847956E-2</v>
      </c>
      <c r="G101" s="76">
        <v>813720.3736688504</v>
      </c>
    </row>
    <row r="102" spans="1:7" s="71" customFormat="1" ht="12.75" customHeight="1" x14ac:dyDescent="0.2">
      <c r="A102" s="36" t="s">
        <v>312</v>
      </c>
      <c r="B102" s="39" t="s">
        <v>422</v>
      </c>
      <c r="C102" s="45" t="s">
        <v>7</v>
      </c>
      <c r="D102" s="73" t="s">
        <v>371</v>
      </c>
      <c r="E102" s="40">
        <v>2017</v>
      </c>
      <c r="F102" s="72">
        <v>4.9736408179901451E-2</v>
      </c>
      <c r="G102" s="76">
        <v>808675.57616081554</v>
      </c>
    </row>
    <row r="103" spans="1:7" s="71" customFormat="1" ht="12.75" customHeight="1" x14ac:dyDescent="0.2">
      <c r="A103" s="36" t="s">
        <v>315</v>
      </c>
      <c r="B103" s="45" t="s">
        <v>316</v>
      </c>
      <c r="C103" s="45" t="s">
        <v>7</v>
      </c>
      <c r="D103" s="73" t="s">
        <v>371</v>
      </c>
      <c r="E103" s="40">
        <v>2017</v>
      </c>
      <c r="F103" s="72">
        <v>4.8906681183049847E-2</v>
      </c>
      <c r="G103" s="76">
        <v>795184.8561472561</v>
      </c>
    </row>
    <row r="104" spans="1:7" s="71" customFormat="1" ht="12.75" customHeight="1" x14ac:dyDescent="0.2">
      <c r="A104" s="36" t="s">
        <v>120</v>
      </c>
      <c r="B104" s="45" t="s">
        <v>121</v>
      </c>
      <c r="C104" s="45" t="s">
        <v>7</v>
      </c>
      <c r="D104" s="73" t="s">
        <v>371</v>
      </c>
      <c r="E104" s="40">
        <v>2013</v>
      </c>
      <c r="F104" s="72">
        <v>4.621864448481168E-2</v>
      </c>
      <c r="G104" s="76">
        <v>751479.45591355802</v>
      </c>
    </row>
    <row r="105" spans="1:7" s="71" customFormat="1" ht="12.75" customHeight="1" x14ac:dyDescent="0.2">
      <c r="A105" s="36" t="s">
        <v>230</v>
      </c>
      <c r="B105" s="73" t="s">
        <v>231</v>
      </c>
      <c r="C105" s="73" t="s">
        <v>7</v>
      </c>
      <c r="D105" s="73" t="s">
        <v>370</v>
      </c>
      <c r="E105" s="74">
        <v>2013</v>
      </c>
      <c r="F105" s="72">
        <v>4.492778280388441E-2</v>
      </c>
      <c r="G105" s="76">
        <v>730491.04215854919</v>
      </c>
    </row>
    <row r="106" spans="1:7" s="71" customFormat="1" x14ac:dyDescent="0.2">
      <c r="A106" s="46" t="s">
        <v>404</v>
      </c>
      <c r="B106" s="46" t="s">
        <v>405</v>
      </c>
      <c r="C106" s="46" t="s">
        <v>108</v>
      </c>
      <c r="D106" s="73" t="s">
        <v>254</v>
      </c>
      <c r="E106" s="49">
        <v>2018</v>
      </c>
      <c r="F106" s="72">
        <v>4.3789722001544483E-2</v>
      </c>
      <c r="G106" s="76">
        <v>711987.05265232304</v>
      </c>
    </row>
    <row r="107" spans="1:7" s="71" customFormat="1" ht="12.75" customHeight="1" x14ac:dyDescent="0.2">
      <c r="A107" s="36" t="s">
        <v>287</v>
      </c>
      <c r="B107" s="45" t="s">
        <v>288</v>
      </c>
      <c r="C107" s="45" t="s">
        <v>7</v>
      </c>
      <c r="D107" s="45" t="s">
        <v>260</v>
      </c>
      <c r="E107" s="40">
        <v>2014</v>
      </c>
      <c r="F107" s="72">
        <v>4.3410167238867814E-2</v>
      </c>
      <c r="G107" s="76">
        <v>705815.78541320271</v>
      </c>
    </row>
    <row r="108" spans="1:7" s="71" customFormat="1" ht="12.75" customHeight="1" x14ac:dyDescent="0.2">
      <c r="A108" s="36" t="s">
        <v>177</v>
      </c>
      <c r="B108" s="45" t="s">
        <v>178</v>
      </c>
      <c r="C108" s="45" t="s">
        <v>7</v>
      </c>
      <c r="D108" s="73" t="s">
        <v>260</v>
      </c>
      <c r="E108" s="40">
        <v>2012</v>
      </c>
      <c r="F108" s="72">
        <v>4.1571326254859077E-2</v>
      </c>
      <c r="G108" s="76">
        <v>675917.65149825113</v>
      </c>
    </row>
    <row r="109" spans="1:7" s="71" customFormat="1" ht="12.75" customHeight="1" x14ac:dyDescent="0.2">
      <c r="A109" s="36" t="s">
        <v>132</v>
      </c>
      <c r="B109" s="45" t="s">
        <v>133</v>
      </c>
      <c r="C109" s="45" t="s">
        <v>7</v>
      </c>
      <c r="D109" s="73" t="s">
        <v>371</v>
      </c>
      <c r="E109" s="40">
        <v>2013</v>
      </c>
      <c r="F109" s="72">
        <v>4.0854667840928637E-2</v>
      </c>
      <c r="G109" s="76">
        <v>664265.33929871675</v>
      </c>
    </row>
    <row r="110" spans="1:7" s="71" customFormat="1" ht="12.75" customHeight="1" x14ac:dyDescent="0.2">
      <c r="A110" s="36" t="s">
        <v>275</v>
      </c>
      <c r="B110" s="45" t="s">
        <v>276</v>
      </c>
      <c r="C110" s="45" t="s">
        <v>31</v>
      </c>
      <c r="D110" s="73" t="s">
        <v>367</v>
      </c>
      <c r="E110" s="40">
        <v>2016</v>
      </c>
      <c r="F110" s="72">
        <v>3.9738849586467187E-2</v>
      </c>
      <c r="G110" s="76">
        <v>646122.99643886369</v>
      </c>
    </row>
    <row r="111" spans="1:7" s="71" customFormat="1" ht="12.75" customHeight="1" x14ac:dyDescent="0.2">
      <c r="A111" s="36" t="s">
        <v>359</v>
      </c>
      <c r="B111" s="45" t="s">
        <v>140</v>
      </c>
      <c r="C111" s="45" t="s">
        <v>62</v>
      </c>
      <c r="D111" s="73" t="s">
        <v>371</v>
      </c>
      <c r="E111" s="40">
        <v>2015</v>
      </c>
      <c r="F111" s="72">
        <v>3.9616342306619597E-2</v>
      </c>
      <c r="G111" s="76">
        <v>644131.12270410778</v>
      </c>
    </row>
    <row r="112" spans="1:7" s="71" customFormat="1" ht="12.75" customHeight="1" x14ac:dyDescent="0.2">
      <c r="A112" s="36" t="s">
        <v>159</v>
      </c>
      <c r="B112" s="45" t="s">
        <v>160</v>
      </c>
      <c r="C112" s="45" t="s">
        <v>7</v>
      </c>
      <c r="D112" s="73" t="s">
        <v>260</v>
      </c>
      <c r="E112" s="40">
        <v>2015</v>
      </c>
      <c r="F112" s="72">
        <v>3.8058143951306196E-2</v>
      </c>
      <c r="G112" s="76">
        <v>618796.02113830764</v>
      </c>
    </row>
    <row r="113" spans="1:7" s="71" customFormat="1" ht="12.75" customHeight="1" x14ac:dyDescent="0.2">
      <c r="A113" s="36" t="s">
        <v>96</v>
      </c>
      <c r="B113" s="45" t="s">
        <v>97</v>
      </c>
      <c r="C113" s="45" t="s">
        <v>7</v>
      </c>
      <c r="D113" s="73" t="s">
        <v>87</v>
      </c>
      <c r="E113" s="40">
        <v>2014</v>
      </c>
      <c r="F113" s="72">
        <v>3.6772779065189401E-2</v>
      </c>
      <c r="G113" s="76">
        <v>597896.9810207017</v>
      </c>
    </row>
    <row r="114" spans="1:7" s="71" customFormat="1" ht="12.75" customHeight="1" x14ac:dyDescent="0.2">
      <c r="A114" s="36" t="s">
        <v>98</v>
      </c>
      <c r="B114" s="45" t="s">
        <v>248</v>
      </c>
      <c r="C114" s="45" t="s">
        <v>7</v>
      </c>
      <c r="D114" s="73" t="s">
        <v>87</v>
      </c>
      <c r="E114" s="40">
        <v>2012</v>
      </c>
      <c r="F114" s="72">
        <v>3.6405850246145031E-2</v>
      </c>
      <c r="G114" s="76">
        <v>591931.00187163602</v>
      </c>
    </row>
    <row r="115" spans="1:7" s="71" customFormat="1" ht="12.75" customHeight="1" x14ac:dyDescent="0.2">
      <c r="A115" s="36" t="s">
        <v>218</v>
      </c>
      <c r="B115" s="73" t="s">
        <v>219</v>
      </c>
      <c r="C115" s="73" t="s">
        <v>7</v>
      </c>
      <c r="D115" s="73" t="s">
        <v>370</v>
      </c>
      <c r="E115" s="74">
        <v>2014</v>
      </c>
      <c r="F115" s="72">
        <v>3.6083667745582915E-2</v>
      </c>
      <c r="G115" s="76">
        <v>586692.56329503842</v>
      </c>
    </row>
    <row r="116" spans="1:7" s="71" customFormat="1" ht="12.75" customHeight="1" x14ac:dyDescent="0.2">
      <c r="A116" s="36" t="s">
        <v>228</v>
      </c>
      <c r="B116" s="73" t="s">
        <v>229</v>
      </c>
      <c r="C116" s="73" t="s">
        <v>62</v>
      </c>
      <c r="D116" s="73" t="s">
        <v>370</v>
      </c>
      <c r="E116" s="74">
        <v>2010</v>
      </c>
      <c r="F116" s="72">
        <v>3.4648352020803894E-2</v>
      </c>
      <c r="G116" s="76">
        <v>563355.4383762069</v>
      </c>
    </row>
    <row r="117" spans="1:7" s="71" customFormat="1" ht="12.75" customHeight="1" x14ac:dyDescent="0.2">
      <c r="A117" s="36" t="s">
        <v>136</v>
      </c>
      <c r="B117" s="45" t="s">
        <v>137</v>
      </c>
      <c r="C117" s="45" t="s">
        <v>7</v>
      </c>
      <c r="D117" s="73" t="s">
        <v>371</v>
      </c>
      <c r="E117" s="40">
        <v>2009</v>
      </c>
      <c r="F117" s="72">
        <v>3.3819550121732732E-2</v>
      </c>
      <c r="G117" s="76">
        <v>549879.75973792933</v>
      </c>
    </row>
    <row r="118" spans="1:7" s="71" customFormat="1" ht="12.75" customHeight="1" x14ac:dyDescent="0.2">
      <c r="A118" s="36" t="s">
        <v>173</v>
      </c>
      <c r="B118" s="45" t="s">
        <v>174</v>
      </c>
      <c r="C118" s="45" t="s">
        <v>7</v>
      </c>
      <c r="D118" s="73" t="s">
        <v>260</v>
      </c>
      <c r="E118" s="40">
        <v>2013</v>
      </c>
      <c r="F118" s="72">
        <v>3.2497113651657639E-2</v>
      </c>
      <c r="G118" s="76">
        <v>528377.96430256439</v>
      </c>
    </row>
    <row r="119" spans="1:7" s="71" customFormat="1" ht="12.75" customHeight="1" x14ac:dyDescent="0.2">
      <c r="A119" s="36" t="s">
        <v>141</v>
      </c>
      <c r="B119" s="45" t="s">
        <v>142</v>
      </c>
      <c r="C119" s="45" t="s">
        <v>7</v>
      </c>
      <c r="D119" s="73" t="s">
        <v>371</v>
      </c>
      <c r="E119" s="40">
        <v>2014</v>
      </c>
      <c r="F119" s="72">
        <v>3.2369451865792459E-2</v>
      </c>
      <c r="G119" s="76">
        <v>526302.28228176339</v>
      </c>
    </row>
    <row r="120" spans="1:7" s="71" customFormat="1" ht="12.75" customHeight="1" x14ac:dyDescent="0.2">
      <c r="A120" s="36" t="s">
        <v>37</v>
      </c>
      <c r="B120" s="45" t="s">
        <v>38</v>
      </c>
      <c r="C120" s="45" t="s">
        <v>7</v>
      </c>
      <c r="D120" s="73" t="s">
        <v>265</v>
      </c>
      <c r="E120" s="40">
        <v>2013</v>
      </c>
      <c r="F120" s="72">
        <v>3.1475962927672102E-2</v>
      </c>
      <c r="G120" s="76">
        <v>511774.84235859307</v>
      </c>
    </row>
    <row r="121" spans="1:7" s="71" customFormat="1" ht="12.75" customHeight="1" x14ac:dyDescent="0.2">
      <c r="A121" s="36" t="s">
        <v>192</v>
      </c>
      <c r="B121" s="45" t="s">
        <v>193</v>
      </c>
      <c r="C121" s="45" t="s">
        <v>7</v>
      </c>
      <c r="D121" s="73" t="s">
        <v>189</v>
      </c>
      <c r="E121" s="40">
        <v>2014</v>
      </c>
      <c r="F121" s="72">
        <v>3.0708164015523093E-2</v>
      </c>
      <c r="G121" s="76">
        <v>499291.02516351361</v>
      </c>
    </row>
    <row r="122" spans="1:7" s="71" customFormat="1" ht="12.75" customHeight="1" x14ac:dyDescent="0.2">
      <c r="A122" s="36" t="s">
        <v>308</v>
      </c>
      <c r="B122" s="45" t="s">
        <v>309</v>
      </c>
      <c r="C122" s="45" t="s">
        <v>7</v>
      </c>
      <c r="D122" s="73" t="s">
        <v>260</v>
      </c>
      <c r="E122" s="40">
        <v>2017</v>
      </c>
      <c r="F122" s="72">
        <v>2.8564399147630488E-2</v>
      </c>
      <c r="G122" s="76">
        <v>464435.06444705551</v>
      </c>
    </row>
    <row r="123" spans="1:7" s="71" customFormat="1" ht="12.75" customHeight="1" x14ac:dyDescent="0.2">
      <c r="A123" s="36" t="s">
        <v>306</v>
      </c>
      <c r="B123" s="45" t="s">
        <v>307</v>
      </c>
      <c r="C123" s="45" t="s">
        <v>7</v>
      </c>
      <c r="D123" s="73" t="s">
        <v>260</v>
      </c>
      <c r="E123" s="40">
        <v>2017</v>
      </c>
      <c r="F123" s="72">
        <v>2.8393238944137731E-2</v>
      </c>
      <c r="G123" s="76">
        <v>461652.13175769337</v>
      </c>
    </row>
    <row r="124" spans="1:7" s="71" customFormat="1" ht="12.75" customHeight="1" x14ac:dyDescent="0.2">
      <c r="A124" s="36" t="s">
        <v>25</v>
      </c>
      <c r="B124" s="45" t="s">
        <v>26</v>
      </c>
      <c r="C124" s="45" t="s">
        <v>7</v>
      </c>
      <c r="D124" s="45" t="s">
        <v>366</v>
      </c>
      <c r="E124" s="40">
        <v>2014</v>
      </c>
      <c r="F124" s="72">
        <v>2.728372069870251E-2</v>
      </c>
      <c r="G124" s="76">
        <v>443612.22217791714</v>
      </c>
    </row>
    <row r="125" spans="1:7" s="71" customFormat="1" ht="12.75" customHeight="1" x14ac:dyDescent="0.2">
      <c r="A125" s="36" t="s">
        <v>81</v>
      </c>
      <c r="B125" s="45" t="s">
        <v>82</v>
      </c>
      <c r="C125" s="45" t="s">
        <v>7</v>
      </c>
      <c r="D125" s="73" t="s">
        <v>257</v>
      </c>
      <c r="E125" s="40">
        <v>2014</v>
      </c>
      <c r="F125" s="72">
        <v>2.605192815276542E-2</v>
      </c>
      <c r="G125" s="76">
        <v>423584.2269275724</v>
      </c>
    </row>
    <row r="126" spans="1:7" s="71" customFormat="1" ht="12.75" customHeight="1" x14ac:dyDescent="0.2">
      <c r="A126" s="36" t="s">
        <v>90</v>
      </c>
      <c r="B126" s="45" t="s">
        <v>91</v>
      </c>
      <c r="C126" s="45" t="s">
        <v>7</v>
      </c>
      <c r="D126" s="73" t="s">
        <v>87</v>
      </c>
      <c r="E126" s="40">
        <v>2011</v>
      </c>
      <c r="F126" s="72">
        <v>2.5432317429755009E-2</v>
      </c>
      <c r="G126" s="76">
        <v>413509.83521409234</v>
      </c>
    </row>
    <row r="127" spans="1:7" s="71" customFormat="1" ht="12.75" customHeight="1" x14ac:dyDescent="0.2">
      <c r="A127" s="36" t="s">
        <v>313</v>
      </c>
      <c r="B127" s="45" t="s">
        <v>314</v>
      </c>
      <c r="C127" s="45" t="s">
        <v>7</v>
      </c>
      <c r="D127" s="73" t="s">
        <v>371</v>
      </c>
      <c r="E127" s="40">
        <v>2017</v>
      </c>
      <c r="F127" s="72">
        <v>2.4648081613240162E-2</v>
      </c>
      <c r="G127" s="76">
        <v>400758.76665135741</v>
      </c>
    </row>
    <row r="128" spans="1:7" s="71" customFormat="1" ht="12.75" customHeight="1" x14ac:dyDescent="0.2">
      <c r="A128" s="36" t="s">
        <v>255</v>
      </c>
      <c r="B128" s="45" t="s">
        <v>256</v>
      </c>
      <c r="C128" s="45" t="s">
        <v>7</v>
      </c>
      <c r="D128" s="73" t="s">
        <v>254</v>
      </c>
      <c r="E128" s="40">
        <v>2016</v>
      </c>
      <c r="F128" s="72">
        <v>2.418231379599747E-2</v>
      </c>
      <c r="G128" s="76">
        <v>393185.74174365797</v>
      </c>
    </row>
    <row r="129" spans="1:7" s="71" customFormat="1" ht="12.75" customHeight="1" x14ac:dyDescent="0.2">
      <c r="A129" s="77" t="s">
        <v>27</v>
      </c>
      <c r="B129" s="73" t="s">
        <v>28</v>
      </c>
      <c r="C129" s="73" t="s">
        <v>7</v>
      </c>
      <c r="D129" s="73" t="s">
        <v>265</v>
      </c>
      <c r="E129" s="74">
        <v>2013</v>
      </c>
      <c r="F129" s="72">
        <v>2.1997344256390054E-2</v>
      </c>
      <c r="G129" s="76">
        <v>357659.82489528612</v>
      </c>
    </row>
    <row r="130" spans="1:7" s="71" customFormat="1" ht="12.75" customHeight="1" x14ac:dyDescent="0.2">
      <c r="A130" s="36" t="s">
        <v>65</v>
      </c>
      <c r="B130" s="45" t="s">
        <v>66</v>
      </c>
      <c r="C130" s="45" t="s">
        <v>7</v>
      </c>
      <c r="D130" s="73" t="s">
        <v>254</v>
      </c>
      <c r="E130" s="40">
        <v>2013</v>
      </c>
      <c r="F130" s="72">
        <v>2.1666418782853466E-2</v>
      </c>
      <c r="G130" s="76">
        <v>352279.23233197688</v>
      </c>
    </row>
    <row r="131" spans="1:7" s="71" customFormat="1" ht="12.75" customHeight="1" x14ac:dyDescent="0.2">
      <c r="A131" s="36" t="s">
        <v>202</v>
      </c>
      <c r="B131" s="73" t="s">
        <v>203</v>
      </c>
      <c r="C131" s="73" t="s">
        <v>7</v>
      </c>
      <c r="D131" s="73" t="s">
        <v>367</v>
      </c>
      <c r="E131" s="74">
        <v>2015</v>
      </c>
      <c r="F131" s="72">
        <v>1.8034413987717574E-2</v>
      </c>
      <c r="G131" s="76">
        <v>293225.64004799986</v>
      </c>
    </row>
    <row r="132" spans="1:7" s="71" customFormat="1" ht="12.75" customHeight="1" x14ac:dyDescent="0.2">
      <c r="A132" s="36" t="s">
        <v>126</v>
      </c>
      <c r="B132" s="45" t="s">
        <v>127</v>
      </c>
      <c r="C132" s="45" t="s">
        <v>7</v>
      </c>
      <c r="D132" s="73" t="s">
        <v>371</v>
      </c>
      <c r="E132" s="40">
        <v>2014</v>
      </c>
      <c r="F132" s="72">
        <v>1.7510818866657691E-2</v>
      </c>
      <c r="G132" s="76">
        <v>284712.38785120781</v>
      </c>
    </row>
    <row r="133" spans="1:7" s="71" customFormat="1" ht="12.75" customHeight="1" x14ac:dyDescent="0.2">
      <c r="A133" s="36" t="s">
        <v>29</v>
      </c>
      <c r="B133" s="45" t="s">
        <v>30</v>
      </c>
      <c r="C133" s="45" t="s">
        <v>31</v>
      </c>
      <c r="D133" s="73" t="s">
        <v>265</v>
      </c>
      <c r="E133" s="40">
        <v>2013</v>
      </c>
      <c r="F133" s="72">
        <v>1.7394428298461651E-2</v>
      </c>
      <c r="G133" s="76">
        <v>282819.96712281165</v>
      </c>
    </row>
    <row r="134" spans="1:7" s="71" customFormat="1" ht="12.75" customHeight="1" x14ac:dyDescent="0.2">
      <c r="A134" s="36" t="s">
        <v>130</v>
      </c>
      <c r="B134" s="45" t="s">
        <v>131</v>
      </c>
      <c r="C134" s="45" t="s">
        <v>7</v>
      </c>
      <c r="D134" s="73" t="s">
        <v>371</v>
      </c>
      <c r="E134" s="40">
        <v>2009</v>
      </c>
      <c r="F134" s="72">
        <v>1.6817623113473526E-2</v>
      </c>
      <c r="G134" s="76">
        <v>273441.56039075274</v>
      </c>
    </row>
    <row r="135" spans="1:7" s="71" customFormat="1" ht="12.75" customHeight="1" x14ac:dyDescent="0.2">
      <c r="A135" s="36" t="s">
        <v>48</v>
      </c>
      <c r="B135" s="45" t="s">
        <v>49</v>
      </c>
      <c r="C135" s="45" t="s">
        <v>7</v>
      </c>
      <c r="D135" s="73" t="s">
        <v>254</v>
      </c>
      <c r="E135" s="40">
        <v>2015</v>
      </c>
      <c r="F135" s="72">
        <v>0</v>
      </c>
      <c r="G135" s="76">
        <v>0</v>
      </c>
    </row>
    <row r="136" spans="1:7" s="71" customFormat="1" ht="12.75" customHeight="1" x14ac:dyDescent="0.2">
      <c r="A136" s="36" t="s">
        <v>44</v>
      </c>
      <c r="B136" s="45" t="s">
        <v>45</v>
      </c>
      <c r="C136" s="45" t="s">
        <v>7</v>
      </c>
      <c r="D136" s="73" t="s">
        <v>254</v>
      </c>
      <c r="E136" s="40">
        <v>2015</v>
      </c>
      <c r="F136" s="72">
        <v>0</v>
      </c>
      <c r="G136" s="76">
        <v>0</v>
      </c>
    </row>
    <row r="137" spans="1:7" s="71" customFormat="1" ht="12.75" customHeight="1" x14ac:dyDescent="0.2">
      <c r="A137" s="36" t="s">
        <v>5</v>
      </c>
      <c r="B137" s="45" t="s">
        <v>6</v>
      </c>
      <c r="C137" s="45" t="s">
        <v>7</v>
      </c>
      <c r="D137" s="73" t="s">
        <v>366</v>
      </c>
      <c r="E137" s="40">
        <v>2014</v>
      </c>
      <c r="F137" s="72">
        <v>0</v>
      </c>
      <c r="G137" s="76">
        <v>0</v>
      </c>
    </row>
    <row r="138" spans="1:7" s="71" customFormat="1" ht="12.75" customHeight="1" x14ac:dyDescent="0.2">
      <c r="A138" s="46" t="s">
        <v>399</v>
      </c>
      <c r="B138" s="46" t="s">
        <v>400</v>
      </c>
      <c r="C138" s="46" t="s">
        <v>7</v>
      </c>
      <c r="D138" s="46" t="s">
        <v>260</v>
      </c>
      <c r="E138" s="49">
        <v>2018</v>
      </c>
      <c r="F138" s="72">
        <v>0</v>
      </c>
      <c r="G138" s="76">
        <v>0</v>
      </c>
    </row>
    <row r="139" spans="1:7" s="71" customFormat="1" ht="12.75" customHeight="1" x14ac:dyDescent="0.2">
      <c r="A139" s="36" t="s">
        <v>235</v>
      </c>
      <c r="B139" s="73" t="s">
        <v>236</v>
      </c>
      <c r="C139" s="73" t="s">
        <v>7</v>
      </c>
      <c r="D139" s="73" t="s">
        <v>363</v>
      </c>
      <c r="E139" s="74">
        <v>2013</v>
      </c>
      <c r="F139" s="72">
        <v>0</v>
      </c>
      <c r="G139" s="76">
        <v>0</v>
      </c>
    </row>
    <row r="140" spans="1:7" s="71" customFormat="1" ht="12.75" customHeight="1" x14ac:dyDescent="0.2">
      <c r="A140" s="36" t="s">
        <v>266</v>
      </c>
      <c r="B140" s="45" t="s">
        <v>267</v>
      </c>
      <c r="C140" s="45" t="s">
        <v>7</v>
      </c>
      <c r="D140" s="45" t="s">
        <v>265</v>
      </c>
      <c r="E140" s="40">
        <v>2016</v>
      </c>
      <c r="F140" s="72">
        <v>0</v>
      </c>
      <c r="G140" s="76">
        <v>0</v>
      </c>
    </row>
    <row r="141" spans="1:7" s="71" customFormat="1" ht="12.75" customHeight="1" x14ac:dyDescent="0.2">
      <c r="A141" s="36" t="s">
        <v>263</v>
      </c>
      <c r="B141" s="45" t="s">
        <v>264</v>
      </c>
      <c r="C141" s="45" t="s">
        <v>7</v>
      </c>
      <c r="D141" s="73" t="s">
        <v>265</v>
      </c>
      <c r="E141" s="40">
        <v>2016</v>
      </c>
      <c r="F141" s="72">
        <v>0</v>
      </c>
      <c r="G141" s="76">
        <v>0</v>
      </c>
    </row>
    <row r="142" spans="1:7" s="71" customFormat="1" ht="12.75" customHeight="1" x14ac:dyDescent="0.2">
      <c r="A142" s="36" t="s">
        <v>71</v>
      </c>
      <c r="B142" s="45" t="s">
        <v>72</v>
      </c>
      <c r="C142" s="45" t="s">
        <v>7</v>
      </c>
      <c r="D142" s="73" t="s">
        <v>254</v>
      </c>
      <c r="E142" s="40">
        <v>2014</v>
      </c>
      <c r="F142" s="72">
        <v>0</v>
      </c>
      <c r="G142" s="76">
        <v>0</v>
      </c>
    </row>
    <row r="143" spans="1:7" s="71" customFormat="1" ht="12.75" customHeight="1" x14ac:dyDescent="0.2">
      <c r="A143" s="36" t="s">
        <v>304</v>
      </c>
      <c r="B143" s="45" t="s">
        <v>305</v>
      </c>
      <c r="C143" s="45" t="s">
        <v>7</v>
      </c>
      <c r="D143" s="73" t="s">
        <v>366</v>
      </c>
      <c r="E143" s="40">
        <v>2017</v>
      </c>
      <c r="F143" s="72">
        <v>0</v>
      </c>
      <c r="G143" s="76">
        <v>0</v>
      </c>
    </row>
    <row r="144" spans="1:7" s="71" customFormat="1" ht="12.75" customHeight="1" x14ac:dyDescent="0.2">
      <c r="A144" s="36" t="s">
        <v>372</v>
      </c>
      <c r="B144" s="45" t="s">
        <v>373</v>
      </c>
      <c r="C144" s="45" t="s">
        <v>31</v>
      </c>
      <c r="D144" s="45" t="s">
        <v>265</v>
      </c>
      <c r="E144" s="40">
        <v>2014</v>
      </c>
      <c r="F144" s="72">
        <v>0</v>
      </c>
      <c r="G144" s="76">
        <v>0</v>
      </c>
    </row>
    <row r="145" spans="1:7" s="71" customFormat="1" ht="12.75" customHeight="1" x14ac:dyDescent="0.2">
      <c r="A145" s="36" t="s">
        <v>224</v>
      </c>
      <c r="B145" s="73" t="s">
        <v>225</v>
      </c>
      <c r="C145" s="73" t="s">
        <v>7</v>
      </c>
      <c r="D145" s="73" t="s">
        <v>370</v>
      </c>
      <c r="E145" s="74">
        <v>2011</v>
      </c>
      <c r="F145" s="72">
        <v>0</v>
      </c>
      <c r="G145" s="76">
        <v>0</v>
      </c>
    </row>
    <row r="146" spans="1:7" s="71" customFormat="1" ht="12.75" customHeight="1" x14ac:dyDescent="0.2">
      <c r="A146" s="36" t="s">
        <v>153</v>
      </c>
      <c r="B146" s="45" t="s">
        <v>154</v>
      </c>
      <c r="C146" s="45" t="s">
        <v>7</v>
      </c>
      <c r="D146" s="73" t="s">
        <v>272</v>
      </c>
      <c r="E146" s="40">
        <v>2013</v>
      </c>
      <c r="F146" s="72">
        <v>0</v>
      </c>
      <c r="G146" s="76">
        <v>0</v>
      </c>
    </row>
    <row r="147" spans="1:7" s="71" customFormat="1" ht="12.75" customHeight="1" x14ac:dyDescent="0.2">
      <c r="A147" s="36" t="s">
        <v>270</v>
      </c>
      <c r="B147" s="45" t="s">
        <v>271</v>
      </c>
      <c r="C147" s="45" t="s">
        <v>31</v>
      </c>
      <c r="D147" s="73" t="s">
        <v>265</v>
      </c>
      <c r="E147" s="40">
        <v>2016</v>
      </c>
      <c r="F147" s="72">
        <v>0</v>
      </c>
      <c r="G147" s="76">
        <v>0</v>
      </c>
    </row>
    <row r="148" spans="1:7" s="71" customFormat="1" ht="12.75" customHeight="1" x14ac:dyDescent="0.2">
      <c r="A148" s="36" t="s">
        <v>175</v>
      </c>
      <c r="B148" s="45" t="s">
        <v>176</v>
      </c>
      <c r="C148" s="45" t="s">
        <v>7</v>
      </c>
      <c r="D148" s="45" t="s">
        <v>260</v>
      </c>
      <c r="E148" s="40">
        <v>2014</v>
      </c>
      <c r="F148" s="72">
        <v>0</v>
      </c>
      <c r="G148" s="76">
        <v>0</v>
      </c>
    </row>
    <row r="149" spans="1:7" s="71" customFormat="1" ht="12.75" customHeight="1" x14ac:dyDescent="0.2">
      <c r="A149" s="36" t="s">
        <v>216</v>
      </c>
      <c r="B149" s="45" t="s">
        <v>217</v>
      </c>
      <c r="C149" s="45" t="s">
        <v>62</v>
      </c>
      <c r="D149" s="73" t="s">
        <v>370</v>
      </c>
      <c r="E149" s="40">
        <v>2012</v>
      </c>
      <c r="F149" s="72">
        <v>0</v>
      </c>
      <c r="G149" s="76">
        <v>0</v>
      </c>
    </row>
    <row r="150" spans="1:7" s="71" customFormat="1" ht="12.75" customHeight="1" x14ac:dyDescent="0.2">
      <c r="A150" s="36" t="s">
        <v>88</v>
      </c>
      <c r="B150" s="45" t="s">
        <v>89</v>
      </c>
      <c r="C150" s="45" t="s">
        <v>31</v>
      </c>
      <c r="D150" s="73" t="s">
        <v>87</v>
      </c>
      <c r="E150" s="40">
        <v>2014</v>
      </c>
      <c r="F150" s="72">
        <v>0</v>
      </c>
      <c r="G150" s="76">
        <v>0</v>
      </c>
    </row>
    <row r="151" spans="1:7" s="71" customFormat="1" ht="12.75" customHeight="1" x14ac:dyDescent="0.2">
      <c r="A151" s="36" t="s">
        <v>327</v>
      </c>
      <c r="B151" s="73" t="s">
        <v>328</v>
      </c>
      <c r="C151" s="73" t="s">
        <v>7</v>
      </c>
      <c r="D151" s="73" t="s">
        <v>265</v>
      </c>
      <c r="E151" s="74">
        <v>2017</v>
      </c>
      <c r="F151" s="72">
        <v>0</v>
      </c>
      <c r="G151" s="76">
        <v>0</v>
      </c>
    </row>
    <row r="152" spans="1:7" s="71" customFormat="1" ht="12.75" customHeight="1" x14ac:dyDescent="0.2">
      <c r="A152" s="36" t="s">
        <v>325</v>
      </c>
      <c r="B152" s="45" t="s">
        <v>326</v>
      </c>
      <c r="C152" s="45" t="s">
        <v>7</v>
      </c>
      <c r="D152" s="73" t="s">
        <v>265</v>
      </c>
      <c r="E152" s="40">
        <v>2017</v>
      </c>
      <c r="F152" s="72">
        <v>0</v>
      </c>
      <c r="G152" s="76">
        <v>0</v>
      </c>
    </row>
    <row r="153" spans="1:7" s="71" customFormat="1" ht="12.75" customHeight="1" x14ac:dyDescent="0.2">
      <c r="A153" s="36" t="s">
        <v>13</v>
      </c>
      <c r="B153" s="45" t="s">
        <v>14</v>
      </c>
      <c r="C153" s="45" t="s">
        <v>7</v>
      </c>
      <c r="D153" s="73" t="s">
        <v>366</v>
      </c>
      <c r="E153" s="40">
        <v>2014</v>
      </c>
      <c r="F153" s="72">
        <v>0</v>
      </c>
      <c r="G153" s="76">
        <v>0</v>
      </c>
    </row>
    <row r="154" spans="1:7" s="71" customFormat="1" ht="12.75" customHeight="1" x14ac:dyDescent="0.2">
      <c r="A154" s="36" t="s">
        <v>302</v>
      </c>
      <c r="B154" s="45" t="s">
        <v>303</v>
      </c>
      <c r="C154" s="45" t="s">
        <v>7</v>
      </c>
      <c r="D154" s="73" t="s">
        <v>368</v>
      </c>
      <c r="E154" s="40">
        <v>2017</v>
      </c>
      <c r="F154" s="72">
        <v>0</v>
      </c>
      <c r="G154" s="76">
        <v>0</v>
      </c>
    </row>
    <row r="155" spans="1:7" s="71" customFormat="1" ht="12.75" customHeight="1" x14ac:dyDescent="0.2">
      <c r="A155" s="36" t="s">
        <v>358</v>
      </c>
      <c r="B155" s="45" t="s">
        <v>36</v>
      </c>
      <c r="C155" s="45" t="s">
        <v>7</v>
      </c>
      <c r="D155" s="73" t="s">
        <v>265</v>
      </c>
      <c r="E155" s="40">
        <v>2013</v>
      </c>
      <c r="F155" s="72">
        <v>0</v>
      </c>
      <c r="G155" s="76">
        <v>0</v>
      </c>
    </row>
    <row r="156" spans="1:7" s="71" customFormat="1" ht="12.75" customHeight="1" x14ac:dyDescent="0.2">
      <c r="A156" s="36" t="s">
        <v>261</v>
      </c>
      <c r="B156" s="45" t="s">
        <v>262</v>
      </c>
      <c r="C156" s="45" t="s">
        <v>62</v>
      </c>
      <c r="D156" s="73" t="s">
        <v>371</v>
      </c>
      <c r="E156" s="40">
        <v>2016</v>
      </c>
      <c r="F156" s="72">
        <v>0</v>
      </c>
      <c r="G156" s="76">
        <v>0</v>
      </c>
    </row>
    <row r="157" spans="1:7" s="71" customFormat="1" ht="12.75" customHeight="1" x14ac:dyDescent="0.2">
      <c r="A157" s="36" t="s">
        <v>310</v>
      </c>
      <c r="B157" s="45" t="s">
        <v>311</v>
      </c>
      <c r="C157" s="45" t="s">
        <v>7</v>
      </c>
      <c r="D157" s="73" t="s">
        <v>260</v>
      </c>
      <c r="E157" s="40">
        <v>2017</v>
      </c>
      <c r="F157" s="72">
        <v>0</v>
      </c>
      <c r="G157" s="76">
        <v>0</v>
      </c>
    </row>
    <row r="158" spans="1:7" s="71" customFormat="1" ht="12.75" customHeight="1" x14ac:dyDescent="0.2">
      <c r="A158" s="46" t="s">
        <v>406</v>
      </c>
      <c r="B158" s="46" t="s">
        <v>407</v>
      </c>
      <c r="C158" s="46" t="s">
        <v>7</v>
      </c>
      <c r="D158" s="46" t="s">
        <v>265</v>
      </c>
      <c r="E158" s="49">
        <v>2018</v>
      </c>
      <c r="F158" s="72">
        <v>0</v>
      </c>
      <c r="G158" s="76">
        <v>0</v>
      </c>
    </row>
    <row r="159" spans="1:7" s="71" customFormat="1" x14ac:dyDescent="0.2">
      <c r="A159" s="46" t="s">
        <v>414</v>
      </c>
      <c r="B159" s="46" t="s">
        <v>415</v>
      </c>
      <c r="C159" s="46" t="s">
        <v>7</v>
      </c>
      <c r="D159" s="46" t="s">
        <v>272</v>
      </c>
      <c r="E159" s="49">
        <v>2018</v>
      </c>
      <c r="F159" s="72">
        <v>0</v>
      </c>
      <c r="G159" s="76">
        <v>0</v>
      </c>
    </row>
    <row r="160" spans="1:7" s="71" customFormat="1" ht="12.75" customHeight="1" x14ac:dyDescent="0.2">
      <c r="A160" s="36" t="s">
        <v>73</v>
      </c>
      <c r="B160" s="45" t="s">
        <v>74</v>
      </c>
      <c r="C160" s="45" t="s">
        <v>7</v>
      </c>
      <c r="D160" s="45" t="s">
        <v>254</v>
      </c>
      <c r="E160" s="40">
        <v>2014</v>
      </c>
      <c r="F160" s="72">
        <v>0</v>
      </c>
      <c r="G160" s="76">
        <v>0</v>
      </c>
    </row>
    <row r="161" spans="1:7" s="71" customFormat="1" ht="12.75" customHeight="1" x14ac:dyDescent="0.2">
      <c r="A161" s="36" t="s">
        <v>273</v>
      </c>
      <c r="B161" s="73" t="s">
        <v>274</v>
      </c>
      <c r="C161" s="73" t="s">
        <v>7</v>
      </c>
      <c r="D161" s="73" t="s">
        <v>272</v>
      </c>
      <c r="E161" s="74">
        <v>2016</v>
      </c>
      <c r="F161" s="72">
        <v>0</v>
      </c>
      <c r="G161" s="76">
        <v>0</v>
      </c>
    </row>
    <row r="162" spans="1:7" ht="12.75" customHeight="1" x14ac:dyDescent="0.2">
      <c r="A162" s="36" t="s">
        <v>222</v>
      </c>
      <c r="B162" s="73" t="s">
        <v>223</v>
      </c>
      <c r="C162" s="73" t="s">
        <v>7</v>
      </c>
      <c r="D162" s="73" t="s">
        <v>370</v>
      </c>
      <c r="E162" s="74">
        <v>2012</v>
      </c>
      <c r="F162" s="72">
        <v>0</v>
      </c>
      <c r="G162" s="76">
        <v>0</v>
      </c>
    </row>
    <row r="163" spans="1:7" s="37" customFormat="1" ht="12.75" customHeight="1" x14ac:dyDescent="0.2">
      <c r="A163" s="46" t="s">
        <v>386</v>
      </c>
      <c r="B163" s="46" t="s">
        <v>387</v>
      </c>
      <c r="C163" s="46" t="s">
        <v>31</v>
      </c>
      <c r="D163" s="46" t="s">
        <v>254</v>
      </c>
      <c r="E163" s="49">
        <v>2018</v>
      </c>
      <c r="F163" s="72">
        <v>0</v>
      </c>
      <c r="G163" s="76">
        <v>0</v>
      </c>
    </row>
    <row r="164" spans="1:7" s="71" customFormat="1" x14ac:dyDescent="0.2">
      <c r="A164" s="63" t="s">
        <v>443</v>
      </c>
      <c r="B164" s="39" t="s">
        <v>444</v>
      </c>
      <c r="C164" s="39" t="s">
        <v>7</v>
      </c>
      <c r="D164" s="46" t="s">
        <v>257</v>
      </c>
      <c r="E164" s="47">
        <v>2016</v>
      </c>
      <c r="F164" s="72">
        <v>0</v>
      </c>
      <c r="G164" s="76">
        <v>0</v>
      </c>
    </row>
    <row r="165" spans="1:7" s="37" customFormat="1" ht="12.75" customHeight="1" x14ac:dyDescent="0.2">
      <c r="A165" s="36" t="s">
        <v>79</v>
      </c>
      <c r="B165" s="45" t="s">
        <v>80</v>
      </c>
      <c r="C165" s="45" t="s">
        <v>7</v>
      </c>
      <c r="D165" s="73" t="s">
        <v>257</v>
      </c>
      <c r="E165" s="40">
        <v>2013</v>
      </c>
      <c r="F165" s="72">
        <v>0</v>
      </c>
      <c r="G165" s="76">
        <v>0</v>
      </c>
    </row>
    <row r="166" spans="1:7" s="37" customFormat="1" ht="12.75" customHeight="1" x14ac:dyDescent="0.2">
      <c r="A166" s="46" t="s">
        <v>412</v>
      </c>
      <c r="B166" s="46" t="s">
        <v>413</v>
      </c>
      <c r="C166" s="46" t="s">
        <v>31</v>
      </c>
      <c r="D166" s="46" t="s">
        <v>272</v>
      </c>
      <c r="E166" s="49">
        <v>2018</v>
      </c>
      <c r="F166" s="72">
        <v>0</v>
      </c>
      <c r="G166" s="76">
        <v>0</v>
      </c>
    </row>
    <row r="167" spans="1:7" s="37" customFormat="1" ht="12.75" customHeight="1" x14ac:dyDescent="0.2">
      <c r="A167" s="46" t="s">
        <v>397</v>
      </c>
      <c r="B167" s="46" t="s">
        <v>398</v>
      </c>
      <c r="C167" s="46" t="s">
        <v>7</v>
      </c>
      <c r="D167" s="46" t="s">
        <v>260</v>
      </c>
      <c r="E167" s="49">
        <v>2018</v>
      </c>
      <c r="F167" s="72">
        <v>0</v>
      </c>
      <c r="G167" s="76">
        <v>0</v>
      </c>
    </row>
    <row r="168" spans="1:7" s="37" customFormat="1" ht="12.75" customHeight="1" x14ac:dyDescent="0.2">
      <c r="A168" s="36" t="s">
        <v>300</v>
      </c>
      <c r="B168" s="45" t="s">
        <v>301</v>
      </c>
      <c r="C168" s="45" t="s">
        <v>31</v>
      </c>
      <c r="D168" s="73" t="s">
        <v>254</v>
      </c>
      <c r="E168" s="40">
        <v>2017</v>
      </c>
      <c r="F168" s="72">
        <v>0</v>
      </c>
      <c r="G168" s="76">
        <v>0</v>
      </c>
    </row>
    <row r="169" spans="1:7" s="37" customFormat="1" ht="12.75" customHeight="1" x14ac:dyDescent="0.2">
      <c r="A169" s="46" t="s">
        <v>429</v>
      </c>
      <c r="B169" s="46" t="s">
        <v>430</v>
      </c>
      <c r="C169" s="46" t="s">
        <v>62</v>
      </c>
      <c r="D169" s="73" t="s">
        <v>366</v>
      </c>
      <c r="E169" s="49">
        <v>2018</v>
      </c>
      <c r="F169" s="72">
        <v>0</v>
      </c>
      <c r="G169" s="76">
        <v>0</v>
      </c>
    </row>
    <row r="170" spans="1:7" s="37" customFormat="1" ht="12.75" customHeight="1" x14ac:dyDescent="0.2">
      <c r="A170" s="46" t="s">
        <v>384</v>
      </c>
      <c r="B170" s="46" t="s">
        <v>385</v>
      </c>
      <c r="C170" s="46" t="s">
        <v>7</v>
      </c>
      <c r="D170" s="46" t="s">
        <v>254</v>
      </c>
      <c r="E170" s="49">
        <v>2018</v>
      </c>
      <c r="F170" s="72">
        <v>0</v>
      </c>
      <c r="G170" s="76">
        <v>0</v>
      </c>
    </row>
    <row r="171" spans="1:7" s="37" customFormat="1" ht="12.75" customHeight="1" x14ac:dyDescent="0.2">
      <c r="A171" s="36" t="s">
        <v>258</v>
      </c>
      <c r="B171" s="45" t="s">
        <v>259</v>
      </c>
      <c r="C171" s="45" t="s">
        <v>62</v>
      </c>
      <c r="D171" s="73" t="s">
        <v>87</v>
      </c>
      <c r="E171" s="40">
        <v>2016</v>
      </c>
      <c r="F171" s="72">
        <v>0</v>
      </c>
      <c r="G171" s="76">
        <v>0</v>
      </c>
    </row>
    <row r="172" spans="1:7" s="37" customFormat="1" ht="12.75" customHeight="1" x14ac:dyDescent="0.2">
      <c r="A172" s="46" t="s">
        <v>431</v>
      </c>
      <c r="B172" s="46" t="s">
        <v>432</v>
      </c>
      <c r="C172" s="46" t="s">
        <v>31</v>
      </c>
      <c r="D172" s="73" t="s">
        <v>371</v>
      </c>
      <c r="E172" s="49">
        <v>2018</v>
      </c>
      <c r="F172" s="72">
        <v>0</v>
      </c>
      <c r="G172" s="76">
        <v>0</v>
      </c>
    </row>
    <row r="173" spans="1:7" s="37" customFormat="1" ht="12.75" customHeight="1" x14ac:dyDescent="0.2">
      <c r="A173" s="46" t="s">
        <v>392</v>
      </c>
      <c r="B173" s="46" t="s">
        <v>393</v>
      </c>
      <c r="C173" s="46" t="s">
        <v>31</v>
      </c>
      <c r="D173" s="73" t="s">
        <v>366</v>
      </c>
      <c r="E173" s="49">
        <v>2018</v>
      </c>
      <c r="F173" s="72">
        <v>0</v>
      </c>
      <c r="G173" s="76">
        <v>0</v>
      </c>
    </row>
    <row r="174" spans="1:7" s="37" customFormat="1" ht="12.75" customHeight="1" x14ac:dyDescent="0.2">
      <c r="A174" s="46" t="s">
        <v>410</v>
      </c>
      <c r="B174" s="46" t="s">
        <v>411</v>
      </c>
      <c r="C174" s="46" t="s">
        <v>31</v>
      </c>
      <c r="D174" s="46" t="s">
        <v>272</v>
      </c>
      <c r="E174" s="49">
        <v>2018</v>
      </c>
      <c r="F174" s="72">
        <v>0</v>
      </c>
      <c r="G174" s="76">
        <v>0</v>
      </c>
    </row>
    <row r="175" spans="1:7" s="37" customFormat="1" ht="12.75" customHeight="1" x14ac:dyDescent="0.2">
      <c r="A175" s="36" t="s">
        <v>46</v>
      </c>
      <c r="B175" s="45" t="s">
        <v>47</v>
      </c>
      <c r="C175" s="45" t="s">
        <v>7</v>
      </c>
      <c r="D175" s="73" t="s">
        <v>254</v>
      </c>
      <c r="E175" s="40">
        <v>2014</v>
      </c>
      <c r="F175" s="72">
        <v>0</v>
      </c>
      <c r="G175" s="76">
        <v>0</v>
      </c>
    </row>
    <row r="176" spans="1:7" s="37" customFormat="1" ht="12.75" customHeight="1" x14ac:dyDescent="0.2">
      <c r="A176" s="36" t="s">
        <v>196</v>
      </c>
      <c r="B176" s="45" t="s">
        <v>197</v>
      </c>
      <c r="C176" s="45" t="s">
        <v>31</v>
      </c>
      <c r="D176" s="73" t="s">
        <v>189</v>
      </c>
      <c r="E176" s="40">
        <v>2014</v>
      </c>
      <c r="F176" s="72">
        <v>0</v>
      </c>
      <c r="G176" s="76">
        <v>0</v>
      </c>
    </row>
    <row r="177" spans="1:7" s="37" customFormat="1" ht="12.75" customHeight="1" x14ac:dyDescent="0.2">
      <c r="A177" s="46" t="s">
        <v>390</v>
      </c>
      <c r="B177" s="46" t="s">
        <v>391</v>
      </c>
      <c r="C177" s="46" t="s">
        <v>62</v>
      </c>
      <c r="D177" s="46" t="s">
        <v>254</v>
      </c>
      <c r="E177" s="49">
        <v>2018</v>
      </c>
      <c r="F177" s="72">
        <v>0</v>
      </c>
      <c r="G177" s="76">
        <v>0</v>
      </c>
    </row>
    <row r="178" spans="1:7" s="37" customFormat="1" ht="12.75" customHeight="1" x14ac:dyDescent="0.2">
      <c r="A178" s="36" t="s">
        <v>138</v>
      </c>
      <c r="B178" s="45" t="s">
        <v>139</v>
      </c>
      <c r="C178" s="45" t="s">
        <v>7</v>
      </c>
      <c r="D178" s="73" t="s">
        <v>371</v>
      </c>
      <c r="E178" s="40">
        <v>2012</v>
      </c>
      <c r="F178" s="72">
        <v>0</v>
      </c>
      <c r="G178" s="76">
        <v>0</v>
      </c>
    </row>
    <row r="179" spans="1:7" s="37" customFormat="1" ht="12.75" customHeight="1" x14ac:dyDescent="0.2">
      <c r="A179" s="46" t="s">
        <v>401</v>
      </c>
      <c r="B179" s="46" t="s">
        <v>402</v>
      </c>
      <c r="C179" s="46" t="s">
        <v>62</v>
      </c>
      <c r="D179" s="73" t="s">
        <v>371</v>
      </c>
      <c r="E179" s="49">
        <v>2018</v>
      </c>
      <c r="F179" s="72">
        <v>0</v>
      </c>
      <c r="G179" s="76">
        <v>0</v>
      </c>
    </row>
    <row r="180" spans="1:7" s="37" customFormat="1" ht="12.75" customHeight="1" x14ac:dyDescent="0.2">
      <c r="A180" s="46" t="s">
        <v>433</v>
      </c>
      <c r="B180" s="46" t="s">
        <v>434</v>
      </c>
      <c r="C180" s="46" t="s">
        <v>31</v>
      </c>
      <c r="D180" s="46" t="s">
        <v>272</v>
      </c>
      <c r="E180" s="49">
        <v>2018</v>
      </c>
      <c r="F180" s="72">
        <v>0</v>
      </c>
      <c r="G180" s="76">
        <v>0</v>
      </c>
    </row>
    <row r="181" spans="1:7" s="71" customFormat="1" ht="12.75" customHeight="1" x14ac:dyDescent="0.2">
      <c r="A181" s="46" t="s">
        <v>435</v>
      </c>
      <c r="B181" s="46" t="s">
        <v>436</v>
      </c>
      <c r="C181" s="46" t="s">
        <v>31</v>
      </c>
      <c r="D181" s="46" t="s">
        <v>272</v>
      </c>
      <c r="E181" s="49">
        <v>2018</v>
      </c>
      <c r="F181" s="72">
        <v>0</v>
      </c>
      <c r="G181" s="76">
        <v>0</v>
      </c>
    </row>
    <row r="182" spans="1:7" s="71" customFormat="1" ht="12.75" customHeight="1" x14ac:dyDescent="0.2">
      <c r="A182" s="46" t="s">
        <v>408</v>
      </c>
      <c r="B182" s="46" t="s">
        <v>409</v>
      </c>
      <c r="C182" s="46" t="s">
        <v>7</v>
      </c>
      <c r="D182" s="46" t="s">
        <v>272</v>
      </c>
      <c r="E182" s="49">
        <v>2018</v>
      </c>
      <c r="F182" s="72">
        <v>0</v>
      </c>
      <c r="G182" s="76">
        <v>0</v>
      </c>
    </row>
    <row r="183" spans="1:7" s="71" customFormat="1" ht="12.75" customHeight="1" x14ac:dyDescent="0.2">
      <c r="A183" s="36" t="s">
        <v>268</v>
      </c>
      <c r="B183" s="45" t="s">
        <v>269</v>
      </c>
      <c r="C183" s="45" t="s">
        <v>31</v>
      </c>
      <c r="D183" s="73" t="s">
        <v>265</v>
      </c>
      <c r="E183" s="40">
        <v>2016</v>
      </c>
      <c r="F183" s="72">
        <v>0</v>
      </c>
      <c r="G183" s="76">
        <v>0</v>
      </c>
    </row>
    <row r="184" spans="1:7" s="71" customFormat="1" ht="12.75" customHeight="1" x14ac:dyDescent="0.2">
      <c r="A184" s="36" t="s">
        <v>283</v>
      </c>
      <c r="B184" s="73" t="s">
        <v>284</v>
      </c>
      <c r="C184" s="73" t="s">
        <v>31</v>
      </c>
      <c r="D184" s="73" t="s">
        <v>272</v>
      </c>
      <c r="E184" s="74">
        <v>2015</v>
      </c>
      <c r="F184" s="72">
        <v>0</v>
      </c>
      <c r="G184" s="76">
        <v>0</v>
      </c>
    </row>
    <row r="185" spans="1:7" s="71" customFormat="1" ht="12.75" customHeight="1" x14ac:dyDescent="0.2">
      <c r="A185" s="36" t="s">
        <v>285</v>
      </c>
      <c r="B185" s="73" t="s">
        <v>286</v>
      </c>
      <c r="C185" s="73" t="s">
        <v>31</v>
      </c>
      <c r="D185" s="73" t="s">
        <v>272</v>
      </c>
      <c r="E185" s="74">
        <v>2015</v>
      </c>
      <c r="F185" s="72">
        <v>0</v>
      </c>
      <c r="G185" s="76">
        <v>0</v>
      </c>
    </row>
    <row r="186" spans="1:7" s="71" customFormat="1" ht="12.75" customHeight="1" x14ac:dyDescent="0.2">
      <c r="A186" s="36" t="s">
        <v>289</v>
      </c>
      <c r="B186" s="73" t="s">
        <v>290</v>
      </c>
      <c r="C186" s="73" t="s">
        <v>62</v>
      </c>
      <c r="D186" s="73" t="s">
        <v>370</v>
      </c>
      <c r="E186" s="74">
        <v>2015</v>
      </c>
      <c r="F186" s="72">
        <v>0</v>
      </c>
      <c r="G186" s="76">
        <v>0</v>
      </c>
    </row>
    <row r="187" spans="1:7" s="71" customFormat="1" ht="12.75" customHeight="1" x14ac:dyDescent="0.2">
      <c r="A187" s="46" t="s">
        <v>388</v>
      </c>
      <c r="B187" s="46" t="s">
        <v>389</v>
      </c>
      <c r="C187" s="46" t="s">
        <v>31</v>
      </c>
      <c r="D187" s="46" t="s">
        <v>254</v>
      </c>
      <c r="E187" s="49">
        <v>2018</v>
      </c>
      <c r="F187" s="72">
        <v>0</v>
      </c>
      <c r="G187" s="76">
        <v>0</v>
      </c>
    </row>
    <row r="188" spans="1:7" s="71" customFormat="1" ht="12.75" customHeight="1" x14ac:dyDescent="0.2">
      <c r="A188" s="46" t="s">
        <v>427</v>
      </c>
      <c r="B188" s="46" t="s">
        <v>428</v>
      </c>
      <c r="C188" s="46" t="s">
        <v>31</v>
      </c>
      <c r="D188" s="46" t="s">
        <v>254</v>
      </c>
      <c r="E188" s="49">
        <v>2018</v>
      </c>
      <c r="F188" s="72">
        <v>0</v>
      </c>
      <c r="G188" s="76">
        <v>0</v>
      </c>
    </row>
    <row r="189" spans="1:7" s="71" customFormat="1" ht="12.75" customHeight="1" x14ac:dyDescent="0.2">
      <c r="A189" s="46" t="s">
        <v>437</v>
      </c>
      <c r="B189" s="46" t="s">
        <v>438</v>
      </c>
      <c r="C189" s="46" t="s">
        <v>31</v>
      </c>
      <c r="D189" s="46" t="s">
        <v>272</v>
      </c>
      <c r="E189" s="49">
        <v>2018</v>
      </c>
      <c r="F189" s="72">
        <v>0</v>
      </c>
      <c r="G189" s="76">
        <v>0</v>
      </c>
    </row>
    <row r="190" spans="1:7" ht="12.75" customHeight="1" x14ac:dyDescent="0.2">
      <c r="A190" s="46" t="s">
        <v>439</v>
      </c>
      <c r="B190" s="46" t="s">
        <v>440</v>
      </c>
      <c r="C190" s="46" t="s">
        <v>31</v>
      </c>
      <c r="D190" s="46" t="s">
        <v>272</v>
      </c>
      <c r="E190" s="49">
        <v>2018</v>
      </c>
      <c r="F190" s="72">
        <v>0</v>
      </c>
      <c r="G190" s="76">
        <v>0</v>
      </c>
    </row>
    <row r="191" spans="1:7" s="71" customFormat="1" ht="12.75" customHeight="1" x14ac:dyDescent="0.2">
      <c r="A191" s="48"/>
      <c r="B191" s="73"/>
      <c r="C191" s="73"/>
      <c r="D191" s="73"/>
      <c r="E191" s="74"/>
      <c r="F191" s="75">
        <v>99.708213369835221</v>
      </c>
      <c r="G191" s="76">
        <v>1621178525.8630791</v>
      </c>
    </row>
    <row r="192" spans="1:7" ht="12.75" customHeight="1" x14ac:dyDescent="0.2">
      <c r="A192" s="46"/>
      <c r="B192" s="46"/>
      <c r="C192" s="46"/>
      <c r="D192" s="46"/>
      <c r="E192" s="46"/>
      <c r="F192" s="46"/>
      <c r="G192" s="85" t="s">
        <v>424</v>
      </c>
    </row>
    <row r="194" spans="7:7" x14ac:dyDescent="0.2">
      <c r="G194" s="90"/>
    </row>
  </sheetData>
  <autoFilter ref="A1:G192"/>
  <pageMargins left="0.70866141732283472" right="0.70866141732283472" top="0.74803149606299213" bottom="0.74803149606299213" header="0.31496062992125984" footer="0.31496062992125984"/>
  <pageSetup paperSize="8" scale="5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Publications</vt:lpstr>
      <vt:lpstr>Essais-Inclusions</vt:lpstr>
      <vt:lpstr>Enseignement</vt:lpstr>
      <vt:lpstr>Score</vt:lpstr>
      <vt:lpstr>Montants</vt:lpstr>
      <vt:lpstr>Montants!Impression_des_titres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2019-02-07T17:43:10Z</dcterms:created>
  <dcterms:modified xsi:type="dcterms:W3CDTF">2019-05-15T09:54:29Z</dcterms:modified>
</cp:coreProperties>
</file>