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0" windowWidth="19320" windowHeight="11640" tabRatio="516" activeTab="4"/>
  </bookViews>
  <sheets>
    <sheet name="Publications" sheetId="23" r:id="rId1"/>
    <sheet name="Essais-Inclusions" sheetId="5" r:id="rId2"/>
    <sheet name="Enseignement" sheetId="7" r:id="rId3"/>
    <sheet name="Score" sheetId="24" r:id="rId4"/>
    <sheet name="Montants" sheetId="22" r:id="rId5"/>
  </sheets>
  <externalReferences>
    <externalReference r:id="rId6"/>
    <externalReference r:id="rId7"/>
  </externalReferences>
  <definedNames>
    <definedName name="_xlnm._FilterDatabase" localSheetId="2" hidden="1">Enseignement!$A$1:$I$18</definedName>
    <definedName name="_xlnm._FilterDatabase" localSheetId="1" hidden="1">'Essais-Inclusions'!$A$1:$Q$18</definedName>
    <definedName name="_xlnm._FilterDatabase" localSheetId="4" hidden="1">Montants!$A$1:$G$18</definedName>
    <definedName name="_xlnm._FilterDatabase" localSheetId="0" hidden="1">Publications!$A$1:$J$18</definedName>
    <definedName name="_xlnm._FilterDatabase" localSheetId="3" hidden="1">Score!$A$1:$K$18</definedName>
    <definedName name="exp" localSheetId="2">#REF!</definedName>
    <definedName name="exp">#REF!</definedName>
    <definedName name="finess" localSheetId="2">#REF!</definedName>
    <definedName name="finess">#REF!</definedName>
  </definedNames>
  <calcPr calcId="145621"/>
</workbook>
</file>

<file path=xl/calcChain.xml><?xml version="1.0" encoding="utf-8"?>
<calcChain xmlns="http://schemas.openxmlformats.org/spreadsheetml/2006/main">
  <c r="I2" i="23" l="1"/>
  <c r="I4" i="23"/>
  <c r="I10" i="23"/>
  <c r="I11" i="23"/>
  <c r="I14" i="23"/>
  <c r="I15" i="23"/>
  <c r="I16" i="23"/>
  <c r="I3" i="23"/>
  <c r="I5" i="23"/>
  <c r="I6" i="23"/>
  <c r="I8" i="23"/>
  <c r="I9" i="23"/>
  <c r="I12" i="23"/>
  <c r="I13" i="23"/>
  <c r="I17" i="23"/>
  <c r="H2" i="5"/>
  <c r="H4" i="5"/>
  <c r="H10" i="5"/>
  <c r="H11" i="5"/>
  <c r="H14" i="5"/>
  <c r="H15" i="5"/>
  <c r="H16" i="5"/>
  <c r="H3" i="5"/>
  <c r="H5" i="5"/>
  <c r="H6" i="5"/>
  <c r="H8" i="5"/>
  <c r="H9" i="5"/>
  <c r="H12" i="5"/>
  <c r="H13" i="5"/>
  <c r="H17" i="5"/>
  <c r="L2" i="5"/>
  <c r="L4" i="5"/>
  <c r="L10" i="5"/>
  <c r="L11" i="5"/>
  <c r="L14" i="5"/>
  <c r="L15" i="5"/>
  <c r="L16" i="5"/>
  <c r="L3" i="5"/>
  <c r="L5" i="5"/>
  <c r="L6" i="5"/>
  <c r="L8" i="5"/>
  <c r="L9" i="5"/>
  <c r="L12" i="5"/>
  <c r="L13" i="5"/>
  <c r="L17" i="5"/>
  <c r="P2" i="5"/>
  <c r="P10" i="5"/>
  <c r="P11" i="5"/>
  <c r="P14" i="5"/>
  <c r="P15" i="5"/>
  <c r="P16" i="5"/>
  <c r="P3" i="5"/>
  <c r="P5" i="5"/>
  <c r="P6" i="5"/>
  <c r="P8" i="5"/>
  <c r="P9" i="5"/>
  <c r="P12" i="5"/>
  <c r="P13" i="5"/>
  <c r="P17" i="5"/>
  <c r="H18" i="7" l="1"/>
  <c r="F18" i="7" l="1"/>
  <c r="G18" i="7"/>
  <c r="I4" i="7" s="1"/>
  <c r="O18" i="5"/>
  <c r="N18" i="5"/>
  <c r="K18" i="5"/>
  <c r="J18" i="5"/>
  <c r="G18" i="23"/>
  <c r="H18" i="23"/>
  <c r="F18" i="23"/>
  <c r="G18" i="5"/>
  <c r="F18" i="5"/>
  <c r="P4" i="5"/>
  <c r="J4" i="24" l="1"/>
  <c r="I10" i="7"/>
  <c r="I16" i="7"/>
  <c r="I8" i="7"/>
  <c r="I17" i="7"/>
  <c r="I15" i="7"/>
  <c r="I13" i="7"/>
  <c r="I9" i="7"/>
  <c r="I2" i="7"/>
  <c r="I14" i="7"/>
  <c r="I5" i="7"/>
  <c r="I12" i="7"/>
  <c r="I7" i="7"/>
  <c r="I6" i="7"/>
  <c r="I11" i="7"/>
  <c r="I3" i="7"/>
  <c r="H18" i="5"/>
  <c r="I4" i="5" s="1"/>
  <c r="J10" i="24"/>
  <c r="J16" i="24"/>
  <c r="J17" i="24"/>
  <c r="J14" i="24"/>
  <c r="J5" i="24"/>
  <c r="J12" i="24"/>
  <c r="J8" i="24"/>
  <c r="I18" i="23"/>
  <c r="J4" i="23" s="1"/>
  <c r="L18" i="5"/>
  <c r="M4" i="5" s="1"/>
  <c r="P18" i="5"/>
  <c r="Q10" i="5" s="1"/>
  <c r="J13" i="23"/>
  <c r="Q4" i="5"/>
  <c r="Q12" i="5"/>
  <c r="Q15" i="5"/>
  <c r="Q13" i="5"/>
  <c r="J8" i="23"/>
  <c r="J16" i="23"/>
  <c r="J10" i="23"/>
  <c r="J11" i="24" l="1"/>
  <c r="J7" i="24"/>
  <c r="J2" i="24"/>
  <c r="J13" i="24"/>
  <c r="J3" i="24"/>
  <c r="J6" i="24"/>
  <c r="J9" i="24"/>
  <c r="J15" i="24"/>
  <c r="Q6" i="5"/>
  <c r="Q7" i="5"/>
  <c r="Q5" i="5"/>
  <c r="Q14" i="5"/>
  <c r="I2" i="5"/>
  <c r="I17" i="5"/>
  <c r="I3" i="5"/>
  <c r="I16" i="5"/>
  <c r="I9" i="5"/>
  <c r="I11" i="5"/>
  <c r="I8" i="5"/>
  <c r="I10" i="5"/>
  <c r="M2" i="5"/>
  <c r="M9" i="5"/>
  <c r="M3" i="5"/>
  <c r="M11" i="5"/>
  <c r="M17" i="5"/>
  <c r="M8" i="5"/>
  <c r="M16" i="5"/>
  <c r="M10" i="5"/>
  <c r="M13" i="5"/>
  <c r="M6" i="5"/>
  <c r="M15" i="5"/>
  <c r="M7" i="5"/>
  <c r="M12" i="5"/>
  <c r="M5" i="5"/>
  <c r="M14" i="5"/>
  <c r="I13" i="5"/>
  <c r="I6" i="5"/>
  <c r="I15" i="5"/>
  <c r="I7" i="5"/>
  <c r="I12" i="5"/>
  <c r="I5" i="5"/>
  <c r="I14" i="5"/>
  <c r="J15" i="23"/>
  <c r="J17" i="23"/>
  <c r="J3" i="23"/>
  <c r="J14" i="23"/>
  <c r="J5" i="23"/>
  <c r="F5" i="24" s="1"/>
  <c r="J12" i="23"/>
  <c r="Q2" i="5"/>
  <c r="Q9" i="5"/>
  <c r="I9" i="24" s="1"/>
  <c r="Q3" i="5"/>
  <c r="Q11" i="5"/>
  <c r="Q17" i="5"/>
  <c r="Q8" i="5"/>
  <c r="I8" i="24" s="1"/>
  <c r="Q16" i="5"/>
  <c r="J2" i="23"/>
  <c r="J6" i="23"/>
  <c r="J7" i="23"/>
  <c r="J9" i="23"/>
  <c r="J11" i="23"/>
  <c r="I13" i="24"/>
  <c r="F8" i="24"/>
  <c r="I3" i="24"/>
  <c r="I18" i="5"/>
  <c r="G9" i="24"/>
  <c r="G3" i="24"/>
  <c r="G17" i="24"/>
  <c r="G8" i="24"/>
  <c r="M18" i="5"/>
  <c r="H9" i="24"/>
  <c r="H3" i="24"/>
  <c r="H17" i="24"/>
  <c r="H8" i="24"/>
  <c r="F6" i="24"/>
  <c r="F9" i="24"/>
  <c r="F12" i="24"/>
  <c r="I6" i="24"/>
  <c r="I12" i="24"/>
  <c r="I5" i="24"/>
  <c r="G13" i="24"/>
  <c r="G6" i="24"/>
  <c r="G12" i="24"/>
  <c r="G5" i="24"/>
  <c r="H13" i="24"/>
  <c r="H6" i="24"/>
  <c r="H12" i="24"/>
  <c r="H5" i="24"/>
  <c r="F13" i="24"/>
  <c r="F17" i="24"/>
  <c r="F3" i="24"/>
  <c r="J18" i="23"/>
  <c r="I17" i="24" l="1"/>
  <c r="K17" i="24" s="1"/>
  <c r="Q18" i="5"/>
  <c r="K3" i="24"/>
  <c r="K13" i="24"/>
  <c r="K9" i="24"/>
  <c r="K8" i="24"/>
  <c r="K5" i="24"/>
  <c r="K12" i="24"/>
  <c r="K6" i="24"/>
  <c r="I18" i="7" l="1"/>
  <c r="F14" i="24"/>
  <c r="F15" i="24"/>
  <c r="F11" i="24"/>
  <c r="F4" i="24"/>
  <c r="F16" i="24"/>
  <c r="F10" i="24"/>
  <c r="F7" i="24"/>
  <c r="F2" i="24"/>
  <c r="F18" i="24" l="1"/>
  <c r="H16" i="24" l="1"/>
  <c r="H15" i="24"/>
  <c r="H14" i="24"/>
  <c r="H2" i="24"/>
  <c r="G11" i="24" l="1"/>
  <c r="G15" i="24"/>
  <c r="H7" i="24"/>
  <c r="H10" i="24"/>
  <c r="G7" i="24"/>
  <c r="G10" i="24"/>
  <c r="G14" i="24"/>
  <c r="G16" i="24"/>
  <c r="H11" i="24"/>
  <c r="H4" i="24"/>
  <c r="G4" i="24"/>
  <c r="G2" i="24"/>
  <c r="G18" i="24" l="1"/>
  <c r="H18" i="24"/>
  <c r="I15" i="24" l="1"/>
  <c r="I11" i="24"/>
  <c r="I16" i="24"/>
  <c r="I14" i="24"/>
  <c r="I10" i="24"/>
  <c r="I7" i="24"/>
  <c r="I2" i="24"/>
  <c r="I4" i="24"/>
  <c r="I18" i="24" l="1"/>
  <c r="K4" i="24"/>
  <c r="K10" i="24"/>
  <c r="K16" i="24"/>
  <c r="K14" i="24" l="1"/>
  <c r="K15" i="24"/>
  <c r="K11" i="24"/>
  <c r="K7" i="24"/>
  <c r="K2" i="24" l="1"/>
  <c r="K18" i="24" s="1"/>
  <c r="J18" i="24"/>
  <c r="F18" i="22" l="1"/>
  <c r="G18" i="22" l="1"/>
</calcChain>
</file>

<file path=xl/sharedStrings.xml><?xml version="1.0" encoding="utf-8"?>
<sst xmlns="http://schemas.openxmlformats.org/spreadsheetml/2006/main" count="375" uniqueCount="80">
  <si>
    <t>Finess ARBUST</t>
  </si>
  <si>
    <t>Raison Sociale</t>
  </si>
  <si>
    <t>Statut</t>
  </si>
  <si>
    <t>Région</t>
  </si>
  <si>
    <t>330781287</t>
  </si>
  <si>
    <t>CH CHARLES PERRENS</t>
  </si>
  <si>
    <t>CHS</t>
  </si>
  <si>
    <t>860780048</t>
  </si>
  <si>
    <t>CH HENRI LABORIT</t>
  </si>
  <si>
    <t>EBNL</t>
  </si>
  <si>
    <t>690780101</t>
  </si>
  <si>
    <t>CH LE VINATIER</t>
  </si>
  <si>
    <t>930140025</t>
  </si>
  <si>
    <t>EPS DE VILLE-EVRARD</t>
  </si>
  <si>
    <t>800000119</t>
  </si>
  <si>
    <t>CH PHILIPPE PINEL</t>
  </si>
  <si>
    <t>Normandie</t>
  </si>
  <si>
    <t>Export</t>
  </si>
  <si>
    <t>Finess 
ARBUST</t>
  </si>
  <si>
    <t>Score-2014</t>
  </si>
  <si>
    <t>Score-2013</t>
  </si>
  <si>
    <t>Score
Essai_2014</t>
  </si>
  <si>
    <t>ScoreInc
Promoteur-2014</t>
  </si>
  <si>
    <t>ScoreInc
Invest-2014</t>
  </si>
  <si>
    <t>Score
Ens_2014</t>
  </si>
  <si>
    <t>Score-global (%)</t>
  </si>
  <si>
    <t>Score-2015</t>
  </si>
  <si>
    <t>Score
Essai_2015</t>
  </si>
  <si>
    <t>ScoreInc
Promoteur-2015</t>
  </si>
  <si>
    <t>ScoreInc
Invest-2015</t>
  </si>
  <si>
    <t>Auvergne-Rhône-Alpes</t>
  </si>
  <si>
    <t>210780607</t>
  </si>
  <si>
    <t>CH LA CHARTREUSE</t>
  </si>
  <si>
    <t>EPSM</t>
  </si>
  <si>
    <t>Bourgogne-Franche-Comté</t>
  </si>
  <si>
    <t>Hauts-de-France</t>
  </si>
  <si>
    <t>Île-de-France</t>
  </si>
  <si>
    <t>910140029</t>
  </si>
  <si>
    <t>EPS BARTHELEMY DURAND</t>
  </si>
  <si>
    <t>Nouvelle-Aquitaine</t>
  </si>
  <si>
    <t>870002466</t>
  </si>
  <si>
    <t>CENTRE HOSPITALIER ESQUIROL</t>
  </si>
  <si>
    <t>Occitanie</t>
  </si>
  <si>
    <t>Publications</t>
  </si>
  <si>
    <t>Essais</t>
  </si>
  <si>
    <t>Inc-Prom</t>
  </si>
  <si>
    <t>Inc-Inv</t>
  </si>
  <si>
    <t>Enseignement</t>
  </si>
  <si>
    <t>Score-global</t>
  </si>
  <si>
    <t>N° FINESS</t>
  </si>
  <si>
    <t>Score
Ens_2015</t>
  </si>
  <si>
    <t>690796727</t>
  </si>
  <si>
    <t>ASSOCIATION RECHERCHE HANDICAP ET SANTE MENTALE</t>
  </si>
  <si>
    <t>700004096</t>
  </si>
  <si>
    <t>ASSOCIATION HOSPITALIERE DE BOURGOGNE FRANCHE-COMTE</t>
  </si>
  <si>
    <t>590044665</t>
  </si>
  <si>
    <t>CLINIQUE DES 4 CANTONS</t>
  </si>
  <si>
    <t>750720914</t>
  </si>
  <si>
    <t>ASSOCIATION DE SANTE MENTALE DU 13E ARRONDISSEMENT</t>
  </si>
  <si>
    <t>750721391</t>
  </si>
  <si>
    <t>FONDATION L'ELAN RETROUVE</t>
  </si>
  <si>
    <t>760780270</t>
  </si>
  <si>
    <t>CH DU ROUVRAY</t>
  </si>
  <si>
    <t>240000265</t>
  </si>
  <si>
    <t>FONDATION JOHN BOST</t>
  </si>
  <si>
    <t>810100008</t>
  </si>
  <si>
    <t>FONDATION BON SAUVEUR D'ALBY</t>
  </si>
  <si>
    <t>Score-2013-2016</t>
  </si>
  <si>
    <t>Score-2016</t>
  </si>
  <si>
    <t>Score
Essai_2016</t>
  </si>
  <si>
    <t>ScoreInc
Promoteur-2016</t>
  </si>
  <si>
    <t>ScoreInc
Invest-2016</t>
  </si>
  <si>
    <t>Score
Ens_2016</t>
  </si>
  <si>
    <t>Ile-de-France</t>
  </si>
  <si>
    <t>(3 ES)</t>
  </si>
  <si>
    <t>Score
Enseignement_2014-2016</t>
  </si>
  <si>
    <t>Score
Essai_2014-2016</t>
  </si>
  <si>
    <t>ScoreInc
Promoteur-2014-2016</t>
  </si>
  <si>
    <t>ScoreInc
Invest-2014-2016</t>
  </si>
  <si>
    <r>
      <t>Crédits DAF 2018 (</t>
    </r>
    <r>
      <rPr>
        <b/>
        <sz val="12"/>
        <rFont val="Calibri"/>
        <family val="2"/>
      </rPr>
      <t>€</t>
    </r>
    <r>
      <rPr>
        <b/>
        <sz val="12"/>
        <rFont val="Arial"/>
        <family val="2"/>
      </rPr>
      <t>) seuil 250 K</t>
    </r>
    <r>
      <rPr>
        <b/>
        <sz val="12"/>
        <rFont val="Calibri"/>
        <family val="2"/>
      </rPr>
      <t>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</si>
</sst>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"/>
  </numFmts>
  <fonts count="8" x14ac:knownFonts="1"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MS Sans Serif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i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rgb="FF00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3" borderId="0" xfId="0" applyFill="1" applyBorder="1"/>
    <xf numFmtId="0" fontId="0" fillId="0" borderId="0" xfId="0" applyFill="1" applyBorder="1"/>
    <xf numFmtId="0" fontId="0" fillId="0" borderId="0" xfId="0" applyFont="1" applyFill="1" applyBorder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0" fontId="5" fillId="5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2" fontId="0" fillId="0" borderId="1" xfId="0" applyNumberFormat="1" applyFill="1" applyBorder="1"/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3" borderId="0" xfId="0" applyFont="1" applyFill="1" applyBorder="1"/>
    <xf numFmtId="165" fontId="0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/>
    <xf numFmtId="3" fontId="1" fillId="0" borderId="0" xfId="0" applyNumberFormat="1" applyFont="1" applyBorder="1" applyAlignment="1">
      <alignment horizontal="right"/>
    </xf>
    <xf numFmtId="2" fontId="0" fillId="0" borderId="1" xfId="0" applyNumberFormat="1" applyFont="1" applyFill="1" applyBorder="1"/>
    <xf numFmtId="49" fontId="0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/>
    <xf numFmtId="49" fontId="0" fillId="0" borderId="1" xfId="0" applyNumberFormat="1" applyFont="1" applyFill="1" applyBorder="1" applyAlignment="1">
      <alignment horizontal="left"/>
    </xf>
    <xf numFmtId="3" fontId="0" fillId="0" borderId="1" xfId="0" applyNumberFormat="1" applyFill="1" applyBorder="1"/>
    <xf numFmtId="0" fontId="0" fillId="0" borderId="0" xfId="0" applyFill="1"/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ill="1"/>
    <xf numFmtId="2" fontId="1" fillId="0" borderId="0" xfId="0" applyNumberFormat="1" applyFont="1" applyFill="1"/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/>
    <xf numFmtId="4" fontId="1" fillId="0" borderId="0" xfId="0" applyNumberFormat="1" applyFont="1" applyFill="1" applyBorder="1"/>
    <xf numFmtId="3" fontId="0" fillId="0" borderId="0" xfId="0" applyNumberFormat="1" applyFill="1"/>
    <xf numFmtId="0" fontId="0" fillId="4" borderId="1" xfId="0" applyFont="1" applyFill="1" applyBorder="1"/>
    <xf numFmtId="2" fontId="0" fillId="4" borderId="1" xfId="0" applyNumberFormat="1" applyFont="1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</cellXfs>
  <cellStyles count="2">
    <cellStyle name="Normal" xfId="0" builtinId="0"/>
    <cellStyle name="Normal 7" xfId="1"/>
  </cellStyles>
  <dxfs count="0"/>
  <tableStyles count="0" defaultTableStyle="TableStyleMedium2" defaultPivotStyle="PivotStyleLight16"/>
  <colors>
    <mruColors>
      <color rgb="FFDDDDDD"/>
      <color rgb="FFFFCCFF"/>
      <color rgb="FFCCFFCC"/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DPF/SDPF4/SDPF4/MERRI/CAMPAGNES%20BUDGETAIRES/Campagne%202018/C1_2018/Dotation%20socle/DAF/IndicateursSIGAPS20180213_filtreDA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DPF/SDPF4/SDPF4/MERRI/CAMPAGNES%20BUDGETAIRES/Campagne%202018/C1_2018/Dotation%20socle/DAF/IndicateursSIGREC20171220_filtreDA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+Fusions+GH"/>
      <sheetName val="Détail Fusions"/>
    </sheetNames>
    <sheetDataSet>
      <sheetData sheetId="0">
        <row r="1">
          <cell r="A1" t="str">
            <v>FINESS</v>
          </cell>
          <cell r="B1" t="str">
            <v>Raison sociale</v>
          </cell>
          <cell r="C1" t="str">
            <v>Région</v>
          </cell>
          <cell r="D1" t="str">
            <v>Statut</v>
          </cell>
          <cell r="E1" t="str">
            <v>Export</v>
          </cell>
          <cell r="F1" t="str">
            <v>Fusion</v>
          </cell>
          <cell r="G1" t="str">
            <v>Nb Publications</v>
          </cell>
          <cell r="H1" t="str">
            <v>Score</v>
          </cell>
          <cell r="I1" t="str">
            <v>A</v>
          </cell>
          <cell r="J1" t="str">
            <v>B</v>
          </cell>
          <cell r="K1" t="str">
            <v>C</v>
          </cell>
          <cell r="L1" t="str">
            <v>D</v>
          </cell>
          <cell r="M1" t="str">
            <v>E</v>
          </cell>
          <cell r="N1" t="str">
            <v>NC</v>
          </cell>
        </row>
        <row r="2">
          <cell r="A2" t="str">
            <v>030780118</v>
          </cell>
          <cell r="B2" t="str">
            <v>CH DE VICHY</v>
          </cell>
          <cell r="C2" t="str">
            <v>Auvergne-Rhône-Alpes</v>
          </cell>
          <cell r="D2" t="str">
            <v>CH</v>
          </cell>
          <cell r="E2">
            <v>2015</v>
          </cell>
          <cell r="G2">
            <v>24</v>
          </cell>
          <cell r="H2">
            <v>189</v>
          </cell>
          <cell r="I2">
            <v>2</v>
          </cell>
          <cell r="J2">
            <v>7</v>
          </cell>
          <cell r="K2">
            <v>4</v>
          </cell>
          <cell r="L2">
            <v>2</v>
          </cell>
          <cell r="M2">
            <v>4</v>
          </cell>
          <cell r="N2">
            <v>5</v>
          </cell>
        </row>
        <row r="3">
          <cell r="A3" t="str">
            <v>070780358</v>
          </cell>
          <cell r="B3" t="str">
            <v>CH D'ARDECHE-NORD</v>
          </cell>
          <cell r="C3" t="str">
            <v>Auvergne-Rhône-Alpes</v>
          </cell>
          <cell r="D3" t="str">
            <v>CH</v>
          </cell>
          <cell r="E3">
            <v>2014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 t="str">
            <v>260000021</v>
          </cell>
          <cell r="B4" t="str">
            <v>CH DE VALENCE</v>
          </cell>
          <cell r="C4" t="str">
            <v>Auvergne-Rhône-Alpes</v>
          </cell>
          <cell r="D4" t="str">
            <v>CH</v>
          </cell>
          <cell r="E4">
            <v>2016</v>
          </cell>
          <cell r="G4">
            <v>44</v>
          </cell>
          <cell r="H4">
            <v>312</v>
          </cell>
          <cell r="I4">
            <v>13</v>
          </cell>
          <cell r="J4">
            <v>12</v>
          </cell>
          <cell r="K4">
            <v>7</v>
          </cell>
          <cell r="L4">
            <v>5</v>
          </cell>
          <cell r="M4">
            <v>1</v>
          </cell>
          <cell r="N4">
            <v>6</v>
          </cell>
        </row>
        <row r="5">
          <cell r="A5" t="str">
            <v>380780049</v>
          </cell>
          <cell r="B5" t="str">
            <v>CH DE BOURGOIN-JALLIEU</v>
          </cell>
          <cell r="C5" t="str">
            <v>Auvergne-Rhône-Alpes</v>
          </cell>
          <cell r="D5" t="str">
            <v>CH</v>
          </cell>
          <cell r="E5">
            <v>2015</v>
          </cell>
          <cell r="G5">
            <v>11</v>
          </cell>
          <cell r="H5">
            <v>77</v>
          </cell>
          <cell r="I5">
            <v>2</v>
          </cell>
          <cell r="J5">
            <v>3</v>
          </cell>
          <cell r="K5">
            <v>3</v>
          </cell>
          <cell r="L5">
            <v>2</v>
          </cell>
          <cell r="M5">
            <v>1</v>
          </cell>
          <cell r="N5">
            <v>0</v>
          </cell>
        </row>
        <row r="6">
          <cell r="A6" t="str">
            <v>380780080</v>
          </cell>
          <cell r="B6" t="str">
            <v>CHU DE GRENOBLE</v>
          </cell>
          <cell r="C6" t="str">
            <v>Auvergne-Rhône-Alpes</v>
          </cell>
          <cell r="D6" t="str">
            <v>CHR/U</v>
          </cell>
          <cell r="E6">
            <v>2009</v>
          </cell>
          <cell r="G6">
            <v>921</v>
          </cell>
          <cell r="H6">
            <v>10359</v>
          </cell>
          <cell r="I6">
            <v>214</v>
          </cell>
          <cell r="J6">
            <v>239</v>
          </cell>
          <cell r="K6">
            <v>200</v>
          </cell>
          <cell r="L6">
            <v>110</v>
          </cell>
          <cell r="M6">
            <v>96</v>
          </cell>
          <cell r="N6">
            <v>62</v>
          </cell>
        </row>
        <row r="7">
          <cell r="A7" t="str">
            <v>420013492</v>
          </cell>
          <cell r="B7" t="str">
            <v>INSTITUT DE CANCEROLOGIE LUCIEN NEUWIRTH</v>
          </cell>
          <cell r="C7" t="str">
            <v>Auvergne-Rhône-Alpes</v>
          </cell>
          <cell r="D7" t="str">
            <v>CH</v>
          </cell>
          <cell r="E7">
            <v>2009</v>
          </cell>
          <cell r="G7">
            <v>75</v>
          </cell>
          <cell r="H7">
            <v>759</v>
          </cell>
          <cell r="I7">
            <v>7</v>
          </cell>
          <cell r="J7">
            <v>25</v>
          </cell>
          <cell r="K7">
            <v>9</v>
          </cell>
          <cell r="L7">
            <v>5</v>
          </cell>
          <cell r="M7">
            <v>24</v>
          </cell>
          <cell r="N7">
            <v>5</v>
          </cell>
        </row>
        <row r="8">
          <cell r="A8" t="str">
            <v>420784878</v>
          </cell>
          <cell r="B8" t="str">
            <v>CHU DE ST-ETIENNE</v>
          </cell>
          <cell r="C8" t="str">
            <v>Auvergne-Rhône-Alpes</v>
          </cell>
          <cell r="D8" t="str">
            <v>CHR/U</v>
          </cell>
          <cell r="E8">
            <v>2009</v>
          </cell>
          <cell r="G8">
            <v>507</v>
          </cell>
          <cell r="H8">
            <v>5540</v>
          </cell>
          <cell r="I8">
            <v>97</v>
          </cell>
          <cell r="J8">
            <v>126</v>
          </cell>
          <cell r="K8">
            <v>101</v>
          </cell>
          <cell r="L8">
            <v>48</v>
          </cell>
          <cell r="M8">
            <v>88</v>
          </cell>
          <cell r="N8">
            <v>47</v>
          </cell>
        </row>
        <row r="9">
          <cell r="A9" t="str">
            <v>630000479</v>
          </cell>
          <cell r="B9" t="str">
            <v>CENTRE JEAN PERRIN</v>
          </cell>
          <cell r="C9" t="str">
            <v>Auvergne-Rhône-Alpes</v>
          </cell>
          <cell r="D9" t="str">
            <v>CLCC</v>
          </cell>
          <cell r="E9">
            <v>2009</v>
          </cell>
          <cell r="G9">
            <v>101</v>
          </cell>
          <cell r="H9">
            <v>974</v>
          </cell>
          <cell r="I9">
            <v>15</v>
          </cell>
          <cell r="J9">
            <v>33</v>
          </cell>
          <cell r="K9">
            <v>20</v>
          </cell>
          <cell r="L9">
            <v>7</v>
          </cell>
          <cell r="M9">
            <v>22</v>
          </cell>
          <cell r="N9">
            <v>4</v>
          </cell>
        </row>
        <row r="10">
          <cell r="A10" t="str">
            <v>630780989</v>
          </cell>
          <cell r="B10" t="str">
            <v>CHU DE CLERMONT-FERRAND</v>
          </cell>
          <cell r="C10" t="str">
            <v>Auvergne-Rhône-Alpes</v>
          </cell>
          <cell r="D10" t="str">
            <v>CHR/U</v>
          </cell>
          <cell r="E10">
            <v>2009</v>
          </cell>
          <cell r="G10">
            <v>646</v>
          </cell>
          <cell r="H10">
            <v>7342.5</v>
          </cell>
          <cell r="I10">
            <v>122</v>
          </cell>
          <cell r="J10">
            <v>172</v>
          </cell>
          <cell r="K10">
            <v>144</v>
          </cell>
          <cell r="L10">
            <v>74</v>
          </cell>
          <cell r="M10">
            <v>93</v>
          </cell>
          <cell r="N10">
            <v>41</v>
          </cell>
        </row>
        <row r="11">
          <cell r="A11" t="str">
            <v>690000880</v>
          </cell>
          <cell r="B11" t="str">
            <v>CENTRE LEON BERARD</v>
          </cell>
          <cell r="C11" t="str">
            <v>Auvergne-Rhône-Alpes</v>
          </cell>
          <cell r="D11" t="str">
            <v>CLCC</v>
          </cell>
          <cell r="E11">
            <v>2009</v>
          </cell>
          <cell r="G11">
            <v>370</v>
          </cell>
          <cell r="H11">
            <v>3752</v>
          </cell>
          <cell r="I11">
            <v>100</v>
          </cell>
          <cell r="J11">
            <v>93</v>
          </cell>
          <cell r="K11">
            <v>72</v>
          </cell>
          <cell r="L11">
            <v>24</v>
          </cell>
          <cell r="M11">
            <v>72</v>
          </cell>
          <cell r="N11">
            <v>9</v>
          </cell>
        </row>
        <row r="12">
          <cell r="A12" t="str">
            <v>690036900</v>
          </cell>
          <cell r="B12" t="str">
            <v>CLINIQUE DE LA SAUVEGARDE - LYON</v>
          </cell>
          <cell r="C12" t="str">
            <v>Auvergne-Rhône-Alpes</v>
          </cell>
          <cell r="D12" t="str">
            <v>CLINIQUE</v>
          </cell>
          <cell r="E12">
            <v>2016</v>
          </cell>
          <cell r="G12">
            <v>34</v>
          </cell>
          <cell r="H12">
            <v>280</v>
          </cell>
          <cell r="I12">
            <v>6</v>
          </cell>
          <cell r="J12">
            <v>10</v>
          </cell>
          <cell r="K12">
            <v>6</v>
          </cell>
          <cell r="L12">
            <v>4</v>
          </cell>
          <cell r="M12">
            <v>5</v>
          </cell>
          <cell r="N12">
            <v>3</v>
          </cell>
        </row>
        <row r="13">
          <cell r="A13" t="str">
            <v>690780101</v>
          </cell>
          <cell r="B13" t="str">
            <v>CH LE VINATIER</v>
          </cell>
          <cell r="C13" t="str">
            <v>Auvergne-Rhône-Alpes</v>
          </cell>
          <cell r="D13" t="str">
            <v>EPSM</v>
          </cell>
          <cell r="E13">
            <v>2009</v>
          </cell>
          <cell r="G13">
            <v>49</v>
          </cell>
          <cell r="H13">
            <v>491</v>
          </cell>
          <cell r="I13">
            <v>5</v>
          </cell>
          <cell r="J13">
            <v>8</v>
          </cell>
          <cell r="K13">
            <v>16</v>
          </cell>
          <cell r="L13">
            <v>9</v>
          </cell>
          <cell r="M13">
            <v>3</v>
          </cell>
          <cell r="N13">
            <v>8</v>
          </cell>
        </row>
        <row r="14">
          <cell r="A14" t="str">
            <v>690782222</v>
          </cell>
          <cell r="B14" t="str">
            <v>CH DE VILLEFRANCHE-SUR-SAONE</v>
          </cell>
          <cell r="C14" t="str">
            <v>Auvergne-Rhône-Alpes</v>
          </cell>
          <cell r="D14" t="str">
            <v>CH</v>
          </cell>
          <cell r="E14">
            <v>2013</v>
          </cell>
          <cell r="G14">
            <v>17</v>
          </cell>
          <cell r="H14">
            <v>153</v>
          </cell>
          <cell r="I14">
            <v>5</v>
          </cell>
          <cell r="J14">
            <v>5</v>
          </cell>
          <cell r="K14">
            <v>3</v>
          </cell>
          <cell r="L14">
            <v>2</v>
          </cell>
          <cell r="M14">
            <v>1</v>
          </cell>
          <cell r="N14">
            <v>1</v>
          </cell>
        </row>
        <row r="15">
          <cell r="A15" t="str">
            <v>690796727</v>
          </cell>
          <cell r="B15" t="str">
            <v>ASSOCIATION RECHERCHE HANDICAP ET SANTE MENTALE</v>
          </cell>
          <cell r="C15" t="str">
            <v>Auvergne-Rhône-Alpes</v>
          </cell>
          <cell r="D15" t="str">
            <v>EBNL</v>
          </cell>
          <cell r="E15">
            <v>2017</v>
          </cell>
          <cell r="G15">
            <v>9</v>
          </cell>
          <cell r="H15">
            <v>42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2</v>
          </cell>
          <cell r="N15">
            <v>3</v>
          </cell>
        </row>
        <row r="16">
          <cell r="A16" t="str">
            <v>730000015</v>
          </cell>
          <cell r="B16" t="str">
            <v>CH METROPOLE SAVOIE</v>
          </cell>
          <cell r="C16" t="str">
            <v>Auvergne-Rhône-Alpes</v>
          </cell>
          <cell r="D16" t="str">
            <v>CH</v>
          </cell>
          <cell r="E16">
            <v>2014</v>
          </cell>
          <cell r="G16">
            <v>79</v>
          </cell>
          <cell r="H16">
            <v>685.33333333333303</v>
          </cell>
          <cell r="I16">
            <v>18</v>
          </cell>
          <cell r="J16">
            <v>12</v>
          </cell>
          <cell r="K16">
            <v>21</v>
          </cell>
          <cell r="L16">
            <v>8</v>
          </cell>
          <cell r="M16">
            <v>12</v>
          </cell>
          <cell r="N16">
            <v>8</v>
          </cell>
        </row>
        <row r="17">
          <cell r="A17" t="str">
            <v>730010048</v>
          </cell>
          <cell r="B17" t="str">
            <v>HOPITAL PRIVE MEDIPOLE DE SAVOIE</v>
          </cell>
          <cell r="C17" t="str">
            <v>Auvergne-Rhône-Alpes</v>
          </cell>
          <cell r="D17" t="str">
            <v>CLINIQUE</v>
          </cell>
          <cell r="E17">
            <v>2017</v>
          </cell>
          <cell r="G17">
            <v>1</v>
          </cell>
          <cell r="H17">
            <v>18</v>
          </cell>
          <cell r="I17">
            <v>0</v>
          </cell>
          <cell r="J17">
            <v>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740781133</v>
          </cell>
          <cell r="B18" t="str">
            <v>CH ANNECY-GENEVOIS</v>
          </cell>
          <cell r="C18" t="str">
            <v>Auvergne-Rhône-Alpes</v>
          </cell>
          <cell r="D18" t="str">
            <v>CH</v>
          </cell>
          <cell r="E18">
            <v>2012</v>
          </cell>
          <cell r="G18">
            <v>112</v>
          </cell>
          <cell r="H18">
            <v>1010</v>
          </cell>
          <cell r="I18">
            <v>27</v>
          </cell>
          <cell r="J18">
            <v>28</v>
          </cell>
          <cell r="K18">
            <v>24</v>
          </cell>
          <cell r="L18">
            <v>11</v>
          </cell>
          <cell r="M18">
            <v>9</v>
          </cell>
          <cell r="N18">
            <v>13</v>
          </cell>
        </row>
        <row r="19">
          <cell r="A19" t="str">
            <v>740790258</v>
          </cell>
          <cell r="B19" t="str">
            <v>CH ALPES-LEMAN</v>
          </cell>
          <cell r="C19" t="str">
            <v>Auvergne-Rhône-Alpes</v>
          </cell>
          <cell r="D19" t="str">
            <v>CH</v>
          </cell>
          <cell r="E19">
            <v>2014</v>
          </cell>
          <cell r="G19">
            <v>10</v>
          </cell>
          <cell r="H19">
            <v>85</v>
          </cell>
          <cell r="I19">
            <v>0</v>
          </cell>
          <cell r="J19">
            <v>1</v>
          </cell>
          <cell r="K19">
            <v>5</v>
          </cell>
          <cell r="L19">
            <v>0</v>
          </cell>
          <cell r="M19">
            <v>3</v>
          </cell>
          <cell r="N19">
            <v>1</v>
          </cell>
        </row>
        <row r="20">
          <cell r="A20" t="str">
            <v>740790381</v>
          </cell>
          <cell r="B20" t="str">
            <v>CH HOPITAUX DU LEMAN</v>
          </cell>
          <cell r="C20" t="str">
            <v>Auvergne-Rhône-Alpes</v>
          </cell>
          <cell r="D20" t="str">
            <v>CH</v>
          </cell>
          <cell r="E20">
            <v>2014</v>
          </cell>
          <cell r="G20">
            <v>3</v>
          </cell>
          <cell r="H20">
            <v>24</v>
          </cell>
          <cell r="I20">
            <v>3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F-690805361</v>
          </cell>
          <cell r="B21" t="str">
            <v>FUSION CH ST-JOSEPH - ST-LUC</v>
          </cell>
          <cell r="C21" t="str">
            <v>Auvergne-Rhône-Alpes</v>
          </cell>
          <cell r="D21" t="str">
            <v>EBNL</v>
          </cell>
          <cell r="E21">
            <v>2009</v>
          </cell>
          <cell r="F21" t="str">
            <v>F8</v>
          </cell>
          <cell r="G21">
            <v>75</v>
          </cell>
          <cell r="H21">
            <v>541.5</v>
          </cell>
          <cell r="I21">
            <v>22</v>
          </cell>
          <cell r="J21">
            <v>5</v>
          </cell>
          <cell r="K21">
            <v>22</v>
          </cell>
          <cell r="L21">
            <v>9</v>
          </cell>
          <cell r="M21">
            <v>12</v>
          </cell>
          <cell r="N21">
            <v>5</v>
          </cell>
        </row>
        <row r="22">
          <cell r="A22" t="str">
            <v>HCL_GH_CENTRE</v>
          </cell>
          <cell r="B22" t="str">
            <v>Groupement Hospitalier Centre</v>
          </cell>
          <cell r="C22" t="str">
            <v>Auvergne-Rhône-Alpes</v>
          </cell>
          <cell r="D22" t="str">
            <v>GH</v>
          </cell>
          <cell r="E22">
            <v>2009</v>
          </cell>
          <cell r="F22" t="str">
            <v>G-690781810</v>
          </cell>
          <cell r="G22">
            <v>699</v>
          </cell>
          <cell r="H22">
            <v>8075.5</v>
          </cell>
          <cell r="I22">
            <v>136</v>
          </cell>
          <cell r="J22">
            <v>162</v>
          </cell>
          <cell r="K22">
            <v>164</v>
          </cell>
          <cell r="L22">
            <v>87</v>
          </cell>
          <cell r="M22">
            <v>86</v>
          </cell>
          <cell r="N22">
            <v>64</v>
          </cell>
        </row>
        <row r="23">
          <cell r="A23" t="str">
            <v>HCL_GH_EST</v>
          </cell>
          <cell r="B23" t="str">
            <v>Groupement Hospitalier Est</v>
          </cell>
          <cell r="C23" t="str">
            <v>Auvergne-Rhône-Alpes</v>
          </cell>
          <cell r="D23" t="str">
            <v>GH</v>
          </cell>
          <cell r="E23">
            <v>2009</v>
          </cell>
          <cell r="F23" t="str">
            <v>G-690781810</v>
          </cell>
          <cell r="G23">
            <v>852</v>
          </cell>
          <cell r="H23">
            <v>9507</v>
          </cell>
          <cell r="I23">
            <v>196</v>
          </cell>
          <cell r="J23">
            <v>210</v>
          </cell>
          <cell r="K23">
            <v>156</v>
          </cell>
          <cell r="L23">
            <v>96</v>
          </cell>
          <cell r="M23">
            <v>117</v>
          </cell>
          <cell r="N23">
            <v>77</v>
          </cell>
        </row>
        <row r="24">
          <cell r="A24" t="str">
            <v>HCL_GH_NORD</v>
          </cell>
          <cell r="B24" t="str">
            <v>Groupement Hospitalier Nord</v>
          </cell>
          <cell r="C24" t="str">
            <v>Auvergne-Rhône-Alpes</v>
          </cell>
          <cell r="D24" t="str">
            <v>GH</v>
          </cell>
          <cell r="E24">
            <v>2009</v>
          </cell>
          <cell r="F24" t="str">
            <v>G-690781810</v>
          </cell>
          <cell r="G24">
            <v>445</v>
          </cell>
          <cell r="H24">
            <v>5486</v>
          </cell>
          <cell r="I24">
            <v>99</v>
          </cell>
          <cell r="J24">
            <v>123</v>
          </cell>
          <cell r="K24">
            <v>92</v>
          </cell>
          <cell r="L24">
            <v>56</v>
          </cell>
          <cell r="M24">
            <v>44</v>
          </cell>
          <cell r="N24">
            <v>31</v>
          </cell>
        </row>
        <row r="25">
          <cell r="A25" t="str">
            <v>HCL_GH_SUD</v>
          </cell>
          <cell r="B25" t="str">
            <v>Groupement Hospitalier Sud</v>
          </cell>
          <cell r="C25" t="str">
            <v>Auvergne-Rhône-Alpes</v>
          </cell>
          <cell r="D25" t="str">
            <v>GH</v>
          </cell>
          <cell r="E25">
            <v>2009</v>
          </cell>
          <cell r="F25" t="str">
            <v>G-690781810</v>
          </cell>
          <cell r="G25">
            <v>716</v>
          </cell>
          <cell r="H25">
            <v>7997.5</v>
          </cell>
          <cell r="I25">
            <v>167</v>
          </cell>
          <cell r="J25">
            <v>183</v>
          </cell>
          <cell r="K25">
            <v>148</v>
          </cell>
          <cell r="L25">
            <v>59</v>
          </cell>
          <cell r="M25">
            <v>111</v>
          </cell>
          <cell r="N25">
            <v>48</v>
          </cell>
        </row>
        <row r="26">
          <cell r="A26" t="str">
            <v>210780581</v>
          </cell>
          <cell r="B26" t="str">
            <v>CHU DE DIJON</v>
          </cell>
          <cell r="C26" t="str">
            <v>Bourgogne-Franche-Comté</v>
          </cell>
          <cell r="D26" t="str">
            <v>CHR/U</v>
          </cell>
          <cell r="E26">
            <v>2009</v>
          </cell>
          <cell r="G26">
            <v>599</v>
          </cell>
          <cell r="H26">
            <v>6808</v>
          </cell>
          <cell r="I26">
            <v>150</v>
          </cell>
          <cell r="J26">
            <v>163</v>
          </cell>
          <cell r="K26">
            <v>119</v>
          </cell>
          <cell r="L26">
            <v>70</v>
          </cell>
          <cell r="M26">
            <v>60</v>
          </cell>
          <cell r="N26">
            <v>37</v>
          </cell>
        </row>
        <row r="27">
          <cell r="A27" t="str">
            <v>210780607</v>
          </cell>
          <cell r="B27" t="str">
            <v>CH LA CHARTREUSE</v>
          </cell>
          <cell r="C27" t="str">
            <v>Bourgogne-Franche-Comté</v>
          </cell>
          <cell r="D27" t="str">
            <v>EPSM</v>
          </cell>
          <cell r="E27">
            <v>2016</v>
          </cell>
          <cell r="G27">
            <v>1</v>
          </cell>
          <cell r="H27">
            <v>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</v>
          </cell>
        </row>
        <row r="28">
          <cell r="A28" t="str">
            <v>210987731</v>
          </cell>
          <cell r="B28" t="str">
            <v>CENTRE GEORGES-FRANCOIS LECLERC</v>
          </cell>
          <cell r="C28" t="str">
            <v>Bourgogne-Franche-Comté</v>
          </cell>
          <cell r="D28" t="str">
            <v>CLCC</v>
          </cell>
          <cell r="E28">
            <v>2009</v>
          </cell>
          <cell r="G28">
            <v>132</v>
          </cell>
          <cell r="H28">
            <v>1448</v>
          </cell>
          <cell r="I28">
            <v>39</v>
          </cell>
          <cell r="J28">
            <v>36</v>
          </cell>
          <cell r="K28">
            <v>23</v>
          </cell>
          <cell r="L28">
            <v>5</v>
          </cell>
          <cell r="M28">
            <v>26</v>
          </cell>
          <cell r="N28">
            <v>3</v>
          </cell>
        </row>
        <row r="29">
          <cell r="A29" t="str">
            <v>250000015</v>
          </cell>
          <cell r="B29" t="str">
            <v>CHU DE BESANCON</v>
          </cell>
          <cell r="C29" t="str">
            <v>Bourgogne-Franche-Comté</v>
          </cell>
          <cell r="D29" t="str">
            <v>CHR/U</v>
          </cell>
          <cell r="E29">
            <v>2009</v>
          </cell>
          <cell r="G29">
            <v>582</v>
          </cell>
          <cell r="H29">
            <v>6474</v>
          </cell>
          <cell r="I29">
            <v>129</v>
          </cell>
          <cell r="J29">
            <v>130</v>
          </cell>
          <cell r="K29">
            <v>123</v>
          </cell>
          <cell r="L29">
            <v>66</v>
          </cell>
          <cell r="M29">
            <v>99</v>
          </cell>
          <cell r="N29">
            <v>35</v>
          </cell>
        </row>
        <row r="30">
          <cell r="A30" t="str">
            <v>700004096</v>
          </cell>
          <cell r="B30" t="str">
            <v>ASSOCIATION HOSPITALIERE DE BOURGOGNE FRANCHE-COMTE</v>
          </cell>
          <cell r="C30" t="str">
            <v>Bourgogne-Franche-Comté</v>
          </cell>
          <cell r="D30" t="str">
            <v>EBNL</v>
          </cell>
          <cell r="E30">
            <v>2017</v>
          </cell>
          <cell r="G30">
            <v>3</v>
          </cell>
          <cell r="H30">
            <v>9</v>
          </cell>
          <cell r="I30">
            <v>0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2</v>
          </cell>
        </row>
        <row r="31">
          <cell r="A31" t="str">
            <v>710780263</v>
          </cell>
          <cell r="B31" t="str">
            <v>CH DE MACON</v>
          </cell>
          <cell r="C31" t="str">
            <v>Bourgogne-Franche-Comté</v>
          </cell>
          <cell r="D31" t="str">
            <v>CH</v>
          </cell>
          <cell r="E31">
            <v>2013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710780958</v>
          </cell>
          <cell r="B32" t="str">
            <v>CH DE CHALON-SUR-SAONE</v>
          </cell>
          <cell r="C32" t="str">
            <v>Bourgogne-Franche-Comté</v>
          </cell>
          <cell r="D32" t="str">
            <v>CH</v>
          </cell>
          <cell r="E32">
            <v>2014</v>
          </cell>
          <cell r="G32">
            <v>29</v>
          </cell>
          <cell r="H32">
            <v>209</v>
          </cell>
          <cell r="I32">
            <v>5</v>
          </cell>
          <cell r="J32">
            <v>9</v>
          </cell>
          <cell r="K32">
            <v>7</v>
          </cell>
          <cell r="L32">
            <v>2</v>
          </cell>
          <cell r="M32">
            <v>3</v>
          </cell>
          <cell r="N32">
            <v>3</v>
          </cell>
        </row>
        <row r="33">
          <cell r="A33" t="str">
            <v>890000037</v>
          </cell>
          <cell r="B33" t="str">
            <v>CH D'AUXERRE</v>
          </cell>
          <cell r="C33" t="str">
            <v>Bourgogne-Franche-Comté</v>
          </cell>
          <cell r="D33" t="str">
            <v>CH</v>
          </cell>
          <cell r="E33">
            <v>2015</v>
          </cell>
          <cell r="G33">
            <v>11</v>
          </cell>
          <cell r="H33">
            <v>71</v>
          </cell>
          <cell r="I33">
            <v>4</v>
          </cell>
          <cell r="J33">
            <v>3</v>
          </cell>
          <cell r="K33">
            <v>0</v>
          </cell>
          <cell r="L33">
            <v>1</v>
          </cell>
          <cell r="M33">
            <v>2</v>
          </cell>
          <cell r="N33">
            <v>1</v>
          </cell>
        </row>
        <row r="34">
          <cell r="A34" t="str">
            <v>900000365</v>
          </cell>
          <cell r="B34" t="str">
            <v>HOPITAL NORD FRANCHE COMTE</v>
          </cell>
          <cell r="C34" t="str">
            <v>Bourgogne-Franche-Comté</v>
          </cell>
          <cell r="D34" t="str">
            <v>CH</v>
          </cell>
          <cell r="E34">
            <v>2013</v>
          </cell>
          <cell r="G34">
            <v>70</v>
          </cell>
          <cell r="H34">
            <v>503</v>
          </cell>
          <cell r="I34">
            <v>19</v>
          </cell>
          <cell r="J34">
            <v>5</v>
          </cell>
          <cell r="K34">
            <v>20</v>
          </cell>
          <cell r="L34">
            <v>5</v>
          </cell>
          <cell r="M34">
            <v>13</v>
          </cell>
          <cell r="N34">
            <v>8</v>
          </cell>
        </row>
        <row r="35">
          <cell r="A35" t="str">
            <v>220000020</v>
          </cell>
          <cell r="B35" t="str">
            <v>CH DE ST-BRIEUC</v>
          </cell>
          <cell r="C35" t="str">
            <v>Bretagne</v>
          </cell>
          <cell r="D35" t="str">
            <v>CH</v>
          </cell>
          <cell r="E35">
            <v>2014</v>
          </cell>
          <cell r="G35">
            <v>55</v>
          </cell>
          <cell r="H35">
            <v>436.5</v>
          </cell>
          <cell r="I35">
            <v>14</v>
          </cell>
          <cell r="J35">
            <v>14</v>
          </cell>
          <cell r="K35">
            <v>13</v>
          </cell>
          <cell r="L35">
            <v>5</v>
          </cell>
          <cell r="M35">
            <v>4</v>
          </cell>
          <cell r="N35">
            <v>5</v>
          </cell>
        </row>
        <row r="36">
          <cell r="A36" t="str">
            <v>220000640</v>
          </cell>
          <cell r="B36" t="str">
            <v>CLINIQUE ARMORICAINE DE RADIOLOGIE</v>
          </cell>
          <cell r="C36" t="str">
            <v>Bretagne</v>
          </cell>
          <cell r="D36" t="str">
            <v>CLINIQUE</v>
          </cell>
          <cell r="E36">
            <v>2014</v>
          </cell>
          <cell r="G36">
            <v>11</v>
          </cell>
          <cell r="H36">
            <v>81</v>
          </cell>
          <cell r="I36">
            <v>4</v>
          </cell>
          <cell r="J36">
            <v>2</v>
          </cell>
          <cell r="K36">
            <v>2</v>
          </cell>
          <cell r="L36">
            <v>2</v>
          </cell>
          <cell r="M36">
            <v>1</v>
          </cell>
          <cell r="N36">
            <v>0</v>
          </cell>
        </row>
        <row r="37">
          <cell r="A37" t="str">
            <v>350000022</v>
          </cell>
          <cell r="B37" t="str">
            <v>CH DE ST-MALO</v>
          </cell>
          <cell r="C37" t="str">
            <v>Bretagne</v>
          </cell>
          <cell r="D37" t="str">
            <v>CH</v>
          </cell>
          <cell r="E37">
            <v>2011</v>
          </cell>
          <cell r="G37">
            <v>43</v>
          </cell>
          <cell r="H37">
            <v>198.5</v>
          </cell>
          <cell r="I37">
            <v>11</v>
          </cell>
          <cell r="J37">
            <v>7</v>
          </cell>
          <cell r="K37">
            <v>5</v>
          </cell>
          <cell r="L37">
            <v>5</v>
          </cell>
          <cell r="M37">
            <v>8</v>
          </cell>
          <cell r="N37">
            <v>7</v>
          </cell>
        </row>
        <row r="38">
          <cell r="A38" t="str">
            <v>350000071</v>
          </cell>
          <cell r="B38" t="str">
            <v>HOPITAL ARTHUR GARDINER</v>
          </cell>
          <cell r="C38" t="str">
            <v>Bretagne</v>
          </cell>
          <cell r="D38" t="str">
            <v>EBNL</v>
          </cell>
          <cell r="E38">
            <v>2016</v>
          </cell>
          <cell r="G38">
            <v>4</v>
          </cell>
          <cell r="H38">
            <v>35</v>
          </cell>
          <cell r="I38">
            <v>1</v>
          </cell>
          <cell r="J38">
            <v>0</v>
          </cell>
          <cell r="K38">
            <v>0</v>
          </cell>
          <cell r="L38">
            <v>3</v>
          </cell>
          <cell r="M38">
            <v>0</v>
          </cell>
          <cell r="N38">
            <v>0</v>
          </cell>
        </row>
        <row r="39">
          <cell r="A39" t="str">
            <v>350002812</v>
          </cell>
          <cell r="B39" t="str">
            <v>CENTRE EUGENE MARQUIS</v>
          </cell>
          <cell r="C39" t="str">
            <v>Bretagne</v>
          </cell>
          <cell r="D39" t="str">
            <v>CLCC</v>
          </cell>
          <cell r="E39">
            <v>2009</v>
          </cell>
          <cell r="G39">
            <v>107</v>
          </cell>
          <cell r="H39">
            <v>1185</v>
          </cell>
          <cell r="I39">
            <v>25</v>
          </cell>
          <cell r="J39">
            <v>33</v>
          </cell>
          <cell r="K39">
            <v>16</v>
          </cell>
          <cell r="L39">
            <v>9</v>
          </cell>
          <cell r="M39">
            <v>16</v>
          </cell>
          <cell r="N39">
            <v>8</v>
          </cell>
        </row>
        <row r="40">
          <cell r="A40" t="str">
            <v>350005179</v>
          </cell>
          <cell r="B40" t="str">
            <v>CHU DE RENNES</v>
          </cell>
          <cell r="C40" t="str">
            <v>Bretagne</v>
          </cell>
          <cell r="D40" t="str">
            <v>CHR/U</v>
          </cell>
          <cell r="E40">
            <v>2009</v>
          </cell>
          <cell r="G40">
            <v>903</v>
          </cell>
          <cell r="H40">
            <v>10027.166666666701</v>
          </cell>
          <cell r="I40">
            <v>190</v>
          </cell>
          <cell r="J40">
            <v>265</v>
          </cell>
          <cell r="K40">
            <v>185</v>
          </cell>
          <cell r="L40">
            <v>103</v>
          </cell>
          <cell r="M40">
            <v>102</v>
          </cell>
          <cell r="N40">
            <v>58</v>
          </cell>
        </row>
        <row r="41">
          <cell r="A41" t="str">
            <v>560005746</v>
          </cell>
          <cell r="B41" t="str">
            <v>CH BRETAGNE SUD</v>
          </cell>
          <cell r="C41" t="str">
            <v>Bretagne</v>
          </cell>
          <cell r="D41" t="str">
            <v>CH</v>
          </cell>
          <cell r="E41">
            <v>2014</v>
          </cell>
          <cell r="G41">
            <v>32</v>
          </cell>
          <cell r="H41">
            <v>272</v>
          </cell>
          <cell r="I41">
            <v>13</v>
          </cell>
          <cell r="J41">
            <v>6</v>
          </cell>
          <cell r="K41">
            <v>7</v>
          </cell>
          <cell r="L41">
            <v>3</v>
          </cell>
          <cell r="M41">
            <v>3</v>
          </cell>
          <cell r="N41">
            <v>0</v>
          </cell>
        </row>
        <row r="42">
          <cell r="A42" t="str">
            <v>560023210</v>
          </cell>
          <cell r="B42" t="str">
            <v>CH BRETAGNE ATLANTIQUE</v>
          </cell>
          <cell r="C42" t="str">
            <v>Bretagne</v>
          </cell>
          <cell r="D42" t="str">
            <v>CH</v>
          </cell>
          <cell r="E42">
            <v>2012</v>
          </cell>
          <cell r="G42">
            <v>40</v>
          </cell>
          <cell r="H42">
            <v>281</v>
          </cell>
          <cell r="I42">
            <v>12</v>
          </cell>
          <cell r="J42">
            <v>13</v>
          </cell>
          <cell r="K42">
            <v>7</v>
          </cell>
          <cell r="L42">
            <v>6</v>
          </cell>
          <cell r="M42">
            <v>1</v>
          </cell>
          <cell r="N42">
            <v>1</v>
          </cell>
        </row>
        <row r="43">
          <cell r="A43" t="str">
            <v>F-RIMBO</v>
          </cell>
          <cell r="B43" t="str">
            <v>RIMBO</v>
          </cell>
          <cell r="C43" t="str">
            <v>Bretagne</v>
          </cell>
          <cell r="D43" t="str">
            <v>GCS</v>
          </cell>
          <cell r="E43">
            <v>2016</v>
          </cell>
          <cell r="F43" t="str">
            <v>F22</v>
          </cell>
          <cell r="G43">
            <v>482</v>
          </cell>
          <cell r="H43">
            <v>5446</v>
          </cell>
          <cell r="I43">
            <v>107</v>
          </cell>
          <cell r="J43">
            <v>127</v>
          </cell>
          <cell r="K43">
            <v>92</v>
          </cell>
          <cell r="L43">
            <v>48</v>
          </cell>
          <cell r="M43">
            <v>58</v>
          </cell>
          <cell r="N43">
            <v>50</v>
          </cell>
        </row>
        <row r="44">
          <cell r="A44" t="str">
            <v>280000134</v>
          </cell>
          <cell r="B44" t="str">
            <v>CH DE CHARTRES</v>
          </cell>
          <cell r="C44" t="str">
            <v>Centre-Val-de-Loire</v>
          </cell>
          <cell r="D44" t="str">
            <v>CH</v>
          </cell>
          <cell r="E44">
            <v>2013</v>
          </cell>
          <cell r="G44">
            <v>36</v>
          </cell>
          <cell r="H44">
            <v>239</v>
          </cell>
          <cell r="I44">
            <v>8</v>
          </cell>
          <cell r="J44">
            <v>6</v>
          </cell>
          <cell r="K44">
            <v>4</v>
          </cell>
          <cell r="L44">
            <v>2</v>
          </cell>
          <cell r="M44">
            <v>13</v>
          </cell>
          <cell r="N44">
            <v>3</v>
          </cell>
        </row>
        <row r="45">
          <cell r="A45" t="str">
            <v>280000183</v>
          </cell>
          <cell r="B45" t="str">
            <v>CH DE DREUX</v>
          </cell>
          <cell r="C45" t="str">
            <v>Centre-Val-de-Loire</v>
          </cell>
          <cell r="D45" t="str">
            <v>CH</v>
          </cell>
          <cell r="E45">
            <v>2017</v>
          </cell>
          <cell r="G45">
            <v>21</v>
          </cell>
          <cell r="H45">
            <v>128</v>
          </cell>
          <cell r="I45">
            <v>6</v>
          </cell>
          <cell r="J45">
            <v>4</v>
          </cell>
          <cell r="K45">
            <v>1</v>
          </cell>
          <cell r="L45">
            <v>1</v>
          </cell>
          <cell r="M45">
            <v>2</v>
          </cell>
          <cell r="N45">
            <v>7</v>
          </cell>
        </row>
        <row r="46">
          <cell r="A46" t="str">
            <v>370000481</v>
          </cell>
          <cell r="B46" t="str">
            <v>CHRU DE TOURS</v>
          </cell>
          <cell r="C46" t="str">
            <v>Centre-Val-de-Loire</v>
          </cell>
          <cell r="D46" t="str">
            <v>CHR/U</v>
          </cell>
          <cell r="E46">
            <v>2009</v>
          </cell>
          <cell r="G46">
            <v>679</v>
          </cell>
          <cell r="H46">
            <v>7446.8333333333303</v>
          </cell>
          <cell r="I46">
            <v>145</v>
          </cell>
          <cell r="J46">
            <v>186</v>
          </cell>
          <cell r="K46">
            <v>125</v>
          </cell>
          <cell r="L46">
            <v>96</v>
          </cell>
          <cell r="M46">
            <v>93</v>
          </cell>
          <cell r="N46">
            <v>34</v>
          </cell>
        </row>
        <row r="47">
          <cell r="A47" t="str">
            <v>450000088</v>
          </cell>
          <cell r="B47" t="str">
            <v>CHR D'ORLEANS</v>
          </cell>
          <cell r="C47" t="str">
            <v>Centre-Val-de-Loire</v>
          </cell>
          <cell r="D47" t="str">
            <v>CHR/U</v>
          </cell>
          <cell r="E47">
            <v>2009</v>
          </cell>
          <cell r="G47">
            <v>110</v>
          </cell>
          <cell r="H47">
            <v>1258.5</v>
          </cell>
          <cell r="I47">
            <v>44</v>
          </cell>
          <cell r="J47">
            <v>27</v>
          </cell>
          <cell r="K47">
            <v>17</v>
          </cell>
          <cell r="L47">
            <v>8</v>
          </cell>
          <cell r="M47">
            <v>10</v>
          </cell>
          <cell r="N47">
            <v>4</v>
          </cell>
        </row>
        <row r="48">
          <cell r="A48" t="str">
            <v>080000615</v>
          </cell>
          <cell r="B48" t="str">
            <v>CH DE CHARLEVILLE-MEZIERES</v>
          </cell>
          <cell r="C48" t="str">
            <v>Grand-Est</v>
          </cell>
          <cell r="D48" t="str">
            <v>CH</v>
          </cell>
          <cell r="E48">
            <v>2017</v>
          </cell>
          <cell r="G48">
            <v>7</v>
          </cell>
          <cell r="H48">
            <v>43.5</v>
          </cell>
          <cell r="I48">
            <v>3</v>
          </cell>
          <cell r="J48">
            <v>0</v>
          </cell>
          <cell r="K48">
            <v>1</v>
          </cell>
          <cell r="L48">
            <v>2</v>
          </cell>
          <cell r="M48">
            <v>0</v>
          </cell>
          <cell r="N48">
            <v>1</v>
          </cell>
        </row>
        <row r="49">
          <cell r="A49" t="str">
            <v>100000017</v>
          </cell>
          <cell r="B49" t="str">
            <v>CH DE TROYES</v>
          </cell>
          <cell r="C49" t="str">
            <v>Grand-Est</v>
          </cell>
          <cell r="D49" t="str">
            <v>CH</v>
          </cell>
          <cell r="E49">
            <v>2017</v>
          </cell>
          <cell r="G49">
            <v>16</v>
          </cell>
          <cell r="H49">
            <v>99</v>
          </cell>
          <cell r="I49">
            <v>0</v>
          </cell>
          <cell r="J49">
            <v>1</v>
          </cell>
          <cell r="K49">
            <v>2</v>
          </cell>
          <cell r="L49">
            <v>1</v>
          </cell>
          <cell r="M49">
            <v>6</v>
          </cell>
          <cell r="N49">
            <v>6</v>
          </cell>
        </row>
        <row r="50">
          <cell r="A50" t="str">
            <v>510000029</v>
          </cell>
          <cell r="B50" t="str">
            <v>CHU DE REIMS</v>
          </cell>
          <cell r="C50" t="str">
            <v>Grand-Est</v>
          </cell>
          <cell r="D50" t="str">
            <v>CHR/U</v>
          </cell>
          <cell r="E50">
            <v>2009</v>
          </cell>
          <cell r="G50">
            <v>460</v>
          </cell>
          <cell r="H50">
            <v>4695.5</v>
          </cell>
          <cell r="I50">
            <v>89</v>
          </cell>
          <cell r="J50">
            <v>122</v>
          </cell>
          <cell r="K50">
            <v>94</v>
          </cell>
          <cell r="L50">
            <v>57</v>
          </cell>
          <cell r="M50">
            <v>66</v>
          </cell>
          <cell r="N50">
            <v>32</v>
          </cell>
        </row>
        <row r="51">
          <cell r="A51" t="str">
            <v>510000060</v>
          </cell>
          <cell r="B51" t="str">
            <v>CH D'EPERNAY</v>
          </cell>
          <cell r="C51" t="str">
            <v>Grand-Est</v>
          </cell>
          <cell r="D51" t="str">
            <v>CH</v>
          </cell>
          <cell r="E51">
            <v>2014</v>
          </cell>
          <cell r="G51">
            <v>5</v>
          </cell>
          <cell r="H51">
            <v>28.5</v>
          </cell>
          <cell r="I51">
            <v>0</v>
          </cell>
          <cell r="J51">
            <v>1</v>
          </cell>
          <cell r="K51">
            <v>0</v>
          </cell>
          <cell r="L51">
            <v>1</v>
          </cell>
          <cell r="M51">
            <v>3</v>
          </cell>
          <cell r="N51">
            <v>0</v>
          </cell>
        </row>
        <row r="52">
          <cell r="A52" t="str">
            <v>510000516</v>
          </cell>
          <cell r="B52" t="str">
            <v>INSTITUT JEAN GODINOT</v>
          </cell>
          <cell r="C52" t="str">
            <v>Grand-Est</v>
          </cell>
          <cell r="D52" t="str">
            <v>CLCC</v>
          </cell>
          <cell r="E52">
            <v>2009</v>
          </cell>
          <cell r="G52">
            <v>58</v>
          </cell>
          <cell r="H52">
            <v>504.5</v>
          </cell>
          <cell r="I52">
            <v>9</v>
          </cell>
          <cell r="J52">
            <v>11</v>
          </cell>
          <cell r="K52">
            <v>6</v>
          </cell>
          <cell r="L52">
            <v>5</v>
          </cell>
          <cell r="M52">
            <v>25</v>
          </cell>
          <cell r="N52">
            <v>2</v>
          </cell>
        </row>
        <row r="53">
          <cell r="A53" t="str">
            <v>540001286</v>
          </cell>
          <cell r="B53" t="str">
            <v>INSTITUT DE CANCEROLOGIE DE LORRAINE</v>
          </cell>
          <cell r="C53" t="str">
            <v>Grand-Est</v>
          </cell>
          <cell r="D53" t="str">
            <v>CLCC</v>
          </cell>
          <cell r="E53">
            <v>2009</v>
          </cell>
          <cell r="G53">
            <v>123</v>
          </cell>
          <cell r="H53">
            <v>986.5</v>
          </cell>
          <cell r="I53">
            <v>19</v>
          </cell>
          <cell r="J53">
            <v>38</v>
          </cell>
          <cell r="K53">
            <v>22</v>
          </cell>
          <cell r="L53">
            <v>9</v>
          </cell>
          <cell r="M53">
            <v>28</v>
          </cell>
          <cell r="N53">
            <v>7</v>
          </cell>
        </row>
        <row r="54">
          <cell r="A54" t="str">
            <v>550003354</v>
          </cell>
          <cell r="B54" t="str">
            <v>CH DE BAR-LE-DUC</v>
          </cell>
          <cell r="C54" t="str">
            <v>Grand-Est</v>
          </cell>
          <cell r="D54" t="str">
            <v>CH</v>
          </cell>
          <cell r="E54">
            <v>2014</v>
          </cell>
          <cell r="G54">
            <v>4</v>
          </cell>
          <cell r="H54">
            <v>19</v>
          </cell>
          <cell r="I54">
            <v>1</v>
          </cell>
          <cell r="J54">
            <v>0</v>
          </cell>
          <cell r="K54">
            <v>2</v>
          </cell>
          <cell r="L54">
            <v>1</v>
          </cell>
          <cell r="M54">
            <v>0</v>
          </cell>
          <cell r="N54">
            <v>0</v>
          </cell>
        </row>
        <row r="55">
          <cell r="A55" t="str">
            <v>570005165</v>
          </cell>
          <cell r="B55" t="str">
            <v>CHR METZ-THIONVILLE</v>
          </cell>
          <cell r="C55" t="str">
            <v>Grand-Est</v>
          </cell>
          <cell r="D55" t="str">
            <v>CHR/U</v>
          </cell>
          <cell r="E55">
            <v>2009</v>
          </cell>
          <cell r="G55">
            <v>30</v>
          </cell>
          <cell r="H55">
            <v>285.5</v>
          </cell>
          <cell r="I55">
            <v>8</v>
          </cell>
          <cell r="J55">
            <v>6</v>
          </cell>
          <cell r="K55">
            <v>5</v>
          </cell>
          <cell r="L55">
            <v>3</v>
          </cell>
          <cell r="M55">
            <v>6</v>
          </cell>
          <cell r="N55">
            <v>2</v>
          </cell>
        </row>
        <row r="56">
          <cell r="A56" t="str">
            <v>670000033</v>
          </cell>
          <cell r="B56" t="str">
            <v>CENTRE PAUL STRAUSS</v>
          </cell>
          <cell r="C56" t="str">
            <v>Grand-Est</v>
          </cell>
          <cell r="D56" t="str">
            <v>CLCC</v>
          </cell>
          <cell r="E56">
            <v>2009</v>
          </cell>
          <cell r="G56">
            <v>90</v>
          </cell>
          <cell r="H56">
            <v>693.5</v>
          </cell>
          <cell r="I56">
            <v>14</v>
          </cell>
          <cell r="J56">
            <v>22</v>
          </cell>
          <cell r="K56">
            <v>14</v>
          </cell>
          <cell r="L56">
            <v>6</v>
          </cell>
          <cell r="M56">
            <v>27</v>
          </cell>
          <cell r="N56">
            <v>7</v>
          </cell>
        </row>
        <row r="57">
          <cell r="A57" t="str">
            <v>670780055</v>
          </cell>
          <cell r="B57" t="str">
            <v>HOPITAUX UNIVERSITAIRES DE STRASBOURG</v>
          </cell>
          <cell r="C57" t="str">
            <v>Grand-Est</v>
          </cell>
          <cell r="D57" t="str">
            <v>CHR/U</v>
          </cell>
          <cell r="E57">
            <v>2009</v>
          </cell>
          <cell r="G57">
            <v>1053</v>
          </cell>
          <cell r="H57">
            <v>11951.5</v>
          </cell>
          <cell r="I57">
            <v>221</v>
          </cell>
          <cell r="J57">
            <v>251</v>
          </cell>
          <cell r="K57">
            <v>221</v>
          </cell>
          <cell r="L57">
            <v>136</v>
          </cell>
          <cell r="M57">
            <v>148</v>
          </cell>
          <cell r="N57">
            <v>76</v>
          </cell>
        </row>
        <row r="58">
          <cell r="A58" t="str">
            <v>680000973</v>
          </cell>
          <cell r="B58" t="str">
            <v>CH DE COLMAR</v>
          </cell>
          <cell r="C58" t="str">
            <v>Grand-Est</v>
          </cell>
          <cell r="D58" t="str">
            <v>CH</v>
          </cell>
          <cell r="E58">
            <v>2013</v>
          </cell>
          <cell r="G58">
            <v>70</v>
          </cell>
          <cell r="H58">
            <v>584</v>
          </cell>
          <cell r="I58">
            <v>22</v>
          </cell>
          <cell r="J58">
            <v>12</v>
          </cell>
          <cell r="K58">
            <v>13</v>
          </cell>
          <cell r="L58">
            <v>7</v>
          </cell>
          <cell r="M58">
            <v>8</v>
          </cell>
          <cell r="N58">
            <v>8</v>
          </cell>
        </row>
        <row r="59">
          <cell r="A59" t="str">
            <v>680020336</v>
          </cell>
          <cell r="B59" t="str">
            <v>GH REGION MULHOUSE ET SUD ALSACE</v>
          </cell>
          <cell r="C59" t="str">
            <v>Grand-Est</v>
          </cell>
          <cell r="D59" t="str">
            <v>CH</v>
          </cell>
          <cell r="E59">
            <v>2011</v>
          </cell>
          <cell r="G59">
            <v>67</v>
          </cell>
          <cell r="H59">
            <v>555</v>
          </cell>
          <cell r="I59">
            <v>19</v>
          </cell>
          <cell r="J59">
            <v>16</v>
          </cell>
          <cell r="K59">
            <v>12</v>
          </cell>
          <cell r="L59">
            <v>8</v>
          </cell>
          <cell r="M59">
            <v>8</v>
          </cell>
          <cell r="N59">
            <v>4</v>
          </cell>
        </row>
        <row r="60">
          <cell r="A60" t="str">
            <v>880007059</v>
          </cell>
          <cell r="B60" t="str">
            <v>CHI D'EPINAL</v>
          </cell>
          <cell r="C60" t="str">
            <v>Grand-Est</v>
          </cell>
          <cell r="D60" t="str">
            <v>CH</v>
          </cell>
          <cell r="E60">
            <v>2014</v>
          </cell>
          <cell r="G60">
            <v>7</v>
          </cell>
          <cell r="H60">
            <v>49</v>
          </cell>
          <cell r="I60">
            <v>0</v>
          </cell>
          <cell r="J60">
            <v>3</v>
          </cell>
          <cell r="K60">
            <v>1</v>
          </cell>
          <cell r="L60">
            <v>2</v>
          </cell>
          <cell r="M60">
            <v>0</v>
          </cell>
          <cell r="N60">
            <v>1</v>
          </cell>
        </row>
        <row r="61">
          <cell r="A61" t="str">
            <v>F-540023264</v>
          </cell>
          <cell r="B61" t="str">
            <v>CHU DE NANCY</v>
          </cell>
          <cell r="C61" t="str">
            <v>Grand-Est</v>
          </cell>
          <cell r="D61" t="str">
            <v>CHR/U</v>
          </cell>
          <cell r="E61">
            <v>2009</v>
          </cell>
          <cell r="F61" t="str">
            <v>F3</v>
          </cell>
          <cell r="G61">
            <v>931</v>
          </cell>
          <cell r="H61">
            <v>10624</v>
          </cell>
          <cell r="I61">
            <v>203</v>
          </cell>
          <cell r="J61">
            <v>239</v>
          </cell>
          <cell r="K61">
            <v>208</v>
          </cell>
          <cell r="L61">
            <v>126</v>
          </cell>
          <cell r="M61">
            <v>103</v>
          </cell>
          <cell r="N61">
            <v>52</v>
          </cell>
        </row>
        <row r="62">
          <cell r="A62" t="str">
            <v>020000063</v>
          </cell>
          <cell r="B62" t="str">
            <v>CH DE ST-QUENTIN</v>
          </cell>
          <cell r="C62" t="str">
            <v>Hauts-de-France</v>
          </cell>
          <cell r="D62" t="str">
            <v>CH</v>
          </cell>
          <cell r="E62">
            <v>2015</v>
          </cell>
          <cell r="G62">
            <v>22</v>
          </cell>
          <cell r="H62">
            <v>151.166666666667</v>
          </cell>
          <cell r="I62">
            <v>2</v>
          </cell>
          <cell r="J62">
            <v>6</v>
          </cell>
          <cell r="K62">
            <v>5</v>
          </cell>
          <cell r="L62">
            <v>4</v>
          </cell>
          <cell r="M62">
            <v>3</v>
          </cell>
          <cell r="N62">
            <v>2</v>
          </cell>
        </row>
        <row r="63">
          <cell r="A63" t="str">
            <v>590000188</v>
          </cell>
          <cell r="B63" t="str">
            <v>CENTRE OSCAR LAMBRET</v>
          </cell>
          <cell r="C63" t="str">
            <v>Hauts-de-France</v>
          </cell>
          <cell r="D63" t="str">
            <v>CLCC</v>
          </cell>
          <cell r="E63">
            <v>2009</v>
          </cell>
          <cell r="G63">
            <v>137</v>
          </cell>
          <cell r="H63">
            <v>1385</v>
          </cell>
          <cell r="I63">
            <v>31</v>
          </cell>
          <cell r="J63">
            <v>40</v>
          </cell>
          <cell r="K63">
            <v>28</v>
          </cell>
          <cell r="L63">
            <v>10</v>
          </cell>
          <cell r="M63">
            <v>22</v>
          </cell>
          <cell r="N63">
            <v>6</v>
          </cell>
        </row>
        <row r="64">
          <cell r="A64" t="str">
            <v>590044665</v>
          </cell>
          <cell r="B64" t="str">
            <v>CLINIQUE DES 4 CANTONS</v>
          </cell>
          <cell r="C64" t="str">
            <v>Hauts-de-France</v>
          </cell>
          <cell r="D64" t="str">
            <v>EBNL</v>
          </cell>
          <cell r="E64">
            <v>2017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 t="str">
            <v>590780193</v>
          </cell>
          <cell r="B65" t="str">
            <v>CHRU DE LILLE</v>
          </cell>
          <cell r="C65" t="str">
            <v>Hauts-de-France</v>
          </cell>
          <cell r="D65" t="str">
            <v>CHR/U</v>
          </cell>
          <cell r="E65">
            <v>2009</v>
          </cell>
          <cell r="G65">
            <v>1442</v>
          </cell>
          <cell r="H65">
            <v>16246</v>
          </cell>
          <cell r="I65">
            <v>361</v>
          </cell>
          <cell r="J65">
            <v>338</v>
          </cell>
          <cell r="K65">
            <v>253</v>
          </cell>
          <cell r="L65">
            <v>209</v>
          </cell>
          <cell r="M65">
            <v>196</v>
          </cell>
          <cell r="N65">
            <v>85</v>
          </cell>
        </row>
        <row r="66">
          <cell r="A66" t="str">
            <v>590781415</v>
          </cell>
          <cell r="B66" t="str">
            <v>CH DE DUNKERQUE</v>
          </cell>
          <cell r="C66" t="str">
            <v>Hauts-de-France</v>
          </cell>
          <cell r="D66" t="str">
            <v>CH</v>
          </cell>
          <cell r="E66">
            <v>2012</v>
          </cell>
          <cell r="G66">
            <v>19</v>
          </cell>
          <cell r="H66">
            <v>142</v>
          </cell>
          <cell r="I66">
            <v>10</v>
          </cell>
          <cell r="J66">
            <v>2</v>
          </cell>
          <cell r="K66">
            <v>2</v>
          </cell>
          <cell r="L66">
            <v>2</v>
          </cell>
          <cell r="M66">
            <v>2</v>
          </cell>
          <cell r="N66">
            <v>1</v>
          </cell>
        </row>
        <row r="67">
          <cell r="A67" t="str">
            <v>590781902</v>
          </cell>
          <cell r="B67" t="str">
            <v>CH DE TOURCOING</v>
          </cell>
          <cell r="C67" t="str">
            <v>Hauts-de-France</v>
          </cell>
          <cell r="D67" t="str">
            <v>CH</v>
          </cell>
          <cell r="E67">
            <v>2009</v>
          </cell>
          <cell r="G67">
            <v>62</v>
          </cell>
          <cell r="H67">
            <v>545</v>
          </cell>
          <cell r="I67">
            <v>8</v>
          </cell>
          <cell r="J67">
            <v>15</v>
          </cell>
          <cell r="K67">
            <v>18</v>
          </cell>
          <cell r="L67">
            <v>8</v>
          </cell>
          <cell r="M67">
            <v>10</v>
          </cell>
          <cell r="N67">
            <v>3</v>
          </cell>
        </row>
        <row r="68">
          <cell r="A68" t="str">
            <v>590782215</v>
          </cell>
          <cell r="B68" t="str">
            <v>CH DE VALENCIENNES</v>
          </cell>
          <cell r="C68" t="str">
            <v>Hauts-de-France</v>
          </cell>
          <cell r="D68" t="str">
            <v>CH</v>
          </cell>
          <cell r="E68">
            <v>2012</v>
          </cell>
          <cell r="G68">
            <v>76</v>
          </cell>
          <cell r="H68">
            <v>594</v>
          </cell>
          <cell r="I68">
            <v>25</v>
          </cell>
          <cell r="J68">
            <v>12</v>
          </cell>
          <cell r="K68">
            <v>8</v>
          </cell>
          <cell r="L68">
            <v>13</v>
          </cell>
          <cell r="M68">
            <v>12</v>
          </cell>
          <cell r="N68">
            <v>6</v>
          </cell>
        </row>
        <row r="69">
          <cell r="A69" t="str">
            <v>590782421</v>
          </cell>
          <cell r="B69" t="str">
            <v>CH DE ROUBAIX</v>
          </cell>
          <cell r="C69" t="str">
            <v>Hauts-de-France</v>
          </cell>
          <cell r="D69" t="str">
            <v>CH</v>
          </cell>
          <cell r="E69">
            <v>2009</v>
          </cell>
          <cell r="G69">
            <v>30</v>
          </cell>
          <cell r="H69">
            <v>252</v>
          </cell>
          <cell r="I69">
            <v>5</v>
          </cell>
          <cell r="J69">
            <v>5</v>
          </cell>
          <cell r="K69">
            <v>5</v>
          </cell>
          <cell r="L69">
            <v>8</v>
          </cell>
          <cell r="M69">
            <v>7</v>
          </cell>
          <cell r="N69">
            <v>0</v>
          </cell>
        </row>
        <row r="70">
          <cell r="A70" t="str">
            <v>590782637</v>
          </cell>
          <cell r="B70" t="str">
            <v>CH D'ARMENTIERES</v>
          </cell>
          <cell r="C70" t="str">
            <v>Hauts-de-France</v>
          </cell>
          <cell r="D70" t="str">
            <v>CH</v>
          </cell>
          <cell r="E70">
            <v>2017</v>
          </cell>
          <cell r="G70">
            <v>1</v>
          </cell>
          <cell r="H70">
            <v>6</v>
          </cell>
          <cell r="I70">
            <v>0</v>
          </cell>
          <cell r="J70">
            <v>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 t="str">
            <v>590783239</v>
          </cell>
          <cell r="B71" t="str">
            <v>CH DE DOUAI</v>
          </cell>
          <cell r="C71" t="str">
            <v>Hauts-de-France</v>
          </cell>
          <cell r="D71" t="str">
            <v>CH</v>
          </cell>
          <cell r="E71">
            <v>2017</v>
          </cell>
          <cell r="G71">
            <v>28</v>
          </cell>
          <cell r="H71">
            <v>247.333333333333</v>
          </cell>
          <cell r="I71">
            <v>5</v>
          </cell>
          <cell r="J71">
            <v>7</v>
          </cell>
          <cell r="K71">
            <v>7</v>
          </cell>
          <cell r="L71">
            <v>7</v>
          </cell>
          <cell r="M71">
            <v>1</v>
          </cell>
          <cell r="N71">
            <v>1</v>
          </cell>
        </row>
        <row r="72">
          <cell r="A72" t="str">
            <v>600100721</v>
          </cell>
          <cell r="B72" t="str">
            <v>CHI DE COMPIEGNE-NOYON</v>
          </cell>
          <cell r="C72" t="str">
            <v>Hauts-de-France</v>
          </cell>
          <cell r="D72" t="str">
            <v>CH</v>
          </cell>
          <cell r="E72">
            <v>2013</v>
          </cell>
          <cell r="G72">
            <v>34</v>
          </cell>
          <cell r="H72">
            <v>216</v>
          </cell>
          <cell r="I72">
            <v>4</v>
          </cell>
          <cell r="J72">
            <v>4</v>
          </cell>
          <cell r="K72">
            <v>6</v>
          </cell>
          <cell r="L72">
            <v>5</v>
          </cell>
          <cell r="M72">
            <v>8</v>
          </cell>
          <cell r="N72">
            <v>7</v>
          </cell>
        </row>
        <row r="73">
          <cell r="A73" t="str">
            <v>600101984</v>
          </cell>
          <cell r="B73" t="str">
            <v>GH PUBLIC DU SUD DE L'OISE</v>
          </cell>
          <cell r="C73" t="str">
            <v>Hauts-de-France</v>
          </cell>
          <cell r="D73" t="str">
            <v>CH</v>
          </cell>
          <cell r="E73">
            <v>2014</v>
          </cell>
          <cell r="G73">
            <v>8</v>
          </cell>
          <cell r="H73">
            <v>46</v>
          </cell>
          <cell r="I73">
            <v>3</v>
          </cell>
          <cell r="J73">
            <v>0</v>
          </cell>
          <cell r="K73">
            <v>2</v>
          </cell>
          <cell r="L73">
            <v>3</v>
          </cell>
          <cell r="M73">
            <v>0</v>
          </cell>
          <cell r="N73">
            <v>0</v>
          </cell>
        </row>
        <row r="74">
          <cell r="A74" t="str">
            <v>620100057</v>
          </cell>
          <cell r="B74" t="str">
            <v>CH D'ARRAS</v>
          </cell>
          <cell r="C74" t="str">
            <v>Hauts-de-France</v>
          </cell>
          <cell r="D74" t="str">
            <v>CH</v>
          </cell>
          <cell r="E74">
            <v>2012</v>
          </cell>
          <cell r="G74">
            <v>14</v>
          </cell>
          <cell r="H74">
            <v>97</v>
          </cell>
          <cell r="I74">
            <v>6</v>
          </cell>
          <cell r="J74">
            <v>3</v>
          </cell>
          <cell r="K74">
            <v>4</v>
          </cell>
          <cell r="L74">
            <v>1</v>
          </cell>
          <cell r="M74">
            <v>0</v>
          </cell>
          <cell r="N74">
            <v>0</v>
          </cell>
        </row>
        <row r="75">
          <cell r="A75" t="str">
            <v>620100651</v>
          </cell>
          <cell r="B75" t="str">
            <v>CH DE BETHUNE</v>
          </cell>
          <cell r="C75" t="str">
            <v>Hauts-de-France</v>
          </cell>
          <cell r="D75" t="str">
            <v>CH</v>
          </cell>
          <cell r="E75">
            <v>2014</v>
          </cell>
          <cell r="G75">
            <v>23</v>
          </cell>
          <cell r="H75">
            <v>113</v>
          </cell>
          <cell r="I75">
            <v>2</v>
          </cell>
          <cell r="J75">
            <v>4</v>
          </cell>
          <cell r="K75">
            <v>5</v>
          </cell>
          <cell r="L75">
            <v>3</v>
          </cell>
          <cell r="M75">
            <v>2</v>
          </cell>
          <cell r="N75">
            <v>7</v>
          </cell>
        </row>
        <row r="76">
          <cell r="A76" t="str">
            <v>620100685</v>
          </cell>
          <cell r="B76" t="str">
            <v>CH DE LENS</v>
          </cell>
          <cell r="C76" t="str">
            <v>Hauts-de-France</v>
          </cell>
          <cell r="D76" t="str">
            <v>CH</v>
          </cell>
          <cell r="E76">
            <v>2011</v>
          </cell>
          <cell r="G76">
            <v>59</v>
          </cell>
          <cell r="H76">
            <v>487.5</v>
          </cell>
          <cell r="I76">
            <v>11</v>
          </cell>
          <cell r="J76">
            <v>18</v>
          </cell>
          <cell r="K76">
            <v>10</v>
          </cell>
          <cell r="L76">
            <v>9</v>
          </cell>
          <cell r="M76">
            <v>6</v>
          </cell>
          <cell r="N76">
            <v>5</v>
          </cell>
        </row>
        <row r="77">
          <cell r="A77" t="str">
            <v>620101360</v>
          </cell>
          <cell r="B77" t="str">
            <v>CH DE ST-OMER</v>
          </cell>
          <cell r="C77" t="str">
            <v>Hauts-de-France</v>
          </cell>
          <cell r="D77" t="str">
            <v>CH</v>
          </cell>
          <cell r="E77">
            <v>2017</v>
          </cell>
          <cell r="G77">
            <v>7</v>
          </cell>
          <cell r="H77">
            <v>64</v>
          </cell>
          <cell r="I77">
            <v>0</v>
          </cell>
          <cell r="J77">
            <v>2</v>
          </cell>
          <cell r="K77">
            <v>2</v>
          </cell>
          <cell r="L77">
            <v>2</v>
          </cell>
          <cell r="M77">
            <v>1</v>
          </cell>
          <cell r="N77">
            <v>0</v>
          </cell>
        </row>
        <row r="78">
          <cell r="A78" t="str">
            <v>620103440</v>
          </cell>
          <cell r="B78" t="str">
            <v>CH DE BOULOGNE-SUR-MER</v>
          </cell>
          <cell r="C78" t="str">
            <v>Hauts-de-France</v>
          </cell>
          <cell r="D78" t="str">
            <v>CH</v>
          </cell>
          <cell r="E78">
            <v>2012</v>
          </cell>
          <cell r="G78">
            <v>15</v>
          </cell>
          <cell r="H78">
            <v>100</v>
          </cell>
          <cell r="I78">
            <v>3</v>
          </cell>
          <cell r="J78">
            <v>5</v>
          </cell>
          <cell r="K78">
            <v>1</v>
          </cell>
          <cell r="L78">
            <v>2</v>
          </cell>
          <cell r="M78">
            <v>4</v>
          </cell>
          <cell r="N78">
            <v>0</v>
          </cell>
        </row>
        <row r="79">
          <cell r="A79" t="str">
            <v>800000044</v>
          </cell>
          <cell r="B79" t="str">
            <v>CHU D'AMIENS</v>
          </cell>
          <cell r="C79" t="str">
            <v>Hauts-de-France</v>
          </cell>
          <cell r="D79" t="str">
            <v>CHR/U</v>
          </cell>
          <cell r="E79">
            <v>2009</v>
          </cell>
          <cell r="G79">
            <v>399</v>
          </cell>
          <cell r="H79">
            <v>4762.8333333333303</v>
          </cell>
          <cell r="I79">
            <v>86</v>
          </cell>
          <cell r="J79">
            <v>102</v>
          </cell>
          <cell r="K79">
            <v>91</v>
          </cell>
          <cell r="L79">
            <v>44</v>
          </cell>
          <cell r="M79">
            <v>54</v>
          </cell>
          <cell r="N79">
            <v>22</v>
          </cell>
        </row>
        <row r="80">
          <cell r="A80" t="str">
            <v>F-590051801</v>
          </cell>
          <cell r="B80" t="str">
            <v>FUSION GH INSTITUT CATHOLIQUE DE LILLE</v>
          </cell>
          <cell r="C80" t="str">
            <v>Hauts-de-France</v>
          </cell>
          <cell r="D80" t="str">
            <v>EBNL</v>
          </cell>
          <cell r="E80">
            <v>2014</v>
          </cell>
          <cell r="F80" t="str">
            <v>F15</v>
          </cell>
          <cell r="G80">
            <v>208</v>
          </cell>
          <cell r="H80">
            <v>1766.6666666666699</v>
          </cell>
          <cell r="I80">
            <v>41</v>
          </cell>
          <cell r="J80">
            <v>44</v>
          </cell>
          <cell r="K80">
            <v>43</v>
          </cell>
          <cell r="L80">
            <v>29</v>
          </cell>
          <cell r="M80">
            <v>27</v>
          </cell>
          <cell r="N80">
            <v>24</v>
          </cell>
        </row>
        <row r="81">
          <cell r="A81" t="str">
            <v>750000549</v>
          </cell>
          <cell r="B81" t="str">
            <v>FONDATION OPHTALMOLOGIQUE ROTHSCHILD</v>
          </cell>
          <cell r="C81" t="str">
            <v>Île-de-France</v>
          </cell>
          <cell r="D81" t="str">
            <v>EBNL</v>
          </cell>
          <cell r="E81">
            <v>2009</v>
          </cell>
          <cell r="G81">
            <v>209</v>
          </cell>
          <cell r="H81">
            <v>2055.5</v>
          </cell>
          <cell r="I81">
            <v>39</v>
          </cell>
          <cell r="J81">
            <v>64</v>
          </cell>
          <cell r="K81">
            <v>48</v>
          </cell>
          <cell r="L81">
            <v>22</v>
          </cell>
          <cell r="M81">
            <v>21</v>
          </cell>
          <cell r="N81">
            <v>15</v>
          </cell>
        </row>
        <row r="82">
          <cell r="A82" t="str">
            <v>750050932</v>
          </cell>
          <cell r="B82" t="str">
            <v>UNICANCER</v>
          </cell>
          <cell r="C82" t="str">
            <v>Île-de-France</v>
          </cell>
          <cell r="D82" t="str">
            <v>CLCC</v>
          </cell>
          <cell r="E82">
            <v>2012</v>
          </cell>
          <cell r="G82">
            <v>23</v>
          </cell>
          <cell r="H82">
            <v>213</v>
          </cell>
          <cell r="I82">
            <v>13</v>
          </cell>
          <cell r="J82">
            <v>4</v>
          </cell>
          <cell r="K82">
            <v>3</v>
          </cell>
          <cell r="L82">
            <v>0</v>
          </cell>
          <cell r="M82">
            <v>2</v>
          </cell>
          <cell r="N82">
            <v>1</v>
          </cell>
        </row>
        <row r="83">
          <cell r="A83" t="str">
            <v>750110025</v>
          </cell>
          <cell r="B83" t="str">
            <v>CHNO DES QUINZE-VINGT</v>
          </cell>
          <cell r="C83" t="str">
            <v>Île-de-France</v>
          </cell>
          <cell r="D83" t="str">
            <v>CH</v>
          </cell>
          <cell r="E83">
            <v>2009</v>
          </cell>
          <cell r="G83">
            <v>110</v>
          </cell>
          <cell r="H83">
            <v>1053.3333333333301</v>
          </cell>
          <cell r="I83">
            <v>27</v>
          </cell>
          <cell r="J83">
            <v>30</v>
          </cell>
          <cell r="K83">
            <v>16</v>
          </cell>
          <cell r="L83">
            <v>12</v>
          </cell>
          <cell r="M83">
            <v>17</v>
          </cell>
          <cell r="N83">
            <v>8</v>
          </cell>
        </row>
        <row r="84">
          <cell r="A84" t="str">
            <v>750140014</v>
          </cell>
          <cell r="B84" t="str">
            <v>CH STE-ANNE</v>
          </cell>
          <cell r="C84" t="str">
            <v>Île-de-France</v>
          </cell>
          <cell r="D84" t="str">
            <v>EPSM</v>
          </cell>
          <cell r="E84">
            <v>2009</v>
          </cell>
          <cell r="G84">
            <v>173</v>
          </cell>
          <cell r="H84">
            <v>2302</v>
          </cell>
          <cell r="I84">
            <v>53</v>
          </cell>
          <cell r="J84">
            <v>41</v>
          </cell>
          <cell r="K84">
            <v>37</v>
          </cell>
          <cell r="L84">
            <v>15</v>
          </cell>
          <cell r="M84">
            <v>20</v>
          </cell>
          <cell r="N84">
            <v>7</v>
          </cell>
        </row>
        <row r="85">
          <cell r="A85" t="str">
            <v>750160012</v>
          </cell>
          <cell r="B85" t="str">
            <v>INSTITUT CURIE - ST-CLOUD</v>
          </cell>
          <cell r="C85" t="str">
            <v>Île-de-France</v>
          </cell>
          <cell r="D85" t="str">
            <v>CLCC</v>
          </cell>
          <cell r="E85">
            <v>2009</v>
          </cell>
          <cell r="G85">
            <v>610</v>
          </cell>
          <cell r="H85">
            <v>8267.5</v>
          </cell>
          <cell r="I85">
            <v>195</v>
          </cell>
          <cell r="J85">
            <v>202</v>
          </cell>
          <cell r="K85">
            <v>92</v>
          </cell>
          <cell r="L85">
            <v>32</v>
          </cell>
          <cell r="M85">
            <v>55</v>
          </cell>
          <cell r="N85">
            <v>34</v>
          </cell>
        </row>
        <row r="86">
          <cell r="A86" t="str">
            <v>750720914</v>
          </cell>
          <cell r="B86" t="str">
            <v>ASSOCIATION DE SANTE MENTALE DU 13E ARRONDISSEMENT</v>
          </cell>
          <cell r="C86" t="str">
            <v>Île-de-France</v>
          </cell>
          <cell r="D86" t="str">
            <v>EBNL</v>
          </cell>
          <cell r="E86">
            <v>2017</v>
          </cell>
          <cell r="G86">
            <v>1</v>
          </cell>
          <cell r="H86">
            <v>3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</row>
        <row r="87">
          <cell r="A87" t="str">
            <v>750721391</v>
          </cell>
          <cell r="B87" t="str">
            <v>FONDATION L'ELAN RETROUVE</v>
          </cell>
          <cell r="C87" t="str">
            <v>Île-de-France</v>
          </cell>
          <cell r="D87" t="str">
            <v>EBNL</v>
          </cell>
          <cell r="E87">
            <v>2017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 t="str">
            <v>750810814</v>
          </cell>
          <cell r="B88" t="str">
            <v>SERVICE DE SANTE DES ARMEES</v>
          </cell>
          <cell r="C88" t="str">
            <v>Île-de-France</v>
          </cell>
          <cell r="D88" t="str">
            <v>SSA</v>
          </cell>
          <cell r="E88">
            <v>2009</v>
          </cell>
          <cell r="G88">
            <v>507</v>
          </cell>
          <cell r="H88">
            <v>5882</v>
          </cell>
          <cell r="I88">
            <v>72</v>
          </cell>
          <cell r="J88">
            <v>119</v>
          </cell>
          <cell r="K88">
            <v>124</v>
          </cell>
          <cell r="L88">
            <v>76</v>
          </cell>
          <cell r="M88">
            <v>47</v>
          </cell>
          <cell r="N88">
            <v>69</v>
          </cell>
        </row>
        <row r="89">
          <cell r="A89" t="str">
            <v>750811887</v>
          </cell>
          <cell r="B89" t="str">
            <v>HOPITAL PIERRE ROUQUES - LES BLUETS</v>
          </cell>
          <cell r="C89" t="str">
            <v>Île-de-France</v>
          </cell>
          <cell r="D89" t="str">
            <v>EBNL</v>
          </cell>
          <cell r="E89">
            <v>2016</v>
          </cell>
          <cell r="G89">
            <v>4</v>
          </cell>
          <cell r="H89">
            <v>44</v>
          </cell>
          <cell r="I89">
            <v>1</v>
          </cell>
          <cell r="J89">
            <v>0</v>
          </cell>
          <cell r="K89">
            <v>1</v>
          </cell>
          <cell r="L89">
            <v>0</v>
          </cell>
          <cell r="M89">
            <v>2</v>
          </cell>
          <cell r="N89">
            <v>0</v>
          </cell>
        </row>
        <row r="90">
          <cell r="A90" t="str">
            <v>770110054</v>
          </cell>
          <cell r="B90" t="str">
            <v>CH DE MELUN</v>
          </cell>
          <cell r="C90" t="str">
            <v>Île-de-France</v>
          </cell>
          <cell r="D90" t="str">
            <v>CH</v>
          </cell>
          <cell r="E90">
            <v>2013</v>
          </cell>
          <cell r="G90">
            <v>33</v>
          </cell>
          <cell r="H90">
            <v>272</v>
          </cell>
          <cell r="I90">
            <v>12</v>
          </cell>
          <cell r="J90">
            <v>11</v>
          </cell>
          <cell r="K90">
            <v>3</v>
          </cell>
          <cell r="L90">
            <v>4</v>
          </cell>
          <cell r="M90">
            <v>2</v>
          </cell>
          <cell r="N90">
            <v>1</v>
          </cell>
        </row>
        <row r="91">
          <cell r="A91" t="str">
            <v>780110078</v>
          </cell>
          <cell r="B91" t="str">
            <v>CH DE VERSAILLES</v>
          </cell>
          <cell r="C91" t="str">
            <v>Île-de-France</v>
          </cell>
          <cell r="D91" t="str">
            <v>CH</v>
          </cell>
          <cell r="E91">
            <v>2009</v>
          </cell>
          <cell r="G91">
            <v>148</v>
          </cell>
          <cell r="H91">
            <v>1496.5</v>
          </cell>
          <cell r="I91">
            <v>40</v>
          </cell>
          <cell r="J91">
            <v>41</v>
          </cell>
          <cell r="K91">
            <v>20</v>
          </cell>
          <cell r="L91">
            <v>11</v>
          </cell>
          <cell r="M91">
            <v>14</v>
          </cell>
          <cell r="N91">
            <v>22</v>
          </cell>
        </row>
        <row r="92">
          <cell r="A92" t="str">
            <v>910002773</v>
          </cell>
          <cell r="B92" t="str">
            <v>CH SUD FRANCILIEN</v>
          </cell>
          <cell r="C92" t="str">
            <v>Île-de-France</v>
          </cell>
          <cell r="D92" t="str">
            <v>CH</v>
          </cell>
          <cell r="E92">
            <v>2011</v>
          </cell>
          <cell r="G92">
            <v>92</v>
          </cell>
          <cell r="H92">
            <v>741.66666666666697</v>
          </cell>
          <cell r="I92">
            <v>27</v>
          </cell>
          <cell r="J92">
            <v>20</v>
          </cell>
          <cell r="K92">
            <v>20</v>
          </cell>
          <cell r="L92">
            <v>12</v>
          </cell>
          <cell r="M92">
            <v>11</v>
          </cell>
          <cell r="N92">
            <v>2</v>
          </cell>
        </row>
        <row r="93">
          <cell r="A93" t="str">
            <v>910019447</v>
          </cell>
          <cell r="B93" t="str">
            <v>CH SUD ESSONNE</v>
          </cell>
          <cell r="C93" t="str">
            <v>Île-de-France</v>
          </cell>
          <cell r="D93" t="str">
            <v>CH</v>
          </cell>
          <cell r="E93">
            <v>2014</v>
          </cell>
          <cell r="G93">
            <v>6</v>
          </cell>
          <cell r="H93">
            <v>34</v>
          </cell>
          <cell r="I93">
            <v>2</v>
          </cell>
          <cell r="J93">
            <v>2</v>
          </cell>
          <cell r="K93">
            <v>0</v>
          </cell>
          <cell r="L93">
            <v>2</v>
          </cell>
          <cell r="M93">
            <v>0</v>
          </cell>
          <cell r="N93">
            <v>0</v>
          </cell>
        </row>
        <row r="94">
          <cell r="A94" t="str">
            <v>910110055</v>
          </cell>
          <cell r="B94" t="str">
            <v>CH DES DEUX VALLEES</v>
          </cell>
          <cell r="C94" t="str">
            <v>Île-de-France</v>
          </cell>
          <cell r="D94" t="str">
            <v>CH</v>
          </cell>
          <cell r="E94">
            <v>2017</v>
          </cell>
          <cell r="G94">
            <v>5</v>
          </cell>
          <cell r="H94">
            <v>56</v>
          </cell>
          <cell r="I94">
            <v>1</v>
          </cell>
          <cell r="J94">
            <v>1</v>
          </cell>
          <cell r="K94">
            <v>3</v>
          </cell>
          <cell r="L94">
            <v>0</v>
          </cell>
          <cell r="M94">
            <v>0</v>
          </cell>
          <cell r="N94">
            <v>0</v>
          </cell>
        </row>
        <row r="95">
          <cell r="A95" t="str">
            <v>910110063</v>
          </cell>
          <cell r="B95" t="str">
            <v>CH D'ORSAY</v>
          </cell>
          <cell r="C95" t="str">
            <v>Île-de-France</v>
          </cell>
          <cell r="D95" t="str">
            <v>CH</v>
          </cell>
          <cell r="E95">
            <v>2009</v>
          </cell>
          <cell r="G95">
            <v>18</v>
          </cell>
          <cell r="H95">
            <v>172</v>
          </cell>
          <cell r="I95">
            <v>7</v>
          </cell>
          <cell r="J95">
            <v>7</v>
          </cell>
          <cell r="K95">
            <v>2</v>
          </cell>
          <cell r="L95">
            <v>1</v>
          </cell>
          <cell r="M95">
            <v>0</v>
          </cell>
          <cell r="N95">
            <v>1</v>
          </cell>
        </row>
        <row r="96">
          <cell r="A96" t="str">
            <v>910140029</v>
          </cell>
          <cell r="B96" t="str">
            <v>EPS BARTHELEMY DURAND</v>
          </cell>
          <cell r="C96" t="str">
            <v>Île-de-France</v>
          </cell>
          <cell r="D96" t="str">
            <v>EPSM</v>
          </cell>
          <cell r="E96">
            <v>2016</v>
          </cell>
          <cell r="G96">
            <v>3</v>
          </cell>
          <cell r="H96">
            <v>16</v>
          </cell>
          <cell r="I96">
            <v>1</v>
          </cell>
          <cell r="J96">
            <v>0</v>
          </cell>
          <cell r="K96">
            <v>1</v>
          </cell>
          <cell r="L96">
            <v>0</v>
          </cell>
          <cell r="M96">
            <v>0</v>
          </cell>
          <cell r="N96">
            <v>1</v>
          </cell>
        </row>
        <row r="97">
          <cell r="A97" t="str">
            <v>920000684</v>
          </cell>
          <cell r="B97" t="str">
            <v>CENTRE CHIRURGICAL MARIE LANNELONGUE</v>
          </cell>
          <cell r="C97" t="str">
            <v>Île-de-France</v>
          </cell>
          <cell r="D97" t="str">
            <v>EBNL</v>
          </cell>
          <cell r="E97">
            <v>2009</v>
          </cell>
          <cell r="G97">
            <v>157</v>
          </cell>
          <cell r="H97">
            <v>1569.3333333333301</v>
          </cell>
          <cell r="I97">
            <v>52</v>
          </cell>
          <cell r="J97">
            <v>26</v>
          </cell>
          <cell r="K97">
            <v>29</v>
          </cell>
          <cell r="L97">
            <v>18</v>
          </cell>
          <cell r="M97">
            <v>13</v>
          </cell>
          <cell r="N97">
            <v>19</v>
          </cell>
        </row>
        <row r="98">
          <cell r="A98" t="str">
            <v>920000775</v>
          </cell>
          <cell r="B98" t="str">
            <v>CLINIQUE AMBROISE PARE - BOURG-LA-REINE</v>
          </cell>
          <cell r="C98" t="str">
            <v>Île-de-France</v>
          </cell>
          <cell r="D98" t="str">
            <v>CLINIQUE</v>
          </cell>
          <cell r="E98">
            <v>2016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 t="str">
            <v>920140027</v>
          </cell>
          <cell r="B99" t="str">
            <v>CLINIQUE DUPRE</v>
          </cell>
          <cell r="C99" t="str">
            <v>Île-de-France</v>
          </cell>
          <cell r="D99" t="str">
            <v>EBNL</v>
          </cell>
          <cell r="E99">
            <v>2016</v>
          </cell>
          <cell r="G99">
            <v>1</v>
          </cell>
          <cell r="H99">
            <v>4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</row>
        <row r="100">
          <cell r="A100" t="str">
            <v>930021480</v>
          </cell>
          <cell r="B100" t="str">
            <v>GHI LE RAINCY-MONTFERMEIL</v>
          </cell>
          <cell r="C100" t="str">
            <v>Île-de-France</v>
          </cell>
          <cell r="D100" t="str">
            <v>CH</v>
          </cell>
          <cell r="E100">
            <v>2013</v>
          </cell>
          <cell r="G100">
            <v>34</v>
          </cell>
          <cell r="H100">
            <v>284</v>
          </cell>
          <cell r="I100">
            <v>9</v>
          </cell>
          <cell r="J100">
            <v>11</v>
          </cell>
          <cell r="K100">
            <v>2</v>
          </cell>
          <cell r="L100">
            <v>0</v>
          </cell>
          <cell r="M100">
            <v>3</v>
          </cell>
          <cell r="N100">
            <v>9</v>
          </cell>
        </row>
        <row r="101">
          <cell r="A101" t="str">
            <v>930110051</v>
          </cell>
          <cell r="B101" t="str">
            <v>CH DE ST-DENIS</v>
          </cell>
          <cell r="C101" t="str">
            <v>Île-de-France</v>
          </cell>
          <cell r="D101" t="str">
            <v>CH</v>
          </cell>
          <cell r="E101">
            <v>2017</v>
          </cell>
          <cell r="G101">
            <v>34</v>
          </cell>
          <cell r="H101">
            <v>292</v>
          </cell>
          <cell r="I101">
            <v>11</v>
          </cell>
          <cell r="J101">
            <v>9</v>
          </cell>
          <cell r="K101">
            <v>6</v>
          </cell>
          <cell r="L101">
            <v>4</v>
          </cell>
          <cell r="M101">
            <v>2</v>
          </cell>
          <cell r="N101">
            <v>2</v>
          </cell>
        </row>
        <row r="102">
          <cell r="A102" t="str">
            <v>930110069</v>
          </cell>
          <cell r="B102" t="str">
            <v>CH D'AULNAY-SOUS-BOIS</v>
          </cell>
          <cell r="C102" t="str">
            <v>Île-de-France</v>
          </cell>
          <cell r="D102" t="str">
            <v>CH</v>
          </cell>
          <cell r="E102">
            <v>2017</v>
          </cell>
          <cell r="G102">
            <v>31</v>
          </cell>
          <cell r="H102">
            <v>258</v>
          </cell>
          <cell r="I102">
            <v>7</v>
          </cell>
          <cell r="J102">
            <v>9</v>
          </cell>
          <cell r="K102">
            <v>5</v>
          </cell>
          <cell r="L102">
            <v>6</v>
          </cell>
          <cell r="M102">
            <v>3</v>
          </cell>
          <cell r="N102">
            <v>1</v>
          </cell>
        </row>
        <row r="103">
          <cell r="A103" t="str">
            <v>930140025</v>
          </cell>
          <cell r="B103" t="str">
            <v>EPS VILLE-EVRARD</v>
          </cell>
          <cell r="C103" t="str">
            <v>Île-de-France</v>
          </cell>
          <cell r="D103" t="str">
            <v>EPSM</v>
          </cell>
          <cell r="E103">
            <v>2014</v>
          </cell>
          <cell r="G103">
            <v>5</v>
          </cell>
          <cell r="H103">
            <v>38</v>
          </cell>
          <cell r="I103">
            <v>0</v>
          </cell>
          <cell r="J103">
            <v>1</v>
          </cell>
          <cell r="K103">
            <v>0</v>
          </cell>
          <cell r="L103">
            <v>0</v>
          </cell>
          <cell r="M103">
            <v>1</v>
          </cell>
          <cell r="N103">
            <v>3</v>
          </cell>
        </row>
        <row r="104">
          <cell r="A104" t="str">
            <v>940000664</v>
          </cell>
          <cell r="B104" t="str">
            <v>INSTITUT GUSTAVE ROUSSY</v>
          </cell>
          <cell r="C104" t="str">
            <v>Île-de-France</v>
          </cell>
          <cell r="D104" t="str">
            <v>CLCC</v>
          </cell>
          <cell r="E104">
            <v>2009</v>
          </cell>
          <cell r="G104">
            <v>994</v>
          </cell>
          <cell r="H104">
            <v>13373.5</v>
          </cell>
          <cell r="I104">
            <v>354</v>
          </cell>
          <cell r="J104">
            <v>300</v>
          </cell>
          <cell r="K104">
            <v>141</v>
          </cell>
          <cell r="L104">
            <v>61</v>
          </cell>
          <cell r="M104">
            <v>80</v>
          </cell>
          <cell r="N104">
            <v>58</v>
          </cell>
        </row>
        <row r="105">
          <cell r="A105" t="str">
            <v>940016819</v>
          </cell>
          <cell r="B105" t="str">
            <v>HOPITAUX DE ST-MAURICE</v>
          </cell>
          <cell r="C105" t="str">
            <v>Île-de-France</v>
          </cell>
          <cell r="D105" t="str">
            <v>CH</v>
          </cell>
          <cell r="E105">
            <v>2009</v>
          </cell>
          <cell r="G105">
            <v>25</v>
          </cell>
          <cell r="H105">
            <v>339</v>
          </cell>
          <cell r="I105">
            <v>5</v>
          </cell>
          <cell r="J105">
            <v>5</v>
          </cell>
          <cell r="K105">
            <v>6</v>
          </cell>
          <cell r="L105">
            <v>5</v>
          </cell>
          <cell r="M105">
            <v>2</v>
          </cell>
          <cell r="N105">
            <v>2</v>
          </cell>
        </row>
        <row r="106">
          <cell r="A106" t="str">
            <v>940110018</v>
          </cell>
          <cell r="B106" t="str">
            <v>CHI DE CRETEIL</v>
          </cell>
          <cell r="C106" t="str">
            <v>Île-de-France</v>
          </cell>
          <cell r="D106" t="str">
            <v>CH</v>
          </cell>
          <cell r="E106">
            <v>2009</v>
          </cell>
          <cell r="G106">
            <v>195</v>
          </cell>
          <cell r="H106">
            <v>2495</v>
          </cell>
          <cell r="I106">
            <v>55</v>
          </cell>
          <cell r="J106">
            <v>52</v>
          </cell>
          <cell r="K106">
            <v>20</v>
          </cell>
          <cell r="L106">
            <v>30</v>
          </cell>
          <cell r="M106">
            <v>23</v>
          </cell>
          <cell r="N106">
            <v>15</v>
          </cell>
        </row>
        <row r="107">
          <cell r="A107" t="str">
            <v>940110042</v>
          </cell>
          <cell r="B107" t="str">
            <v>CHI DE VILLENEUVE-ST-GEORGES</v>
          </cell>
          <cell r="C107" t="str">
            <v>Île-de-France</v>
          </cell>
          <cell r="D107" t="str">
            <v>CH</v>
          </cell>
          <cell r="E107">
            <v>2017</v>
          </cell>
          <cell r="G107">
            <v>19</v>
          </cell>
          <cell r="H107">
            <v>157.166666666667</v>
          </cell>
          <cell r="I107">
            <v>2</v>
          </cell>
          <cell r="J107">
            <v>5</v>
          </cell>
          <cell r="K107">
            <v>4</v>
          </cell>
          <cell r="L107">
            <v>1</v>
          </cell>
          <cell r="M107">
            <v>7</v>
          </cell>
          <cell r="N107">
            <v>0</v>
          </cell>
        </row>
        <row r="108">
          <cell r="A108" t="str">
            <v>940150014</v>
          </cell>
          <cell r="B108" t="str">
            <v>HOPITAL STE-CAMILLE</v>
          </cell>
          <cell r="C108" t="str">
            <v>Île-de-France</v>
          </cell>
          <cell r="D108" t="str">
            <v>EBNL</v>
          </cell>
          <cell r="E108">
            <v>2015</v>
          </cell>
          <cell r="G108">
            <v>5</v>
          </cell>
          <cell r="H108">
            <v>27</v>
          </cell>
          <cell r="I108">
            <v>1</v>
          </cell>
          <cell r="J108">
            <v>2</v>
          </cell>
          <cell r="K108">
            <v>1</v>
          </cell>
          <cell r="L108">
            <v>1</v>
          </cell>
          <cell r="M108">
            <v>0</v>
          </cell>
          <cell r="N108">
            <v>0</v>
          </cell>
        </row>
        <row r="109">
          <cell r="A109" t="str">
            <v>950013870</v>
          </cell>
          <cell r="B109" t="str">
            <v>HOPITAL SIMONE WEIL</v>
          </cell>
          <cell r="C109" t="str">
            <v>Île-de-France</v>
          </cell>
          <cell r="D109" t="str">
            <v>CH</v>
          </cell>
          <cell r="E109">
            <v>2014</v>
          </cell>
          <cell r="G109">
            <v>21</v>
          </cell>
          <cell r="H109">
            <v>176</v>
          </cell>
          <cell r="I109">
            <v>3</v>
          </cell>
          <cell r="J109">
            <v>5</v>
          </cell>
          <cell r="K109">
            <v>7</v>
          </cell>
          <cell r="L109">
            <v>3</v>
          </cell>
          <cell r="M109">
            <v>1</v>
          </cell>
          <cell r="N109">
            <v>2</v>
          </cell>
        </row>
        <row r="110">
          <cell r="A110" t="str">
            <v>950110015</v>
          </cell>
          <cell r="B110" t="str">
            <v>CH D'ARGENTEUIL</v>
          </cell>
          <cell r="C110" t="str">
            <v>Île-de-France</v>
          </cell>
          <cell r="D110" t="str">
            <v>CH</v>
          </cell>
          <cell r="E110">
            <v>2013</v>
          </cell>
          <cell r="G110">
            <v>59</v>
          </cell>
          <cell r="H110">
            <v>552.33333333333303</v>
          </cell>
          <cell r="I110">
            <v>15</v>
          </cell>
          <cell r="J110">
            <v>15</v>
          </cell>
          <cell r="K110">
            <v>7</v>
          </cell>
          <cell r="L110">
            <v>7</v>
          </cell>
          <cell r="M110">
            <v>12</v>
          </cell>
          <cell r="N110">
            <v>3</v>
          </cell>
        </row>
        <row r="111">
          <cell r="A111" t="str">
            <v>APHP_GH01</v>
          </cell>
          <cell r="B111" t="str">
            <v>Hôpitaux Universitaires Paris Seine-Saint-Denis</v>
          </cell>
          <cell r="C111" t="str">
            <v>Île-de-France</v>
          </cell>
          <cell r="D111" t="str">
            <v>GH</v>
          </cell>
          <cell r="E111">
            <v>2009</v>
          </cell>
          <cell r="F111" t="str">
            <v>G-750712184</v>
          </cell>
          <cell r="G111">
            <v>504</v>
          </cell>
          <cell r="H111">
            <v>5737</v>
          </cell>
          <cell r="I111">
            <v>113</v>
          </cell>
          <cell r="J111">
            <v>132</v>
          </cell>
          <cell r="K111">
            <v>121</v>
          </cell>
          <cell r="L111">
            <v>62</v>
          </cell>
          <cell r="M111">
            <v>46</v>
          </cell>
          <cell r="N111">
            <v>30</v>
          </cell>
        </row>
        <row r="112">
          <cell r="A112" t="str">
            <v>APHP_GH02</v>
          </cell>
          <cell r="B112" t="str">
            <v>Hôpitaux Universitaires Saint-Louis – Lariboisière – Fernand-Widal</v>
          </cell>
          <cell r="C112" t="str">
            <v>Île-de-France</v>
          </cell>
          <cell r="D112" t="str">
            <v>GH</v>
          </cell>
          <cell r="E112">
            <v>2009</v>
          </cell>
          <cell r="F112" t="str">
            <v>G-750712184</v>
          </cell>
          <cell r="G112">
            <v>1336</v>
          </cell>
          <cell r="H112">
            <v>15909</v>
          </cell>
          <cell r="I112">
            <v>380</v>
          </cell>
          <cell r="J112">
            <v>320</v>
          </cell>
          <cell r="K112">
            <v>261</v>
          </cell>
          <cell r="L112">
            <v>142</v>
          </cell>
          <cell r="M112">
            <v>153</v>
          </cell>
          <cell r="N112">
            <v>80</v>
          </cell>
        </row>
        <row r="113">
          <cell r="A113" t="str">
            <v>APHP_GH03</v>
          </cell>
          <cell r="B113" t="str">
            <v>Hôpitaux Universitaires Paris Nord Val-de-Seine</v>
          </cell>
          <cell r="C113" t="str">
            <v>Île-de-France</v>
          </cell>
          <cell r="D113" t="str">
            <v>GH</v>
          </cell>
          <cell r="E113">
            <v>2009</v>
          </cell>
          <cell r="F113" t="str">
            <v>G-750712184</v>
          </cell>
          <cell r="G113">
            <v>1229</v>
          </cell>
          <cell r="H113">
            <v>15791.833333333299</v>
          </cell>
          <cell r="I113">
            <v>368</v>
          </cell>
          <cell r="J113">
            <v>342</v>
          </cell>
          <cell r="K113">
            <v>241</v>
          </cell>
          <cell r="L113">
            <v>110</v>
          </cell>
          <cell r="M113">
            <v>81</v>
          </cell>
          <cell r="N113">
            <v>87</v>
          </cell>
        </row>
        <row r="114">
          <cell r="A114" t="str">
            <v>APHP_GH04</v>
          </cell>
          <cell r="B114" t="str">
            <v>Hôpitaux Universitaires La Pitié-Salpêtrière – Charles-Foix</v>
          </cell>
          <cell r="C114" t="str">
            <v>Île-de-France</v>
          </cell>
          <cell r="D114" t="str">
            <v>GH</v>
          </cell>
          <cell r="E114">
            <v>2009</v>
          </cell>
          <cell r="F114" t="str">
            <v>G-750712184</v>
          </cell>
          <cell r="G114">
            <v>1848</v>
          </cell>
          <cell r="H114">
            <v>22558.5</v>
          </cell>
          <cell r="I114">
            <v>485</v>
          </cell>
          <cell r="J114">
            <v>473</v>
          </cell>
          <cell r="K114">
            <v>378</v>
          </cell>
          <cell r="L114">
            <v>182</v>
          </cell>
          <cell r="M114">
            <v>186</v>
          </cell>
          <cell r="N114">
            <v>144</v>
          </cell>
        </row>
        <row r="115">
          <cell r="A115" t="str">
            <v>APHP_GH06</v>
          </cell>
          <cell r="B115" t="str">
            <v>Hôpitaux Universitaires Est Parisien</v>
          </cell>
          <cell r="C115" t="str">
            <v>Île-de-France</v>
          </cell>
          <cell r="D115" t="str">
            <v>GH</v>
          </cell>
          <cell r="E115">
            <v>2009</v>
          </cell>
          <cell r="F115" t="str">
            <v>G-750712184</v>
          </cell>
          <cell r="G115">
            <v>1365</v>
          </cell>
          <cell r="H115">
            <v>16478.333333333299</v>
          </cell>
          <cell r="I115">
            <v>342</v>
          </cell>
          <cell r="J115">
            <v>341</v>
          </cell>
          <cell r="K115">
            <v>284</v>
          </cell>
          <cell r="L115">
            <v>145</v>
          </cell>
          <cell r="M115">
            <v>174</v>
          </cell>
          <cell r="N115">
            <v>79</v>
          </cell>
        </row>
        <row r="116">
          <cell r="A116" t="str">
            <v>APHP_GH07</v>
          </cell>
          <cell r="B116" t="str">
            <v>Hôpitaux Universitaires Paris Sud</v>
          </cell>
          <cell r="C116" t="str">
            <v>Île-de-France</v>
          </cell>
          <cell r="D116" t="str">
            <v>GH</v>
          </cell>
          <cell r="E116">
            <v>2009</v>
          </cell>
          <cell r="F116" t="str">
            <v>G-750712184</v>
          </cell>
          <cell r="G116">
            <v>1072</v>
          </cell>
          <cell r="H116">
            <v>12954</v>
          </cell>
          <cell r="I116">
            <v>282</v>
          </cell>
          <cell r="J116">
            <v>276</v>
          </cell>
          <cell r="K116">
            <v>229</v>
          </cell>
          <cell r="L116">
            <v>105</v>
          </cell>
          <cell r="M116">
            <v>117</v>
          </cell>
          <cell r="N116">
            <v>63</v>
          </cell>
        </row>
        <row r="117">
          <cell r="A117" t="str">
            <v>APHP_GH08</v>
          </cell>
          <cell r="B117" t="str">
            <v>Hôpitaux Universitaires Henri Mondor</v>
          </cell>
          <cell r="C117" t="str">
            <v>Île-de-France</v>
          </cell>
          <cell r="D117" t="str">
            <v>GH</v>
          </cell>
          <cell r="E117">
            <v>2009</v>
          </cell>
          <cell r="F117" t="str">
            <v>G-750712184</v>
          </cell>
          <cell r="G117">
            <v>942</v>
          </cell>
          <cell r="H117">
            <v>11984.666666666701</v>
          </cell>
          <cell r="I117">
            <v>268</v>
          </cell>
          <cell r="J117">
            <v>247</v>
          </cell>
          <cell r="K117">
            <v>187</v>
          </cell>
          <cell r="L117">
            <v>89</v>
          </cell>
          <cell r="M117">
            <v>86</v>
          </cell>
          <cell r="N117">
            <v>65</v>
          </cell>
        </row>
        <row r="118">
          <cell r="A118" t="str">
            <v>APHP_GH12</v>
          </cell>
          <cell r="B118" t="str">
            <v>Hôpitaux Universitaires Paris Centre</v>
          </cell>
          <cell r="C118" t="str">
            <v>Île-de-France</v>
          </cell>
          <cell r="D118" t="str">
            <v>GH</v>
          </cell>
          <cell r="E118">
            <v>2009</v>
          </cell>
          <cell r="F118" t="str">
            <v>G-750712184</v>
          </cell>
          <cell r="G118">
            <v>1290</v>
          </cell>
          <cell r="H118">
            <v>16069.5</v>
          </cell>
          <cell r="I118">
            <v>324</v>
          </cell>
          <cell r="J118">
            <v>325</v>
          </cell>
          <cell r="K118">
            <v>243</v>
          </cell>
          <cell r="L118">
            <v>147</v>
          </cell>
          <cell r="M118">
            <v>138</v>
          </cell>
          <cell r="N118">
            <v>113</v>
          </cell>
        </row>
        <row r="119">
          <cell r="A119" t="str">
            <v>APHP_GH18</v>
          </cell>
          <cell r="B119" t="str">
            <v>Hôpitaux universitaires Paris Ouest</v>
          </cell>
          <cell r="C119" t="str">
            <v>Île-de-France</v>
          </cell>
          <cell r="D119" t="str">
            <v>GH</v>
          </cell>
          <cell r="E119">
            <v>2009</v>
          </cell>
          <cell r="F119" t="str">
            <v>G-750712184</v>
          </cell>
          <cell r="G119">
            <v>982</v>
          </cell>
          <cell r="H119">
            <v>12581.333333333299</v>
          </cell>
          <cell r="I119">
            <v>284</v>
          </cell>
          <cell r="J119">
            <v>266</v>
          </cell>
          <cell r="K119">
            <v>148</v>
          </cell>
          <cell r="L119">
            <v>97</v>
          </cell>
          <cell r="M119">
            <v>133</v>
          </cell>
          <cell r="N119">
            <v>54</v>
          </cell>
        </row>
        <row r="120">
          <cell r="A120" t="str">
            <v>APHP_GH24</v>
          </cell>
          <cell r="B120" t="str">
            <v>Hôpitaux Universitaires Paris Ile-de-France Ouest</v>
          </cell>
          <cell r="C120" t="str">
            <v>Île-de-France</v>
          </cell>
          <cell r="D120" t="str">
            <v>GH</v>
          </cell>
          <cell r="E120">
            <v>2009</v>
          </cell>
          <cell r="F120" t="str">
            <v>G-750712184</v>
          </cell>
          <cell r="G120">
            <v>571</v>
          </cell>
          <cell r="H120">
            <v>6878</v>
          </cell>
          <cell r="I120">
            <v>111</v>
          </cell>
          <cell r="J120">
            <v>143</v>
          </cell>
          <cell r="K120">
            <v>135</v>
          </cell>
          <cell r="L120">
            <v>73</v>
          </cell>
          <cell r="M120">
            <v>44</v>
          </cell>
          <cell r="N120">
            <v>65</v>
          </cell>
        </row>
        <row r="121">
          <cell r="A121" t="str">
            <v>APHP_GH61</v>
          </cell>
          <cell r="B121" t="str">
            <v>Hôpital universitaire Necker-Enfants malades</v>
          </cell>
          <cell r="C121" t="str">
            <v>Île-de-France</v>
          </cell>
          <cell r="D121" t="str">
            <v>GH</v>
          </cell>
          <cell r="E121">
            <v>2009</v>
          </cell>
          <cell r="F121" t="str">
            <v>G-750712184</v>
          </cell>
          <cell r="G121">
            <v>1031</v>
          </cell>
          <cell r="H121">
            <v>12740.166666666701</v>
          </cell>
          <cell r="I121">
            <v>297</v>
          </cell>
          <cell r="J121">
            <v>245</v>
          </cell>
          <cell r="K121">
            <v>196</v>
          </cell>
          <cell r="L121">
            <v>122</v>
          </cell>
          <cell r="M121">
            <v>111</v>
          </cell>
          <cell r="N121">
            <v>60</v>
          </cell>
        </row>
        <row r="122">
          <cell r="A122" t="str">
            <v>APHP_GH70</v>
          </cell>
          <cell r="B122" t="str">
            <v>Hôpital Universitaire Robert-Debré</v>
          </cell>
          <cell r="C122" t="str">
            <v>Île-de-France</v>
          </cell>
          <cell r="D122" t="str">
            <v>GH</v>
          </cell>
          <cell r="E122">
            <v>2009</v>
          </cell>
          <cell r="F122" t="str">
            <v>G-750712184</v>
          </cell>
          <cell r="G122">
            <v>441</v>
          </cell>
          <cell r="H122">
            <v>4502.3333333333303</v>
          </cell>
          <cell r="I122">
            <v>92</v>
          </cell>
          <cell r="J122">
            <v>114</v>
          </cell>
          <cell r="K122">
            <v>76</v>
          </cell>
          <cell r="L122">
            <v>58</v>
          </cell>
          <cell r="M122">
            <v>53</v>
          </cell>
          <cell r="N122">
            <v>48</v>
          </cell>
        </row>
        <row r="123">
          <cell r="A123" t="str">
            <v>APHP_GHXX</v>
          </cell>
          <cell r="B123" t="str">
            <v>APHP Hors GH</v>
          </cell>
          <cell r="C123" t="str">
            <v>Île-de-France</v>
          </cell>
          <cell r="D123" t="str">
            <v>GH</v>
          </cell>
          <cell r="E123">
            <v>2009</v>
          </cell>
          <cell r="F123" t="str">
            <v>G-750712184</v>
          </cell>
          <cell r="G123">
            <v>62</v>
          </cell>
          <cell r="H123">
            <v>510</v>
          </cell>
          <cell r="I123">
            <v>8</v>
          </cell>
          <cell r="J123">
            <v>14</v>
          </cell>
          <cell r="K123">
            <v>10</v>
          </cell>
          <cell r="L123">
            <v>8</v>
          </cell>
          <cell r="M123">
            <v>8</v>
          </cell>
          <cell r="N123">
            <v>14</v>
          </cell>
        </row>
        <row r="124">
          <cell r="A124" t="str">
            <v>F-750000523</v>
          </cell>
          <cell r="B124" t="str">
            <v>FUSION GH PARIS ST-JOSEPH</v>
          </cell>
          <cell r="C124" t="str">
            <v>Île-de-France</v>
          </cell>
          <cell r="D124" t="str">
            <v>EBNL</v>
          </cell>
          <cell r="E124">
            <v>2009</v>
          </cell>
          <cell r="F124" t="str">
            <v>F5</v>
          </cell>
          <cell r="G124">
            <v>259</v>
          </cell>
          <cell r="H124">
            <v>1958.5</v>
          </cell>
          <cell r="I124">
            <v>46</v>
          </cell>
          <cell r="J124">
            <v>50</v>
          </cell>
          <cell r="K124">
            <v>54</v>
          </cell>
          <cell r="L124">
            <v>31</v>
          </cell>
          <cell r="M124">
            <v>53</v>
          </cell>
          <cell r="N124">
            <v>25</v>
          </cell>
        </row>
        <row r="125">
          <cell r="A125" t="str">
            <v>F-750006728</v>
          </cell>
          <cell r="B125" t="str">
            <v>FUSION GH DIACONESSES CROIX ST-SIMON</v>
          </cell>
          <cell r="C125" t="str">
            <v>Île-de-France</v>
          </cell>
          <cell r="D125" t="str">
            <v>EBNL</v>
          </cell>
          <cell r="E125">
            <v>2016</v>
          </cell>
          <cell r="F125" t="str">
            <v>F24</v>
          </cell>
          <cell r="G125">
            <v>67</v>
          </cell>
          <cell r="H125">
            <v>509.16666666666703</v>
          </cell>
          <cell r="I125">
            <v>7</v>
          </cell>
          <cell r="J125">
            <v>12</v>
          </cell>
          <cell r="K125">
            <v>14</v>
          </cell>
          <cell r="L125">
            <v>9</v>
          </cell>
          <cell r="M125">
            <v>21</v>
          </cell>
          <cell r="N125">
            <v>4</v>
          </cell>
        </row>
        <row r="126">
          <cell r="A126" t="str">
            <v>F-750056277</v>
          </cell>
          <cell r="B126" t="str">
            <v>GCS RAMSAY-GDS RE</v>
          </cell>
          <cell r="C126" t="str">
            <v>Île-de-France</v>
          </cell>
          <cell r="D126" t="str">
            <v>GCS</v>
          </cell>
          <cell r="E126">
            <v>2015</v>
          </cell>
          <cell r="F126" t="str">
            <v>F11</v>
          </cell>
          <cell r="G126">
            <v>682</v>
          </cell>
          <cell r="H126">
            <v>5768.8333333333303</v>
          </cell>
          <cell r="I126">
            <v>127</v>
          </cell>
          <cell r="J126">
            <v>178</v>
          </cell>
          <cell r="K126">
            <v>112</v>
          </cell>
          <cell r="L126">
            <v>87</v>
          </cell>
          <cell r="M126">
            <v>116</v>
          </cell>
          <cell r="N126">
            <v>62</v>
          </cell>
        </row>
        <row r="127">
          <cell r="A127" t="str">
            <v>F-750058448</v>
          </cell>
          <cell r="B127" t="str">
            <v>GCS VIVALTO SANTE ERI</v>
          </cell>
          <cell r="C127" t="str">
            <v>Île-de-France</v>
          </cell>
          <cell r="D127" t="str">
            <v>GCS</v>
          </cell>
          <cell r="E127">
            <v>2017</v>
          </cell>
          <cell r="F127" t="str">
            <v>F27</v>
          </cell>
          <cell r="G127">
            <v>80</v>
          </cell>
          <cell r="H127">
            <v>552.83333333333303</v>
          </cell>
          <cell r="I127">
            <v>11</v>
          </cell>
          <cell r="J127">
            <v>16</v>
          </cell>
          <cell r="K127">
            <v>13</v>
          </cell>
          <cell r="L127">
            <v>18</v>
          </cell>
          <cell r="M127">
            <v>9</v>
          </cell>
          <cell r="N127">
            <v>13</v>
          </cell>
        </row>
        <row r="128">
          <cell r="A128" t="str">
            <v>F-750150104</v>
          </cell>
          <cell r="B128" t="str">
            <v>FUSION INSTITUT MUTUALISTE MONTSOURIS</v>
          </cell>
          <cell r="C128" t="str">
            <v>Île-de-France</v>
          </cell>
          <cell r="D128" t="str">
            <v>EBNL</v>
          </cell>
          <cell r="E128">
            <v>2015</v>
          </cell>
          <cell r="F128" t="str">
            <v>F16</v>
          </cell>
          <cell r="G128">
            <v>287</v>
          </cell>
          <cell r="H128">
            <v>2921</v>
          </cell>
          <cell r="I128">
            <v>77</v>
          </cell>
          <cell r="J128">
            <v>85</v>
          </cell>
          <cell r="K128">
            <v>59</v>
          </cell>
          <cell r="L128">
            <v>26</v>
          </cell>
          <cell r="M128">
            <v>27</v>
          </cell>
          <cell r="N128">
            <v>13</v>
          </cell>
        </row>
        <row r="129">
          <cell r="A129" t="str">
            <v>F-770020030</v>
          </cell>
          <cell r="B129" t="str">
            <v>GH EST FRANCILIEN</v>
          </cell>
          <cell r="C129" t="str">
            <v>Île-de-France</v>
          </cell>
          <cell r="D129" t="str">
            <v>GCS</v>
          </cell>
          <cell r="E129">
            <v>2012</v>
          </cell>
          <cell r="F129" t="str">
            <v>F9</v>
          </cell>
          <cell r="G129">
            <v>59</v>
          </cell>
          <cell r="H129">
            <v>484</v>
          </cell>
          <cell r="I129">
            <v>18</v>
          </cell>
          <cell r="J129">
            <v>19</v>
          </cell>
          <cell r="K129">
            <v>8</v>
          </cell>
          <cell r="L129">
            <v>4</v>
          </cell>
          <cell r="M129">
            <v>8</v>
          </cell>
          <cell r="N129">
            <v>2</v>
          </cell>
        </row>
        <row r="130">
          <cell r="A130" t="str">
            <v>F-920000650</v>
          </cell>
          <cell r="B130" t="str">
            <v>FUSION FOCH</v>
          </cell>
          <cell r="C130" t="str">
            <v>Île-de-France</v>
          </cell>
          <cell r="D130" t="str">
            <v>EBNL</v>
          </cell>
          <cell r="E130">
            <v>2014</v>
          </cell>
          <cell r="F130" t="str">
            <v>F12</v>
          </cell>
          <cell r="G130">
            <v>302</v>
          </cell>
          <cell r="H130">
            <v>2763</v>
          </cell>
          <cell r="I130">
            <v>81</v>
          </cell>
          <cell r="J130">
            <v>79</v>
          </cell>
          <cell r="K130">
            <v>44</v>
          </cell>
          <cell r="L130">
            <v>38</v>
          </cell>
          <cell r="M130">
            <v>35</v>
          </cell>
          <cell r="N130">
            <v>25</v>
          </cell>
        </row>
        <row r="131">
          <cell r="A131" t="str">
            <v>F-CHIPS-CHFQ</v>
          </cell>
          <cell r="B131" t="str">
            <v>GCS POISSY-ST-GERMAIN-MANTES</v>
          </cell>
          <cell r="C131" t="str">
            <v>Île-de-France</v>
          </cell>
          <cell r="D131" t="str">
            <v>GCS</v>
          </cell>
          <cell r="E131">
            <v>2017</v>
          </cell>
          <cell r="F131" t="str">
            <v>F30</v>
          </cell>
          <cell r="G131">
            <v>95</v>
          </cell>
          <cell r="H131">
            <v>996</v>
          </cell>
          <cell r="I131">
            <v>18</v>
          </cell>
          <cell r="J131">
            <v>23</v>
          </cell>
          <cell r="K131">
            <v>19</v>
          </cell>
          <cell r="L131">
            <v>16</v>
          </cell>
          <cell r="M131">
            <v>12</v>
          </cell>
          <cell r="N131">
            <v>7</v>
          </cell>
        </row>
        <row r="132">
          <cell r="A132" t="str">
            <v>F-ELSAN</v>
          </cell>
          <cell r="B132" t="str">
            <v>GCS ELSAN RE</v>
          </cell>
          <cell r="C132" t="str">
            <v>Île-de-France</v>
          </cell>
          <cell r="D132" t="str">
            <v>GCS</v>
          </cell>
          <cell r="E132">
            <v>2016</v>
          </cell>
          <cell r="F132" t="str">
            <v>F23</v>
          </cell>
          <cell r="G132">
            <v>145</v>
          </cell>
          <cell r="H132">
            <v>1092.5</v>
          </cell>
          <cell r="I132">
            <v>20</v>
          </cell>
          <cell r="J132">
            <v>24</v>
          </cell>
          <cell r="K132">
            <v>33</v>
          </cell>
          <cell r="L132">
            <v>19</v>
          </cell>
          <cell r="M132">
            <v>33</v>
          </cell>
          <cell r="N132">
            <v>16</v>
          </cell>
        </row>
        <row r="133">
          <cell r="A133" t="str">
            <v>F-MEDIPOLE</v>
          </cell>
          <cell r="B133" t="str">
            <v>GCS MEDIPOLE PARTENAIRES</v>
          </cell>
          <cell r="C133" t="str">
            <v>Île-de-France</v>
          </cell>
          <cell r="D133" t="str">
            <v>GCS</v>
          </cell>
          <cell r="E133">
            <v>2016</v>
          </cell>
          <cell r="F133" t="str">
            <v>F26</v>
          </cell>
          <cell r="G133">
            <v>179</v>
          </cell>
          <cell r="H133">
            <v>1443</v>
          </cell>
          <cell r="I133">
            <v>34</v>
          </cell>
          <cell r="J133">
            <v>38</v>
          </cell>
          <cell r="K133">
            <v>50</v>
          </cell>
          <cell r="L133">
            <v>15</v>
          </cell>
          <cell r="M133">
            <v>23</v>
          </cell>
          <cell r="N133">
            <v>19</v>
          </cell>
        </row>
        <row r="134">
          <cell r="A134" t="str">
            <v>F-NORDVALDOISE</v>
          </cell>
          <cell r="B134" t="str">
            <v>GCS DU NORD VAL D'OISE</v>
          </cell>
          <cell r="C134" t="str">
            <v>Île-de-France</v>
          </cell>
          <cell r="D134" t="str">
            <v>GCS</v>
          </cell>
          <cell r="E134">
            <v>2017</v>
          </cell>
          <cell r="F134" t="str">
            <v>F29</v>
          </cell>
          <cell r="G134">
            <v>87</v>
          </cell>
          <cell r="H134">
            <v>624.16666666666697</v>
          </cell>
          <cell r="I134">
            <v>17</v>
          </cell>
          <cell r="J134">
            <v>26</v>
          </cell>
          <cell r="K134">
            <v>11</v>
          </cell>
          <cell r="L134">
            <v>14</v>
          </cell>
          <cell r="M134">
            <v>16</v>
          </cell>
          <cell r="N134">
            <v>3</v>
          </cell>
        </row>
        <row r="135">
          <cell r="A135" t="str">
            <v>F-SANTECITE</v>
          </cell>
          <cell r="B135" t="str">
            <v>GCS SANTECITE ERI</v>
          </cell>
          <cell r="C135" t="str">
            <v>Île-de-France</v>
          </cell>
          <cell r="D135" t="str">
            <v>GCS</v>
          </cell>
          <cell r="E135">
            <v>2017</v>
          </cell>
          <cell r="F135" t="str">
            <v>F28</v>
          </cell>
          <cell r="G135">
            <v>319</v>
          </cell>
          <cell r="H135">
            <v>2673.8333333333298</v>
          </cell>
          <cell r="I135">
            <v>58</v>
          </cell>
          <cell r="J135">
            <v>85</v>
          </cell>
          <cell r="K135">
            <v>60</v>
          </cell>
          <cell r="L135">
            <v>45</v>
          </cell>
          <cell r="M135">
            <v>51</v>
          </cell>
          <cell r="N135">
            <v>20</v>
          </cell>
        </row>
        <row r="136">
          <cell r="A136" t="str">
            <v>140000100</v>
          </cell>
          <cell r="B136" t="str">
            <v>CHU DE CAEN</v>
          </cell>
          <cell r="C136" t="str">
            <v>Normandie</v>
          </cell>
          <cell r="D136" t="str">
            <v>CHR/U</v>
          </cell>
          <cell r="E136">
            <v>2009</v>
          </cell>
          <cell r="G136">
            <v>544</v>
          </cell>
          <cell r="H136">
            <v>5918.6666666666697</v>
          </cell>
          <cell r="I136">
            <v>132</v>
          </cell>
          <cell r="J136">
            <v>121</v>
          </cell>
          <cell r="K136">
            <v>104</v>
          </cell>
          <cell r="L136">
            <v>80</v>
          </cell>
          <cell r="M136">
            <v>75</v>
          </cell>
          <cell r="N136">
            <v>32</v>
          </cell>
        </row>
        <row r="137">
          <cell r="A137" t="str">
            <v>140000555</v>
          </cell>
          <cell r="B137" t="str">
            <v>CENTRE FRANCOIS BACLESSE</v>
          </cell>
          <cell r="C137" t="str">
            <v>Normandie</v>
          </cell>
          <cell r="D137" t="str">
            <v>CLCC</v>
          </cell>
          <cell r="E137">
            <v>2009</v>
          </cell>
          <cell r="G137">
            <v>116</v>
          </cell>
          <cell r="H137">
            <v>1120</v>
          </cell>
          <cell r="I137">
            <v>25</v>
          </cell>
          <cell r="J137">
            <v>42</v>
          </cell>
          <cell r="K137">
            <v>23</v>
          </cell>
          <cell r="L137">
            <v>8</v>
          </cell>
          <cell r="M137">
            <v>11</v>
          </cell>
          <cell r="N137">
            <v>7</v>
          </cell>
        </row>
        <row r="138">
          <cell r="A138" t="str">
            <v>500000013</v>
          </cell>
          <cell r="B138" t="str">
            <v>CH PUBLIC DU COTENTIN</v>
          </cell>
          <cell r="C138" t="str">
            <v>Normandie</v>
          </cell>
          <cell r="D138" t="str">
            <v>CH</v>
          </cell>
          <cell r="E138">
            <v>2014</v>
          </cell>
          <cell r="G138">
            <v>48</v>
          </cell>
          <cell r="H138">
            <v>263.83333333333297</v>
          </cell>
          <cell r="I138">
            <v>10</v>
          </cell>
          <cell r="J138">
            <v>13</v>
          </cell>
          <cell r="K138">
            <v>17</v>
          </cell>
          <cell r="L138">
            <v>5</v>
          </cell>
          <cell r="M138">
            <v>3</v>
          </cell>
          <cell r="N138">
            <v>0</v>
          </cell>
        </row>
        <row r="139">
          <cell r="A139" t="str">
            <v>760000166</v>
          </cell>
          <cell r="B139" t="str">
            <v>CENTRE HENRI BECQUEREL</v>
          </cell>
          <cell r="C139" t="str">
            <v>Normandie</v>
          </cell>
          <cell r="D139" t="str">
            <v>CLCC</v>
          </cell>
          <cell r="E139">
            <v>2009</v>
          </cell>
          <cell r="G139">
            <v>87</v>
          </cell>
          <cell r="H139">
            <v>941</v>
          </cell>
          <cell r="I139">
            <v>33</v>
          </cell>
          <cell r="J139">
            <v>19</v>
          </cell>
          <cell r="K139">
            <v>13</v>
          </cell>
          <cell r="L139">
            <v>8</v>
          </cell>
          <cell r="M139">
            <v>12</v>
          </cell>
          <cell r="N139">
            <v>2</v>
          </cell>
        </row>
        <row r="140">
          <cell r="A140" t="str">
            <v>760780239</v>
          </cell>
          <cell r="B140" t="str">
            <v>CHU DE ROUEN</v>
          </cell>
          <cell r="C140" t="str">
            <v>Normandie</v>
          </cell>
          <cell r="D140" t="str">
            <v>CHR/U</v>
          </cell>
          <cell r="E140">
            <v>2009</v>
          </cell>
          <cell r="G140">
            <v>581</v>
          </cell>
          <cell r="H140">
            <v>6318</v>
          </cell>
          <cell r="I140">
            <v>131</v>
          </cell>
          <cell r="J140">
            <v>135</v>
          </cell>
          <cell r="K140">
            <v>120</v>
          </cell>
          <cell r="L140">
            <v>73</v>
          </cell>
          <cell r="M140">
            <v>93</v>
          </cell>
          <cell r="N140">
            <v>29</v>
          </cell>
        </row>
        <row r="141">
          <cell r="A141" t="str">
            <v>760780270</v>
          </cell>
          <cell r="B141" t="str">
            <v>CH DU ROUVRAY</v>
          </cell>
          <cell r="C141" t="str">
            <v>Normandie</v>
          </cell>
          <cell r="D141" t="str">
            <v>EPSM</v>
          </cell>
          <cell r="E141">
            <v>2017</v>
          </cell>
          <cell r="G141">
            <v>22</v>
          </cell>
          <cell r="H141">
            <v>250</v>
          </cell>
          <cell r="I141">
            <v>9</v>
          </cell>
          <cell r="J141">
            <v>5</v>
          </cell>
          <cell r="K141">
            <v>5</v>
          </cell>
          <cell r="L141">
            <v>0</v>
          </cell>
          <cell r="M141">
            <v>2</v>
          </cell>
          <cell r="N141">
            <v>1</v>
          </cell>
        </row>
        <row r="142">
          <cell r="A142" t="str">
            <v>760780726</v>
          </cell>
          <cell r="B142" t="str">
            <v>CH LE HAVRE</v>
          </cell>
          <cell r="C142" t="str">
            <v>Normandie</v>
          </cell>
          <cell r="D142" t="str">
            <v>CH</v>
          </cell>
          <cell r="E142">
            <v>2014</v>
          </cell>
          <cell r="G142">
            <v>58</v>
          </cell>
          <cell r="H142">
            <v>428</v>
          </cell>
          <cell r="I142">
            <v>9</v>
          </cell>
          <cell r="J142">
            <v>9</v>
          </cell>
          <cell r="K142">
            <v>13</v>
          </cell>
          <cell r="L142">
            <v>10</v>
          </cell>
          <cell r="M142">
            <v>15</v>
          </cell>
          <cell r="N142">
            <v>2</v>
          </cell>
        </row>
        <row r="143">
          <cell r="A143" t="str">
            <v>160000451</v>
          </cell>
          <cell r="B143" t="str">
            <v>CH D'ANGOULEME</v>
          </cell>
          <cell r="C143" t="str">
            <v>Nouvelle-Aquitaine</v>
          </cell>
          <cell r="D143" t="str">
            <v>CH</v>
          </cell>
          <cell r="E143">
            <v>2016</v>
          </cell>
          <cell r="G143">
            <v>17</v>
          </cell>
          <cell r="H143">
            <v>165</v>
          </cell>
          <cell r="I143">
            <v>10</v>
          </cell>
          <cell r="J143">
            <v>2</v>
          </cell>
          <cell r="K143">
            <v>2</v>
          </cell>
          <cell r="L143">
            <v>1</v>
          </cell>
          <cell r="M143">
            <v>2</v>
          </cell>
          <cell r="N143">
            <v>0</v>
          </cell>
        </row>
        <row r="144">
          <cell r="A144" t="str">
            <v>170024194</v>
          </cell>
          <cell r="B144" t="str">
            <v>GH LA ROCHELLE-RE-AUNIS</v>
          </cell>
          <cell r="C144" t="str">
            <v>Nouvelle-Aquitaine</v>
          </cell>
          <cell r="D144" t="str">
            <v>CH</v>
          </cell>
          <cell r="E144">
            <v>2014</v>
          </cell>
          <cell r="G144">
            <v>36</v>
          </cell>
          <cell r="H144">
            <v>246</v>
          </cell>
          <cell r="I144">
            <v>9</v>
          </cell>
          <cell r="J144">
            <v>9</v>
          </cell>
          <cell r="K144">
            <v>8</v>
          </cell>
          <cell r="L144">
            <v>4</v>
          </cell>
          <cell r="M144">
            <v>5</v>
          </cell>
          <cell r="N144">
            <v>1</v>
          </cell>
        </row>
        <row r="145">
          <cell r="A145" t="str">
            <v>240000117</v>
          </cell>
          <cell r="B145" t="str">
            <v>CH DE PERIGUEUX</v>
          </cell>
          <cell r="C145" t="str">
            <v>Nouvelle-Aquitaine</v>
          </cell>
          <cell r="D145" t="str">
            <v>CH</v>
          </cell>
          <cell r="E145">
            <v>2013</v>
          </cell>
          <cell r="G145">
            <v>23</v>
          </cell>
          <cell r="H145">
            <v>182.5</v>
          </cell>
          <cell r="I145">
            <v>9</v>
          </cell>
          <cell r="J145">
            <v>4</v>
          </cell>
          <cell r="K145">
            <v>5</v>
          </cell>
          <cell r="L145">
            <v>4</v>
          </cell>
          <cell r="M145">
            <v>1</v>
          </cell>
          <cell r="N145">
            <v>0</v>
          </cell>
        </row>
        <row r="146">
          <cell r="A146" t="str">
            <v>240000265</v>
          </cell>
          <cell r="B146" t="str">
            <v>FONDATION JOHN BOST</v>
          </cell>
          <cell r="C146" t="str">
            <v>Nouvelle-Aquitaine</v>
          </cell>
          <cell r="D146" t="str">
            <v>EBNL</v>
          </cell>
          <cell r="E146">
            <v>2017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 t="str">
            <v>330000274</v>
          </cell>
          <cell r="B147" t="str">
            <v>POLYCLINIQUE BORDEAUX NORD AQUITAINE</v>
          </cell>
          <cell r="C147" t="str">
            <v>Nouvelle-Aquitaine</v>
          </cell>
          <cell r="D147" t="str">
            <v>CLINIQUE</v>
          </cell>
          <cell r="E147">
            <v>2013</v>
          </cell>
          <cell r="G147">
            <v>12</v>
          </cell>
          <cell r="H147">
            <v>86</v>
          </cell>
          <cell r="I147">
            <v>7</v>
          </cell>
          <cell r="J147">
            <v>1</v>
          </cell>
          <cell r="K147">
            <v>4</v>
          </cell>
          <cell r="L147">
            <v>0</v>
          </cell>
          <cell r="M147">
            <v>0</v>
          </cell>
          <cell r="N147">
            <v>0</v>
          </cell>
        </row>
        <row r="148">
          <cell r="A148" t="str">
            <v>330000662</v>
          </cell>
          <cell r="B148" t="str">
            <v>INSTITUT BERGONIE</v>
          </cell>
          <cell r="C148" t="str">
            <v>Nouvelle-Aquitaine</v>
          </cell>
          <cell r="D148" t="str">
            <v>CLCC</v>
          </cell>
          <cell r="E148">
            <v>2009</v>
          </cell>
          <cell r="G148">
            <v>199</v>
          </cell>
          <cell r="H148">
            <v>2258</v>
          </cell>
          <cell r="I148">
            <v>65</v>
          </cell>
          <cell r="J148">
            <v>54</v>
          </cell>
          <cell r="K148">
            <v>31</v>
          </cell>
          <cell r="L148">
            <v>17</v>
          </cell>
          <cell r="M148">
            <v>27</v>
          </cell>
          <cell r="N148">
            <v>5</v>
          </cell>
        </row>
        <row r="149">
          <cell r="A149" t="str">
            <v>330021429</v>
          </cell>
          <cell r="B149" t="str">
            <v>CLINIQUE DU SPORT BORDEAUX-MERIGNAC</v>
          </cell>
          <cell r="C149" t="str">
            <v>Nouvelle-Aquitaine</v>
          </cell>
          <cell r="D149" t="str">
            <v>CLINIQUE</v>
          </cell>
          <cell r="E149">
            <v>2014</v>
          </cell>
          <cell r="G149">
            <v>10</v>
          </cell>
          <cell r="H149">
            <v>119</v>
          </cell>
          <cell r="I149">
            <v>0</v>
          </cell>
          <cell r="J149">
            <v>1</v>
          </cell>
          <cell r="K149">
            <v>5</v>
          </cell>
          <cell r="L149">
            <v>3</v>
          </cell>
          <cell r="M149">
            <v>0</v>
          </cell>
          <cell r="N149">
            <v>1</v>
          </cell>
        </row>
        <row r="150">
          <cell r="A150" t="str">
            <v>330781196</v>
          </cell>
          <cell r="B150" t="str">
            <v>CHU HOPITAUX DE BORDEAUX</v>
          </cell>
          <cell r="C150" t="str">
            <v>Nouvelle-Aquitaine</v>
          </cell>
          <cell r="D150" t="str">
            <v>CHR/U</v>
          </cell>
          <cell r="E150">
            <v>2009</v>
          </cell>
          <cell r="G150">
            <v>1367</v>
          </cell>
          <cell r="H150">
            <v>16398</v>
          </cell>
          <cell r="I150">
            <v>348</v>
          </cell>
          <cell r="J150">
            <v>381</v>
          </cell>
          <cell r="K150">
            <v>284</v>
          </cell>
          <cell r="L150">
            <v>119</v>
          </cell>
          <cell r="M150">
            <v>167</v>
          </cell>
          <cell r="N150">
            <v>68</v>
          </cell>
        </row>
        <row r="151">
          <cell r="A151" t="str">
            <v>330781287</v>
          </cell>
          <cell r="B151" t="str">
            <v>CH CHARLES PERRENS</v>
          </cell>
          <cell r="C151" t="str">
            <v>Nouvelle-Aquitaine</v>
          </cell>
          <cell r="D151" t="str">
            <v>EPSM</v>
          </cell>
          <cell r="E151">
            <v>2010</v>
          </cell>
          <cell r="G151">
            <v>41</v>
          </cell>
          <cell r="H151">
            <v>341.5</v>
          </cell>
          <cell r="I151">
            <v>4</v>
          </cell>
          <cell r="J151">
            <v>9</v>
          </cell>
          <cell r="K151">
            <v>15</v>
          </cell>
          <cell r="L151">
            <v>7</v>
          </cell>
          <cell r="M151">
            <v>3</v>
          </cell>
          <cell r="N151">
            <v>3</v>
          </cell>
        </row>
        <row r="152">
          <cell r="A152" t="str">
            <v>400011177</v>
          </cell>
          <cell r="B152" t="str">
            <v>CH DE MONT-DE-MARSAN</v>
          </cell>
          <cell r="C152" t="str">
            <v>Nouvelle-Aquitaine</v>
          </cell>
          <cell r="D152" t="str">
            <v>CH</v>
          </cell>
          <cell r="E152">
            <v>2016</v>
          </cell>
          <cell r="G152">
            <v>17</v>
          </cell>
          <cell r="H152">
            <v>134</v>
          </cell>
          <cell r="I152">
            <v>8</v>
          </cell>
          <cell r="J152">
            <v>3</v>
          </cell>
          <cell r="K152">
            <v>3</v>
          </cell>
          <cell r="L152">
            <v>1</v>
          </cell>
          <cell r="M152">
            <v>0</v>
          </cell>
          <cell r="N152">
            <v>2</v>
          </cell>
        </row>
        <row r="153">
          <cell r="A153" t="str">
            <v>400780193</v>
          </cell>
          <cell r="B153" t="str">
            <v>CH DE DAX</v>
          </cell>
          <cell r="C153" t="str">
            <v>Nouvelle-Aquitaine</v>
          </cell>
          <cell r="D153" t="str">
            <v>CH</v>
          </cell>
          <cell r="E153">
            <v>2017</v>
          </cell>
          <cell r="G153">
            <v>21</v>
          </cell>
          <cell r="H153">
            <v>177</v>
          </cell>
          <cell r="I153">
            <v>6</v>
          </cell>
          <cell r="J153">
            <v>6</v>
          </cell>
          <cell r="K153">
            <v>5</v>
          </cell>
          <cell r="L153">
            <v>1</v>
          </cell>
          <cell r="M153">
            <v>2</v>
          </cell>
          <cell r="N153">
            <v>1</v>
          </cell>
        </row>
        <row r="154">
          <cell r="A154" t="str">
            <v>470016171</v>
          </cell>
          <cell r="B154" t="str">
            <v>CH D'AGEN</v>
          </cell>
          <cell r="C154" t="str">
            <v>Nouvelle-Aquitaine</v>
          </cell>
          <cell r="D154" t="str">
            <v>CH</v>
          </cell>
          <cell r="E154">
            <v>2013</v>
          </cell>
          <cell r="G154">
            <v>4</v>
          </cell>
          <cell r="H154">
            <v>24</v>
          </cell>
          <cell r="I154">
            <v>2</v>
          </cell>
          <cell r="J154">
            <v>0</v>
          </cell>
          <cell r="K154">
            <v>0</v>
          </cell>
          <cell r="L154">
            <v>0</v>
          </cell>
          <cell r="M154">
            <v>1</v>
          </cell>
          <cell r="N154">
            <v>1</v>
          </cell>
        </row>
        <row r="155">
          <cell r="A155" t="str">
            <v>640780417</v>
          </cell>
          <cell r="B155" t="str">
            <v>CH DE LA COTE BASQUE</v>
          </cell>
          <cell r="C155" t="str">
            <v>Nouvelle-Aquitaine</v>
          </cell>
          <cell r="D155" t="str">
            <v>CH</v>
          </cell>
          <cell r="E155">
            <v>2013</v>
          </cell>
          <cell r="G155">
            <v>29</v>
          </cell>
          <cell r="H155">
            <v>207</v>
          </cell>
          <cell r="I155">
            <v>15</v>
          </cell>
          <cell r="J155">
            <v>5</v>
          </cell>
          <cell r="K155">
            <v>6</v>
          </cell>
          <cell r="L155">
            <v>1</v>
          </cell>
          <cell r="M155">
            <v>2</v>
          </cell>
          <cell r="N155">
            <v>0</v>
          </cell>
        </row>
        <row r="156">
          <cell r="A156" t="str">
            <v>640781290</v>
          </cell>
          <cell r="B156" t="str">
            <v>CH DE PAU</v>
          </cell>
          <cell r="C156" t="str">
            <v>Nouvelle-Aquitaine</v>
          </cell>
          <cell r="D156" t="str">
            <v>CH</v>
          </cell>
          <cell r="E156">
            <v>2010</v>
          </cell>
          <cell r="G156">
            <v>38</v>
          </cell>
          <cell r="H156">
            <v>314</v>
          </cell>
          <cell r="I156">
            <v>14</v>
          </cell>
          <cell r="J156">
            <v>6</v>
          </cell>
          <cell r="K156">
            <v>6</v>
          </cell>
          <cell r="L156">
            <v>4</v>
          </cell>
          <cell r="M156">
            <v>6</v>
          </cell>
          <cell r="N156">
            <v>2</v>
          </cell>
        </row>
        <row r="157">
          <cell r="A157" t="str">
            <v>790000012</v>
          </cell>
          <cell r="B157" t="str">
            <v>CH DE NIORT</v>
          </cell>
          <cell r="C157" t="str">
            <v>Nouvelle-Aquitaine</v>
          </cell>
          <cell r="D157" t="str">
            <v>CH</v>
          </cell>
          <cell r="E157">
            <v>2017</v>
          </cell>
          <cell r="G157">
            <v>3</v>
          </cell>
          <cell r="H157">
            <v>15</v>
          </cell>
          <cell r="I157">
            <v>1</v>
          </cell>
          <cell r="J157">
            <v>0</v>
          </cell>
          <cell r="K157">
            <v>1</v>
          </cell>
          <cell r="L157">
            <v>1</v>
          </cell>
          <cell r="M157">
            <v>0</v>
          </cell>
          <cell r="N157">
            <v>0</v>
          </cell>
        </row>
        <row r="158">
          <cell r="A158" t="str">
            <v>860003110</v>
          </cell>
          <cell r="B158" t="str">
            <v>CLINIQUE ST-CHARLES - POITIERS</v>
          </cell>
          <cell r="C158" t="str">
            <v>Nouvelle-Aquitaine</v>
          </cell>
          <cell r="D158" t="str">
            <v>CLINIQUE</v>
          </cell>
          <cell r="E158">
            <v>2016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 t="str">
            <v>860014208</v>
          </cell>
          <cell r="B159" t="str">
            <v>CHU DE POITIERS</v>
          </cell>
          <cell r="C159" t="str">
            <v>Nouvelle-Aquitaine</v>
          </cell>
          <cell r="D159" t="str">
            <v>CHR/U</v>
          </cell>
          <cell r="E159">
            <v>2009</v>
          </cell>
          <cell r="G159">
            <v>400</v>
          </cell>
          <cell r="H159">
            <v>4517</v>
          </cell>
          <cell r="I159">
            <v>97</v>
          </cell>
          <cell r="J159">
            <v>95</v>
          </cell>
          <cell r="K159">
            <v>86</v>
          </cell>
          <cell r="L159">
            <v>58</v>
          </cell>
          <cell r="M159">
            <v>51</v>
          </cell>
          <cell r="N159">
            <v>13</v>
          </cell>
        </row>
        <row r="160">
          <cell r="A160" t="str">
            <v>860780048</v>
          </cell>
          <cell r="B160" t="str">
            <v>CH HENRI LABORIT</v>
          </cell>
          <cell r="C160" t="str">
            <v>Nouvelle-Aquitaine</v>
          </cell>
          <cell r="D160" t="str">
            <v>EPSM</v>
          </cell>
          <cell r="E160">
            <v>2012</v>
          </cell>
          <cell r="G160">
            <v>41</v>
          </cell>
          <cell r="H160">
            <v>398</v>
          </cell>
          <cell r="I160">
            <v>3</v>
          </cell>
          <cell r="J160">
            <v>8</v>
          </cell>
          <cell r="K160">
            <v>7</v>
          </cell>
          <cell r="L160">
            <v>8</v>
          </cell>
          <cell r="M160">
            <v>6</v>
          </cell>
          <cell r="N160">
            <v>9</v>
          </cell>
        </row>
        <row r="161">
          <cell r="A161" t="str">
            <v>870000015</v>
          </cell>
          <cell r="B161" t="str">
            <v>CHU DE LIMOGES</v>
          </cell>
          <cell r="C161" t="str">
            <v>Nouvelle-Aquitaine</v>
          </cell>
          <cell r="D161" t="str">
            <v>CHR/U</v>
          </cell>
          <cell r="E161">
            <v>2009</v>
          </cell>
          <cell r="G161">
            <v>408</v>
          </cell>
          <cell r="H161">
            <v>4571</v>
          </cell>
          <cell r="I161">
            <v>109</v>
          </cell>
          <cell r="J161">
            <v>102</v>
          </cell>
          <cell r="K161">
            <v>84</v>
          </cell>
          <cell r="L161">
            <v>54</v>
          </cell>
          <cell r="M161">
            <v>37</v>
          </cell>
          <cell r="N161">
            <v>22</v>
          </cell>
        </row>
        <row r="162">
          <cell r="A162" t="str">
            <v>870002466</v>
          </cell>
          <cell r="B162" t="str">
            <v>CH ESQUIROL</v>
          </cell>
          <cell r="C162" t="str">
            <v>Nouvelle-Aquitaine</v>
          </cell>
          <cell r="D162" t="str">
            <v>EPSM</v>
          </cell>
          <cell r="E162">
            <v>2016</v>
          </cell>
          <cell r="G162">
            <v>15</v>
          </cell>
          <cell r="H162">
            <v>126</v>
          </cell>
          <cell r="I162">
            <v>2</v>
          </cell>
          <cell r="J162">
            <v>2</v>
          </cell>
          <cell r="K162">
            <v>2</v>
          </cell>
          <cell r="L162">
            <v>4</v>
          </cell>
          <cell r="M162">
            <v>3</v>
          </cell>
          <cell r="N162">
            <v>2</v>
          </cell>
        </row>
        <row r="163">
          <cell r="A163" t="str">
            <v>870017415</v>
          </cell>
          <cell r="B163" t="str">
            <v>POLYCLINIQUE DE LIMOGES</v>
          </cell>
          <cell r="C163" t="str">
            <v>Nouvelle-Aquitaine</v>
          </cell>
          <cell r="D163" t="str">
            <v>CLINIQUE</v>
          </cell>
          <cell r="E163">
            <v>2016</v>
          </cell>
          <cell r="G163">
            <v>17</v>
          </cell>
          <cell r="H163">
            <v>129.666666666667</v>
          </cell>
          <cell r="I163">
            <v>5</v>
          </cell>
          <cell r="J163">
            <v>6</v>
          </cell>
          <cell r="K163">
            <v>3</v>
          </cell>
          <cell r="L163">
            <v>2</v>
          </cell>
          <cell r="M163">
            <v>0</v>
          </cell>
          <cell r="N163">
            <v>1</v>
          </cell>
        </row>
        <row r="164">
          <cell r="A164" t="str">
            <v>300780038</v>
          </cell>
          <cell r="B164" t="str">
            <v>CHU DE NIMES</v>
          </cell>
          <cell r="C164" t="str">
            <v>Occitanie</v>
          </cell>
          <cell r="D164" t="str">
            <v>CHR/U</v>
          </cell>
          <cell r="E164">
            <v>2009</v>
          </cell>
          <cell r="G164">
            <v>423</v>
          </cell>
          <cell r="H164">
            <v>4480.3333333333303</v>
          </cell>
          <cell r="I164">
            <v>84</v>
          </cell>
          <cell r="J164">
            <v>101</v>
          </cell>
          <cell r="K164">
            <v>103</v>
          </cell>
          <cell r="L164">
            <v>52</v>
          </cell>
          <cell r="M164">
            <v>55</v>
          </cell>
          <cell r="N164">
            <v>28</v>
          </cell>
        </row>
        <row r="165">
          <cell r="A165" t="str">
            <v>310781406</v>
          </cell>
          <cell r="B165" t="str">
            <v>CHU DE TOULOUSE</v>
          </cell>
          <cell r="C165" t="str">
            <v>Occitanie</v>
          </cell>
          <cell r="D165" t="str">
            <v>CHR/U</v>
          </cell>
          <cell r="E165">
            <v>2009</v>
          </cell>
          <cell r="G165">
            <v>1336</v>
          </cell>
          <cell r="H165">
            <v>15228.5</v>
          </cell>
          <cell r="I165">
            <v>334</v>
          </cell>
          <cell r="J165">
            <v>339</v>
          </cell>
          <cell r="K165">
            <v>258</v>
          </cell>
          <cell r="L165">
            <v>152</v>
          </cell>
          <cell r="M165">
            <v>164</v>
          </cell>
          <cell r="N165">
            <v>89</v>
          </cell>
        </row>
        <row r="166">
          <cell r="A166" t="str">
            <v>310782347</v>
          </cell>
          <cell r="B166" t="str">
            <v>INSTITUT CLAUDIUS REGAUD</v>
          </cell>
          <cell r="C166" t="str">
            <v>Occitanie</v>
          </cell>
          <cell r="D166" t="str">
            <v>CLCC</v>
          </cell>
          <cell r="E166">
            <v>2009</v>
          </cell>
          <cell r="G166">
            <v>190</v>
          </cell>
          <cell r="H166">
            <v>1955</v>
          </cell>
          <cell r="I166">
            <v>54</v>
          </cell>
          <cell r="J166">
            <v>51</v>
          </cell>
          <cell r="K166">
            <v>33</v>
          </cell>
          <cell r="L166">
            <v>13</v>
          </cell>
          <cell r="M166">
            <v>28</v>
          </cell>
          <cell r="N166">
            <v>11</v>
          </cell>
        </row>
        <row r="167">
          <cell r="A167" t="str">
            <v>340000207</v>
          </cell>
          <cell r="B167" t="str">
            <v>INSTITUT REGIONAL CANCER MONTPELLIER</v>
          </cell>
          <cell r="C167" t="str">
            <v>Occitanie</v>
          </cell>
          <cell r="D167" t="str">
            <v>CLCC</v>
          </cell>
          <cell r="E167">
            <v>2009</v>
          </cell>
          <cell r="G167">
            <v>150</v>
          </cell>
          <cell r="H167">
            <v>1227.3333333333301</v>
          </cell>
          <cell r="I167">
            <v>32</v>
          </cell>
          <cell r="J167">
            <v>48</v>
          </cell>
          <cell r="K167">
            <v>26</v>
          </cell>
          <cell r="L167">
            <v>8</v>
          </cell>
          <cell r="M167">
            <v>29</v>
          </cell>
          <cell r="N167">
            <v>7</v>
          </cell>
        </row>
        <row r="168">
          <cell r="A168" t="str">
            <v>340780055</v>
          </cell>
          <cell r="B168" t="str">
            <v>CH DE BEZIERS</v>
          </cell>
          <cell r="C168" t="str">
            <v>Occitanie</v>
          </cell>
          <cell r="D168" t="str">
            <v>CH</v>
          </cell>
          <cell r="E168">
            <v>2013</v>
          </cell>
          <cell r="G168">
            <v>15</v>
          </cell>
          <cell r="H168">
            <v>104</v>
          </cell>
          <cell r="I168">
            <v>4</v>
          </cell>
          <cell r="J168">
            <v>4</v>
          </cell>
          <cell r="K168">
            <v>5</v>
          </cell>
          <cell r="L168">
            <v>0</v>
          </cell>
          <cell r="M168">
            <v>2</v>
          </cell>
          <cell r="N168">
            <v>0</v>
          </cell>
        </row>
        <row r="169">
          <cell r="A169" t="str">
            <v>340780477</v>
          </cell>
          <cell r="B169" t="str">
            <v>CHU DE MONTPELLIER</v>
          </cell>
          <cell r="C169" t="str">
            <v>Occitanie</v>
          </cell>
          <cell r="D169" t="str">
            <v>CHR/U</v>
          </cell>
          <cell r="E169">
            <v>2009</v>
          </cell>
          <cell r="G169">
            <v>1280</v>
          </cell>
          <cell r="H169">
            <v>15061.5</v>
          </cell>
          <cell r="I169">
            <v>263</v>
          </cell>
          <cell r="J169">
            <v>361</v>
          </cell>
          <cell r="K169">
            <v>243</v>
          </cell>
          <cell r="L169">
            <v>158</v>
          </cell>
          <cell r="M169">
            <v>149</v>
          </cell>
          <cell r="N169">
            <v>106</v>
          </cell>
        </row>
        <row r="170">
          <cell r="A170" t="str">
            <v>340780642</v>
          </cell>
          <cell r="B170" t="str">
            <v>CLINIQUE BEAU SOLEIL</v>
          </cell>
          <cell r="C170" t="str">
            <v>Occitanie</v>
          </cell>
          <cell r="D170" t="str">
            <v>EBNL</v>
          </cell>
          <cell r="E170">
            <v>2016</v>
          </cell>
          <cell r="G170">
            <v>72</v>
          </cell>
          <cell r="H170">
            <v>614</v>
          </cell>
          <cell r="I170">
            <v>19</v>
          </cell>
          <cell r="J170">
            <v>14</v>
          </cell>
          <cell r="K170">
            <v>13</v>
          </cell>
          <cell r="L170">
            <v>4</v>
          </cell>
          <cell r="M170">
            <v>11</v>
          </cell>
          <cell r="N170">
            <v>11</v>
          </cell>
        </row>
        <row r="171">
          <cell r="A171" t="str">
            <v>460780216</v>
          </cell>
          <cell r="B171" t="str">
            <v>CH DE CAHORS</v>
          </cell>
          <cell r="C171" t="str">
            <v>Occitanie</v>
          </cell>
          <cell r="D171" t="str">
            <v>CH</v>
          </cell>
          <cell r="E171">
            <v>2016</v>
          </cell>
          <cell r="G171">
            <v>7</v>
          </cell>
          <cell r="H171">
            <v>31</v>
          </cell>
          <cell r="I171">
            <v>1</v>
          </cell>
          <cell r="J171">
            <v>1</v>
          </cell>
          <cell r="K171">
            <v>0</v>
          </cell>
          <cell r="L171">
            <v>1</v>
          </cell>
          <cell r="M171">
            <v>2</v>
          </cell>
          <cell r="N171">
            <v>2</v>
          </cell>
        </row>
        <row r="172">
          <cell r="A172" t="str">
            <v>660780180</v>
          </cell>
          <cell r="B172" t="str">
            <v>CH DE PERPIGNAN</v>
          </cell>
          <cell r="C172" t="str">
            <v>Occitanie</v>
          </cell>
          <cell r="D172" t="str">
            <v>CH</v>
          </cell>
          <cell r="E172">
            <v>2014</v>
          </cell>
          <cell r="G172">
            <v>40</v>
          </cell>
          <cell r="H172">
            <v>297.5</v>
          </cell>
          <cell r="I172">
            <v>12</v>
          </cell>
          <cell r="J172">
            <v>13</v>
          </cell>
          <cell r="K172">
            <v>10</v>
          </cell>
          <cell r="L172">
            <v>2</v>
          </cell>
          <cell r="M172">
            <v>0</v>
          </cell>
          <cell r="N172">
            <v>3</v>
          </cell>
        </row>
        <row r="173">
          <cell r="A173" t="str">
            <v>810100008</v>
          </cell>
          <cell r="B173" t="str">
            <v>FONDATION BON SAUVEUR D'ALBY</v>
          </cell>
          <cell r="C173" t="str">
            <v>Occitanie</v>
          </cell>
          <cell r="D173" t="str">
            <v>EBNL</v>
          </cell>
          <cell r="E173">
            <v>2017</v>
          </cell>
          <cell r="G173">
            <v>2</v>
          </cell>
          <cell r="H173">
            <v>8</v>
          </cell>
          <cell r="I173">
            <v>0</v>
          </cell>
          <cell r="J173">
            <v>0</v>
          </cell>
          <cell r="K173">
            <v>2</v>
          </cell>
          <cell r="L173">
            <v>0</v>
          </cell>
          <cell r="M173">
            <v>0</v>
          </cell>
          <cell r="N173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+Fusions"/>
      <sheetName val="Détails Fusions"/>
    </sheetNames>
    <sheetDataSet>
      <sheetData sheetId="0" refreshError="1">
        <row r="1">
          <cell r="A1" t="str">
            <v>Finess ARBUST</v>
          </cell>
          <cell r="B1" t="str">
            <v>Raison Sociale</v>
          </cell>
          <cell r="C1" t="str">
            <v>Statut</v>
          </cell>
          <cell r="D1" t="str">
            <v>Région</v>
          </cell>
          <cell r="E1" t="str">
            <v>Fusion</v>
          </cell>
          <cell r="F1" t="str">
            <v>Export</v>
          </cell>
          <cell r="G1" t="str">
            <v>Multi centrique</v>
          </cell>
          <cell r="H1" t="str">
            <v>Multi centrique 12</v>
          </cell>
          <cell r="I1" t="str">
            <v>Mono centrique</v>
          </cell>
          <cell r="J1" t="str">
            <v>Mono centrique 12</v>
          </cell>
          <cell r="K1" t="str">
            <v>S1</v>
          </cell>
          <cell r="L1" t="str">
            <v>Inves</v>
          </cell>
          <cell r="M1" t="str">
            <v>Inves12</v>
          </cell>
          <cell r="N1" t="str">
            <v>S2</v>
          </cell>
          <cell r="O1" t="str">
            <v>Score Essais</v>
          </cell>
          <cell r="P1" t="str">
            <v>Nb Inc Promoteur</v>
          </cell>
          <cell r="Q1" t="str">
            <v>Nb Inc Promoteur Phase I/II</v>
          </cell>
          <cell r="R1" t="str">
            <v>SIP</v>
          </cell>
          <cell r="S1" t="str">
            <v>SIP Phase I/II</v>
          </cell>
          <cell r="T1" t="str">
            <v>ScoreInc Promoteur</v>
          </cell>
          <cell r="U1" t="str">
            <v>Nb Inc Invest</v>
          </cell>
          <cell r="V1" t="str">
            <v>Nb Inc Invest Phase I/II</v>
          </cell>
          <cell r="W1" t="str">
            <v>Score InV</v>
          </cell>
          <cell r="X1" t="str">
            <v>Score Inv Phase I/II</v>
          </cell>
          <cell r="Y1" t="str">
            <v>ScoreInc Invest</v>
          </cell>
        </row>
        <row r="2">
          <cell r="A2" t="str">
            <v>030780118</v>
          </cell>
          <cell r="B2" t="str">
            <v>CH DE VICHY</v>
          </cell>
          <cell r="C2" t="str">
            <v>CH</v>
          </cell>
          <cell r="D2" t="str">
            <v>Auvergne-Rhône-Alpes</v>
          </cell>
          <cell r="E2">
            <v>0</v>
          </cell>
          <cell r="F2">
            <v>2015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2</v>
          </cell>
          <cell r="M2">
            <v>0</v>
          </cell>
          <cell r="N2">
            <v>2</v>
          </cell>
          <cell r="O2">
            <v>2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10</v>
          </cell>
          <cell r="V2">
            <v>0</v>
          </cell>
          <cell r="W2">
            <v>0.81789243369266906</v>
          </cell>
          <cell r="X2">
            <v>0</v>
          </cell>
          <cell r="Y2">
            <v>0.81789243369266906</v>
          </cell>
        </row>
        <row r="3">
          <cell r="A3" t="str">
            <v>070780358</v>
          </cell>
          <cell r="B3" t="str">
            <v>CH D'ARDECHE-NORD</v>
          </cell>
          <cell r="C3" t="str">
            <v>CH</v>
          </cell>
          <cell r="D3" t="str">
            <v>Auvergne-Rhône-Alpes</v>
          </cell>
          <cell r="E3">
            <v>0</v>
          </cell>
          <cell r="F3">
            <v>2014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</row>
        <row r="4">
          <cell r="A4" t="str">
            <v>260000021</v>
          </cell>
          <cell r="B4" t="str">
            <v>CH DE VALENCE</v>
          </cell>
          <cell r="C4" t="str">
            <v>CH</v>
          </cell>
          <cell r="D4" t="str">
            <v>Auvergne-Rhône-Alpes</v>
          </cell>
          <cell r="E4">
            <v>0</v>
          </cell>
          <cell r="F4">
            <v>2016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4</v>
          </cell>
          <cell r="M4">
            <v>0</v>
          </cell>
          <cell r="N4">
            <v>4</v>
          </cell>
          <cell r="O4">
            <v>4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13</v>
          </cell>
          <cell r="V4">
            <v>0</v>
          </cell>
          <cell r="W4">
            <v>0.95808396825529507</v>
          </cell>
          <cell r="X4">
            <v>0</v>
          </cell>
          <cell r="Y4">
            <v>0.95808396825529507</v>
          </cell>
        </row>
        <row r="5">
          <cell r="A5" t="str">
            <v>380780049</v>
          </cell>
          <cell r="B5" t="str">
            <v>CH DE BOURGOIN-JALLIEU</v>
          </cell>
          <cell r="C5" t="str">
            <v>CH</v>
          </cell>
          <cell r="D5" t="str">
            <v>Auvergne-Rhône-Alpes</v>
          </cell>
          <cell r="E5">
            <v>0</v>
          </cell>
          <cell r="F5">
            <v>2015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2</v>
          </cell>
          <cell r="M5">
            <v>0</v>
          </cell>
          <cell r="N5">
            <v>2</v>
          </cell>
          <cell r="O5">
            <v>2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11</v>
          </cell>
          <cell r="V5">
            <v>0</v>
          </cell>
          <cell r="W5">
            <v>0.49205641990568905</v>
          </cell>
          <cell r="X5">
            <v>0</v>
          </cell>
          <cell r="Y5">
            <v>0.49205641990568905</v>
          </cell>
        </row>
        <row r="6">
          <cell r="A6" t="str">
            <v>380780080</v>
          </cell>
          <cell r="B6" t="str">
            <v>CHU DE GRENOBLE</v>
          </cell>
          <cell r="C6" t="str">
            <v>CHR/U</v>
          </cell>
          <cell r="D6" t="str">
            <v>Auvergne-Rhône-Alpes</v>
          </cell>
          <cell r="E6">
            <v>0</v>
          </cell>
          <cell r="F6">
            <v>2009</v>
          </cell>
          <cell r="G6">
            <v>22</v>
          </cell>
          <cell r="H6">
            <v>1</v>
          </cell>
          <cell r="I6">
            <v>88</v>
          </cell>
          <cell r="J6">
            <v>4</v>
          </cell>
          <cell r="K6">
            <v>690</v>
          </cell>
          <cell r="L6">
            <v>132</v>
          </cell>
          <cell r="M6">
            <v>8</v>
          </cell>
          <cell r="N6">
            <v>140</v>
          </cell>
          <cell r="O6">
            <v>830</v>
          </cell>
          <cell r="P6">
            <v>2177</v>
          </cell>
          <cell r="Q6">
            <v>56</v>
          </cell>
          <cell r="R6">
            <v>387.08578560812799</v>
          </cell>
          <cell r="S6">
            <v>15.584522031815</v>
          </cell>
          <cell r="T6">
            <v>402.67030763994302</v>
          </cell>
          <cell r="U6">
            <v>4616</v>
          </cell>
          <cell r="V6">
            <v>61</v>
          </cell>
          <cell r="W6">
            <v>424.56369864808801</v>
          </cell>
          <cell r="X6">
            <v>15.226812395344901</v>
          </cell>
          <cell r="Y6">
            <v>439.79051104343301</v>
          </cell>
        </row>
        <row r="7">
          <cell r="A7" t="str">
            <v>420013492</v>
          </cell>
          <cell r="B7" t="str">
            <v>INSTITUT DE CANCEROLOGIE LUCIEN NEUWIRTH</v>
          </cell>
          <cell r="C7" t="str">
            <v>CH</v>
          </cell>
          <cell r="D7" t="str">
            <v>Auvergne-Rhône-Alpes</v>
          </cell>
          <cell r="E7">
            <v>0</v>
          </cell>
          <cell r="F7">
            <v>2009</v>
          </cell>
          <cell r="G7">
            <v>4</v>
          </cell>
          <cell r="H7">
            <v>0</v>
          </cell>
          <cell r="I7">
            <v>4</v>
          </cell>
          <cell r="J7">
            <v>0</v>
          </cell>
          <cell r="K7">
            <v>60</v>
          </cell>
          <cell r="L7">
            <v>32</v>
          </cell>
          <cell r="M7">
            <v>6</v>
          </cell>
          <cell r="N7">
            <v>38</v>
          </cell>
          <cell r="O7">
            <v>98</v>
          </cell>
          <cell r="P7">
            <v>316</v>
          </cell>
          <cell r="Q7">
            <v>0</v>
          </cell>
          <cell r="R7">
            <v>44.399965156893103</v>
          </cell>
          <cell r="S7">
            <v>0</v>
          </cell>
          <cell r="T7">
            <v>44.399965156893103</v>
          </cell>
          <cell r="U7">
            <v>467</v>
          </cell>
          <cell r="V7">
            <v>13</v>
          </cell>
          <cell r="W7">
            <v>60.404287489032299</v>
          </cell>
          <cell r="X7">
            <v>2.2164953378409402</v>
          </cell>
          <cell r="Y7">
            <v>62.620782826873203</v>
          </cell>
        </row>
        <row r="8">
          <cell r="A8" t="str">
            <v>420784878</v>
          </cell>
          <cell r="B8" t="str">
            <v>CHU DE ST-ETIENNE</v>
          </cell>
          <cell r="C8" t="str">
            <v>CHR/U</v>
          </cell>
          <cell r="D8" t="str">
            <v>Auvergne-Rhône-Alpes</v>
          </cell>
          <cell r="E8">
            <v>0</v>
          </cell>
          <cell r="F8">
            <v>2009</v>
          </cell>
          <cell r="G8">
            <v>24</v>
          </cell>
          <cell r="H8">
            <v>2</v>
          </cell>
          <cell r="I8">
            <v>54</v>
          </cell>
          <cell r="J8">
            <v>1</v>
          </cell>
          <cell r="K8">
            <v>535</v>
          </cell>
          <cell r="L8">
            <v>69</v>
          </cell>
          <cell r="M8">
            <v>4</v>
          </cell>
          <cell r="N8">
            <v>73</v>
          </cell>
          <cell r="O8">
            <v>608</v>
          </cell>
          <cell r="P8">
            <v>2904</v>
          </cell>
          <cell r="Q8">
            <v>58</v>
          </cell>
          <cell r="R8">
            <v>380.48453249551602</v>
          </cell>
          <cell r="S8">
            <v>12.696806188592801</v>
          </cell>
          <cell r="T8">
            <v>393.18133868410899</v>
          </cell>
          <cell r="U8">
            <v>3512</v>
          </cell>
          <cell r="V8">
            <v>36</v>
          </cell>
          <cell r="W8">
            <v>315.362935192961</v>
          </cell>
          <cell r="X8">
            <v>8.4770163542264498</v>
          </cell>
          <cell r="Y8">
            <v>323.83995154718701</v>
          </cell>
        </row>
        <row r="9">
          <cell r="A9" t="str">
            <v>630000479</v>
          </cell>
          <cell r="B9" t="str">
            <v>CENTRE JEAN PERRIN</v>
          </cell>
          <cell r="C9" t="str">
            <v>CLCC</v>
          </cell>
          <cell r="D9" t="str">
            <v>Auvergne-Rhône-Alpes</v>
          </cell>
          <cell r="E9">
            <v>0</v>
          </cell>
          <cell r="F9">
            <v>2009</v>
          </cell>
          <cell r="G9">
            <v>8</v>
          </cell>
          <cell r="H9">
            <v>3</v>
          </cell>
          <cell r="I9">
            <v>5</v>
          </cell>
          <cell r="J9">
            <v>0</v>
          </cell>
          <cell r="K9">
            <v>135</v>
          </cell>
          <cell r="L9">
            <v>30</v>
          </cell>
          <cell r="M9">
            <v>5</v>
          </cell>
          <cell r="N9">
            <v>35</v>
          </cell>
          <cell r="O9">
            <v>170</v>
          </cell>
          <cell r="P9">
            <v>167</v>
          </cell>
          <cell r="Q9">
            <v>23</v>
          </cell>
          <cell r="R9">
            <v>43.136844094996</v>
          </cell>
          <cell r="S9">
            <v>8.2779168675293704</v>
          </cell>
          <cell r="T9">
            <v>51.4147609625253</v>
          </cell>
          <cell r="U9">
            <v>412</v>
          </cell>
          <cell r="V9">
            <v>27</v>
          </cell>
          <cell r="W9">
            <v>50.941224461200498</v>
          </cell>
          <cell r="X9">
            <v>6.7528113383397699</v>
          </cell>
          <cell r="Y9">
            <v>57.694035799540202</v>
          </cell>
        </row>
        <row r="10">
          <cell r="A10" t="str">
            <v>630780989</v>
          </cell>
          <cell r="B10" t="str">
            <v>CHU DE CLERMONT-FERRAND</v>
          </cell>
          <cell r="C10" t="str">
            <v>CHR/U</v>
          </cell>
          <cell r="D10" t="str">
            <v>Auvergne-Rhône-Alpes</v>
          </cell>
          <cell r="E10">
            <v>0</v>
          </cell>
          <cell r="F10">
            <v>2009</v>
          </cell>
          <cell r="G10">
            <v>25</v>
          </cell>
          <cell r="H10">
            <v>1</v>
          </cell>
          <cell r="I10">
            <v>92</v>
          </cell>
          <cell r="J10">
            <v>10</v>
          </cell>
          <cell r="K10">
            <v>770</v>
          </cell>
          <cell r="L10">
            <v>117</v>
          </cell>
          <cell r="M10">
            <v>10</v>
          </cell>
          <cell r="N10">
            <v>127</v>
          </cell>
          <cell r="O10">
            <v>897</v>
          </cell>
          <cell r="P10">
            <v>4480</v>
          </cell>
          <cell r="Q10">
            <v>156</v>
          </cell>
          <cell r="R10">
            <v>588.14534812759098</v>
          </cell>
          <cell r="S10">
            <v>36.038863594815503</v>
          </cell>
          <cell r="T10">
            <v>624.18421172240699</v>
          </cell>
          <cell r="U10">
            <v>3993</v>
          </cell>
          <cell r="V10">
            <v>159</v>
          </cell>
          <cell r="W10">
            <v>520.74663711653</v>
          </cell>
          <cell r="X10">
            <v>34.523637749186001</v>
          </cell>
          <cell r="Y10">
            <v>555.27027486571603</v>
          </cell>
        </row>
        <row r="11">
          <cell r="A11" t="str">
            <v>690000880</v>
          </cell>
          <cell r="B11" t="str">
            <v>CENTRE LEON BERARD</v>
          </cell>
          <cell r="C11" t="str">
            <v>CLCC</v>
          </cell>
          <cell r="D11" t="str">
            <v>Auvergne-Rhône-Alpes</v>
          </cell>
          <cell r="E11">
            <v>0</v>
          </cell>
          <cell r="F11">
            <v>2009</v>
          </cell>
          <cell r="G11">
            <v>20</v>
          </cell>
          <cell r="H11">
            <v>9</v>
          </cell>
          <cell r="I11">
            <v>8</v>
          </cell>
          <cell r="J11">
            <v>1</v>
          </cell>
          <cell r="K11">
            <v>335</v>
          </cell>
          <cell r="L11">
            <v>71</v>
          </cell>
          <cell r="M11">
            <v>24</v>
          </cell>
          <cell r="N11">
            <v>95</v>
          </cell>
          <cell r="O11">
            <v>430</v>
          </cell>
          <cell r="P11">
            <v>1313</v>
          </cell>
          <cell r="Q11">
            <v>161</v>
          </cell>
          <cell r="R11">
            <v>130.06036859190201</v>
          </cell>
          <cell r="S11">
            <v>33.9584805441607</v>
          </cell>
          <cell r="T11">
            <v>164.01884913606301</v>
          </cell>
          <cell r="U11">
            <v>1047</v>
          </cell>
          <cell r="V11">
            <v>168</v>
          </cell>
          <cell r="W11">
            <v>115.04596522278599</v>
          </cell>
          <cell r="X11">
            <v>31.1957469604639</v>
          </cell>
          <cell r="Y11">
            <v>146.24171218325</v>
          </cell>
        </row>
        <row r="12">
          <cell r="A12" t="str">
            <v>690036900</v>
          </cell>
          <cell r="B12" t="str">
            <v>CLINIQUE DE LA SAUVEGARDE - LYON</v>
          </cell>
          <cell r="C12" t="str">
            <v>CLINIQUE</v>
          </cell>
          <cell r="D12" t="str">
            <v>Auvergne-Rhône-Alpes</v>
          </cell>
          <cell r="E12">
            <v>0</v>
          </cell>
          <cell r="F12">
            <v>2016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1</v>
          </cell>
          <cell r="N12">
            <v>3</v>
          </cell>
          <cell r="O12">
            <v>3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10</v>
          </cell>
          <cell r="V12">
            <v>8</v>
          </cell>
          <cell r="W12">
            <v>0.71400532929793603</v>
          </cell>
          <cell r="X12">
            <v>0.52750436534052303</v>
          </cell>
          <cell r="Y12">
            <v>1.2415096946384601</v>
          </cell>
        </row>
        <row r="13">
          <cell r="A13" t="str">
            <v>690780101</v>
          </cell>
          <cell r="B13" t="str">
            <v>CH LE VINATIER</v>
          </cell>
          <cell r="C13" t="str">
            <v>EPSM</v>
          </cell>
          <cell r="D13" t="str">
            <v>Auvergne-Rhône-Alpes</v>
          </cell>
          <cell r="E13">
            <v>0</v>
          </cell>
          <cell r="F13">
            <v>2009</v>
          </cell>
          <cell r="G13">
            <v>4</v>
          </cell>
          <cell r="H13">
            <v>0</v>
          </cell>
          <cell r="I13">
            <v>25</v>
          </cell>
          <cell r="J13">
            <v>0</v>
          </cell>
          <cell r="K13">
            <v>165</v>
          </cell>
          <cell r="L13">
            <v>9</v>
          </cell>
          <cell r="M13">
            <v>0</v>
          </cell>
          <cell r="N13">
            <v>9</v>
          </cell>
          <cell r="O13">
            <v>174</v>
          </cell>
          <cell r="P13">
            <v>546</v>
          </cell>
          <cell r="Q13">
            <v>0</v>
          </cell>
          <cell r="R13">
            <v>106.14227910420399</v>
          </cell>
          <cell r="S13">
            <v>0</v>
          </cell>
          <cell r="T13">
            <v>106.14227910420399</v>
          </cell>
          <cell r="U13">
            <v>595</v>
          </cell>
          <cell r="V13">
            <v>0</v>
          </cell>
          <cell r="W13">
            <v>119.228558448561</v>
          </cell>
          <cell r="X13">
            <v>0</v>
          </cell>
          <cell r="Y13">
            <v>119.228558448561</v>
          </cell>
        </row>
        <row r="14">
          <cell r="A14" t="str">
            <v>690781810</v>
          </cell>
          <cell r="B14" t="str">
            <v>HOSPICES CIVILS DE LYON</v>
          </cell>
          <cell r="C14" t="str">
            <v>CHR/U</v>
          </cell>
          <cell r="D14" t="str">
            <v>Auvergne-Rhône-Alpes</v>
          </cell>
          <cell r="E14">
            <v>0</v>
          </cell>
          <cell r="F14">
            <v>2009</v>
          </cell>
          <cell r="G14">
            <v>71</v>
          </cell>
          <cell r="H14">
            <v>8</v>
          </cell>
          <cell r="I14">
            <v>131</v>
          </cell>
          <cell r="J14">
            <v>6</v>
          </cell>
          <cell r="K14">
            <v>1475</v>
          </cell>
          <cell r="L14">
            <v>209</v>
          </cell>
          <cell r="M14">
            <v>24</v>
          </cell>
          <cell r="N14">
            <v>233</v>
          </cell>
          <cell r="O14">
            <v>1708</v>
          </cell>
          <cell r="P14">
            <v>11059</v>
          </cell>
          <cell r="Q14">
            <v>179</v>
          </cell>
          <cell r="R14">
            <v>1105.16786879184</v>
          </cell>
          <cell r="S14">
            <v>46.442141428024399</v>
          </cell>
          <cell r="T14">
            <v>1151.61001021987</v>
          </cell>
          <cell r="U14">
            <v>11558</v>
          </cell>
          <cell r="V14">
            <v>158</v>
          </cell>
          <cell r="W14">
            <v>932.26765707539801</v>
          </cell>
          <cell r="X14">
            <v>41.457222949960297</v>
          </cell>
          <cell r="Y14">
            <v>973.72488002535795</v>
          </cell>
        </row>
        <row r="15">
          <cell r="A15" t="str">
            <v>690782222</v>
          </cell>
          <cell r="B15" t="str">
            <v>CH DE VILLEFRANCHE-SUR-SAONE</v>
          </cell>
          <cell r="C15" t="str">
            <v>CH</v>
          </cell>
          <cell r="D15" t="str">
            <v>Auvergne-Rhône-Alpes</v>
          </cell>
          <cell r="E15">
            <v>0</v>
          </cell>
          <cell r="F15">
            <v>2013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9</v>
          </cell>
          <cell r="M15">
            <v>1</v>
          </cell>
          <cell r="N15">
            <v>10</v>
          </cell>
          <cell r="O15">
            <v>10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87</v>
          </cell>
          <cell r="V15">
            <v>1</v>
          </cell>
          <cell r="W15">
            <v>6.7016237575302799</v>
          </cell>
          <cell r="X15">
            <v>0.19245008186057802</v>
          </cell>
          <cell r="Y15">
            <v>6.8940738393908596</v>
          </cell>
        </row>
        <row r="16">
          <cell r="A16" t="str">
            <v>690796727</v>
          </cell>
          <cell r="B16" t="str">
            <v>ASSOCIATION RECHERCHE HANDICAP ET SANTE MENTALE</v>
          </cell>
          <cell r="C16" t="str">
            <v>EBNL</v>
          </cell>
          <cell r="D16" t="str">
            <v>Auvergne-Rhône-Alpes</v>
          </cell>
          <cell r="E16">
            <v>0</v>
          </cell>
          <cell r="F16">
            <v>2017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</v>
          </cell>
          <cell r="M16">
            <v>0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13</v>
          </cell>
          <cell r="V16">
            <v>0</v>
          </cell>
          <cell r="W16">
            <v>1.93792555067274</v>
          </cell>
          <cell r="X16">
            <v>0</v>
          </cell>
          <cell r="Y16">
            <v>1.93792555067274</v>
          </cell>
        </row>
        <row r="17">
          <cell r="A17" t="str">
            <v>730000015</v>
          </cell>
          <cell r="B17" t="str">
            <v>CH METROPOLE SAVOIE</v>
          </cell>
          <cell r="C17" t="str">
            <v>CH</v>
          </cell>
          <cell r="D17" t="str">
            <v>Auvergne-Rhône-Alpes</v>
          </cell>
          <cell r="E17">
            <v>0</v>
          </cell>
          <cell r="F17">
            <v>2014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12</v>
          </cell>
          <cell r="M17">
            <v>1</v>
          </cell>
          <cell r="N17">
            <v>13</v>
          </cell>
          <cell r="O17">
            <v>13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34</v>
          </cell>
          <cell r="V17">
            <v>1</v>
          </cell>
          <cell r="W17">
            <v>4.3234681480115196</v>
          </cell>
          <cell r="X17">
            <v>0.16222141918383101</v>
          </cell>
          <cell r="Y17">
            <v>4.4856895671953501</v>
          </cell>
        </row>
        <row r="18">
          <cell r="A18" t="str">
            <v>730010048</v>
          </cell>
          <cell r="B18" t="str">
            <v>HOPITAL PRIVE MEDIPOLE DE SAVOIE</v>
          </cell>
          <cell r="C18" t="str">
            <v>CLINIQUE</v>
          </cell>
          <cell r="D18" t="str">
            <v>Auvergne-Rhône-Alpes</v>
          </cell>
          <cell r="E18">
            <v>0</v>
          </cell>
          <cell r="F18">
            <v>2017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3</v>
          </cell>
          <cell r="M18">
            <v>0</v>
          </cell>
          <cell r="N18">
            <v>3</v>
          </cell>
          <cell r="O18">
            <v>3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4</v>
          </cell>
          <cell r="V18">
            <v>0</v>
          </cell>
          <cell r="W18">
            <v>0.33419121023471304</v>
          </cell>
          <cell r="X18">
            <v>0</v>
          </cell>
          <cell r="Y18">
            <v>0.33419121023471304</v>
          </cell>
        </row>
        <row r="19">
          <cell r="A19" t="str">
            <v>740781133</v>
          </cell>
          <cell r="B19" t="str">
            <v>CH ANNECY-GENEVOIS</v>
          </cell>
          <cell r="C19" t="str">
            <v>CH</v>
          </cell>
          <cell r="D19" t="str">
            <v>Auvergne-Rhône-Alpes</v>
          </cell>
          <cell r="E19">
            <v>0</v>
          </cell>
          <cell r="F19">
            <v>2012</v>
          </cell>
          <cell r="G19">
            <v>2</v>
          </cell>
          <cell r="H19">
            <v>0</v>
          </cell>
          <cell r="I19">
            <v>0</v>
          </cell>
          <cell r="J19">
            <v>0</v>
          </cell>
          <cell r="K19">
            <v>20</v>
          </cell>
          <cell r="L19">
            <v>48</v>
          </cell>
          <cell r="M19">
            <v>6</v>
          </cell>
          <cell r="N19">
            <v>54</v>
          </cell>
          <cell r="O19">
            <v>74</v>
          </cell>
          <cell r="P19">
            <v>367</v>
          </cell>
          <cell r="Q19">
            <v>0</v>
          </cell>
          <cell r="R19">
            <v>26.9412590045436</v>
          </cell>
          <cell r="S19">
            <v>0</v>
          </cell>
          <cell r="T19">
            <v>26.9412590045436</v>
          </cell>
          <cell r="U19">
            <v>383</v>
          </cell>
          <cell r="V19">
            <v>8</v>
          </cell>
          <cell r="W19">
            <v>34.987757312546897</v>
          </cell>
          <cell r="X19">
            <v>1.2633983725834401</v>
          </cell>
          <cell r="Y19">
            <v>36.2511556851303</v>
          </cell>
        </row>
        <row r="20">
          <cell r="A20" t="str">
            <v>740790258</v>
          </cell>
          <cell r="B20" t="str">
            <v>CH ALPES-LEMAN</v>
          </cell>
          <cell r="C20" t="str">
            <v>CH</v>
          </cell>
          <cell r="D20" t="str">
            <v>Auvergne-Rhône-Alpes</v>
          </cell>
          <cell r="E20">
            <v>0</v>
          </cell>
          <cell r="F20">
            <v>2014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6</v>
          </cell>
          <cell r="M20">
            <v>1</v>
          </cell>
          <cell r="N20">
            <v>7</v>
          </cell>
          <cell r="O20">
            <v>7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69</v>
          </cell>
          <cell r="V20">
            <v>3</v>
          </cell>
          <cell r="W20">
            <v>4.2259954880692803</v>
          </cell>
          <cell r="X20">
            <v>0.19781414529551603</v>
          </cell>
          <cell r="Y20">
            <v>4.4238096333648</v>
          </cell>
        </row>
        <row r="21">
          <cell r="A21" t="str">
            <v>740790381</v>
          </cell>
          <cell r="B21" t="str">
            <v>CH HOPITAUX DU LEMAN</v>
          </cell>
          <cell r="C21" t="str">
            <v>CH</v>
          </cell>
          <cell r="D21" t="str">
            <v>Auvergne-Rhône-Alpes</v>
          </cell>
          <cell r="E21">
            <v>0</v>
          </cell>
          <cell r="F21">
            <v>2014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8</v>
          </cell>
          <cell r="M21">
            <v>3</v>
          </cell>
          <cell r="N21">
            <v>11</v>
          </cell>
          <cell r="O21">
            <v>11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29</v>
          </cell>
          <cell r="V21">
            <v>14</v>
          </cell>
          <cell r="W21">
            <v>1.99281215611652</v>
          </cell>
          <cell r="X21">
            <v>0.91588904864806997</v>
          </cell>
          <cell r="Y21">
            <v>2.9087012047645899</v>
          </cell>
        </row>
        <row r="22">
          <cell r="A22" t="str">
            <v>F-690805361</v>
          </cell>
          <cell r="B22" t="str">
            <v>FUSION CH ST-JOSEPH - ST-LUC</v>
          </cell>
          <cell r="C22" t="str">
            <v>EBNL</v>
          </cell>
          <cell r="D22" t="str">
            <v>Auvergne-Rhône-Alpes</v>
          </cell>
          <cell r="E22" t="str">
            <v>F8</v>
          </cell>
          <cell r="F22">
            <v>2009</v>
          </cell>
          <cell r="G22">
            <v>2</v>
          </cell>
          <cell r="H22">
            <v>0</v>
          </cell>
          <cell r="I22">
            <v>3</v>
          </cell>
          <cell r="J22">
            <v>0</v>
          </cell>
          <cell r="K22">
            <v>35</v>
          </cell>
          <cell r="L22">
            <v>15</v>
          </cell>
          <cell r="M22">
            <v>0</v>
          </cell>
          <cell r="N22">
            <v>15</v>
          </cell>
          <cell r="O22">
            <v>50</v>
          </cell>
          <cell r="P22">
            <v>357</v>
          </cell>
          <cell r="Q22">
            <v>0</v>
          </cell>
          <cell r="R22">
            <v>35.8079311643857</v>
          </cell>
          <cell r="S22">
            <v>0</v>
          </cell>
          <cell r="T22">
            <v>35.8079311643857</v>
          </cell>
          <cell r="U22">
            <v>343</v>
          </cell>
          <cell r="V22">
            <v>0</v>
          </cell>
          <cell r="W22">
            <v>31.531650579216802</v>
          </cell>
          <cell r="X22">
            <v>0</v>
          </cell>
          <cell r="Y22">
            <v>31.531650579216802</v>
          </cell>
        </row>
        <row r="23">
          <cell r="A23" t="str">
            <v>210780581</v>
          </cell>
          <cell r="B23" t="str">
            <v>CHU DE DIJON</v>
          </cell>
          <cell r="C23" t="str">
            <v>CHR/U</v>
          </cell>
          <cell r="D23" t="str">
            <v>Bourgogne-Franche-Comté</v>
          </cell>
          <cell r="E23">
            <v>0</v>
          </cell>
          <cell r="F23">
            <v>2009</v>
          </cell>
          <cell r="G23">
            <v>23</v>
          </cell>
          <cell r="H23">
            <v>0</v>
          </cell>
          <cell r="I23">
            <v>49</v>
          </cell>
          <cell r="J23">
            <v>2</v>
          </cell>
          <cell r="K23">
            <v>485</v>
          </cell>
          <cell r="L23">
            <v>96</v>
          </cell>
          <cell r="M23">
            <v>3</v>
          </cell>
          <cell r="N23">
            <v>99</v>
          </cell>
          <cell r="O23">
            <v>584</v>
          </cell>
          <cell r="P23">
            <v>2683</v>
          </cell>
          <cell r="Q23">
            <v>7</v>
          </cell>
          <cell r="R23">
            <v>361.39498888940301</v>
          </cell>
          <cell r="S23">
            <v>3.4494897427831801</v>
          </cell>
          <cell r="T23">
            <v>364.844478632186</v>
          </cell>
          <cell r="U23">
            <v>5013</v>
          </cell>
          <cell r="V23">
            <v>20</v>
          </cell>
          <cell r="W23">
            <v>351.54910307022698</v>
          </cell>
          <cell r="X23">
            <v>6.4109084904343296</v>
          </cell>
          <cell r="Y23">
            <v>357.96001156066097</v>
          </cell>
        </row>
        <row r="24">
          <cell r="A24" t="str">
            <v>210780607</v>
          </cell>
          <cell r="B24" t="str">
            <v>CH LA CHARTREUSE</v>
          </cell>
          <cell r="C24" t="str">
            <v>EPSM</v>
          </cell>
          <cell r="D24" t="str">
            <v>Bourgogne-Franche-Comté</v>
          </cell>
          <cell r="E24">
            <v>0</v>
          </cell>
          <cell r="F24">
            <v>2016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</v>
          </cell>
          <cell r="M24">
            <v>0</v>
          </cell>
          <cell r="N24">
            <v>1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29</v>
          </cell>
          <cell r="V24">
            <v>0</v>
          </cell>
          <cell r="W24">
            <v>5.3851649843413298</v>
          </cell>
          <cell r="X24">
            <v>0</v>
          </cell>
          <cell r="Y24">
            <v>5.3851649843413298</v>
          </cell>
        </row>
        <row r="25">
          <cell r="A25" t="str">
            <v>210987731</v>
          </cell>
          <cell r="B25" t="str">
            <v>CENTRE GEORGES-FRANCOIS LECLERC</v>
          </cell>
          <cell r="C25" t="str">
            <v>CLCC</v>
          </cell>
          <cell r="D25" t="str">
            <v>Bourgogne-Franche-Comté</v>
          </cell>
          <cell r="E25">
            <v>0</v>
          </cell>
          <cell r="F25">
            <v>2009</v>
          </cell>
          <cell r="G25">
            <v>7</v>
          </cell>
          <cell r="H25">
            <v>1</v>
          </cell>
          <cell r="I25">
            <v>6</v>
          </cell>
          <cell r="J25">
            <v>0</v>
          </cell>
          <cell r="K25">
            <v>110</v>
          </cell>
          <cell r="L25">
            <v>41</v>
          </cell>
          <cell r="M25">
            <v>11</v>
          </cell>
          <cell r="N25">
            <v>52</v>
          </cell>
          <cell r="O25">
            <v>162</v>
          </cell>
          <cell r="P25">
            <v>314</v>
          </cell>
          <cell r="Q25">
            <v>3</v>
          </cell>
          <cell r="R25">
            <v>55.363155112453697</v>
          </cell>
          <cell r="S25">
            <v>1.7320508075688799</v>
          </cell>
          <cell r="T25">
            <v>57.0952059200226</v>
          </cell>
          <cell r="U25">
            <v>639</v>
          </cell>
          <cell r="V25">
            <v>42</v>
          </cell>
          <cell r="W25">
            <v>76.274653044387804</v>
          </cell>
          <cell r="X25">
            <v>7.0933284595896398</v>
          </cell>
          <cell r="Y25">
            <v>83.367981503977504</v>
          </cell>
        </row>
        <row r="26">
          <cell r="A26" t="str">
            <v>250000015</v>
          </cell>
          <cell r="B26" t="str">
            <v>CHU DE BESANCON</v>
          </cell>
          <cell r="C26" t="str">
            <v>CHR/U</v>
          </cell>
          <cell r="D26" t="str">
            <v>Bourgogne-Franche-Comté</v>
          </cell>
          <cell r="E26">
            <v>0</v>
          </cell>
          <cell r="F26">
            <v>2009</v>
          </cell>
          <cell r="G26">
            <v>33</v>
          </cell>
          <cell r="H26">
            <v>2</v>
          </cell>
          <cell r="I26">
            <v>48</v>
          </cell>
          <cell r="J26">
            <v>6</v>
          </cell>
          <cell r="K26">
            <v>620</v>
          </cell>
          <cell r="L26">
            <v>86</v>
          </cell>
          <cell r="M26">
            <v>10</v>
          </cell>
          <cell r="N26">
            <v>96</v>
          </cell>
          <cell r="O26">
            <v>716</v>
          </cell>
          <cell r="P26">
            <v>1701</v>
          </cell>
          <cell r="Q26">
            <v>89</v>
          </cell>
          <cell r="R26">
            <v>324.62315797902301</v>
          </cell>
          <cell r="S26">
            <v>22.3821346120749</v>
          </cell>
          <cell r="T26">
            <v>347.005292591098</v>
          </cell>
          <cell r="U26">
            <v>1943</v>
          </cell>
          <cell r="V26">
            <v>80</v>
          </cell>
          <cell r="W26">
            <v>300.68728790247098</v>
          </cell>
          <cell r="X26">
            <v>21.8901093148624</v>
          </cell>
          <cell r="Y26">
            <v>322.57739721733401</v>
          </cell>
        </row>
        <row r="27">
          <cell r="A27" t="str">
            <v>700004096</v>
          </cell>
          <cell r="B27" t="str">
            <v>ASSOCIATION HOSPITALIERE DE BOURGOGNE FRANCHE-COMTE</v>
          </cell>
          <cell r="C27" t="str">
            <v>EBNL</v>
          </cell>
          <cell r="D27" t="str">
            <v>Bourgogne-Franche-Comté</v>
          </cell>
          <cell r="E27">
            <v>0</v>
          </cell>
          <cell r="F27">
            <v>2017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A28" t="str">
            <v>710780263</v>
          </cell>
          <cell r="B28" t="str">
            <v>CH DE MACON</v>
          </cell>
          <cell r="C28" t="str">
            <v>CH</v>
          </cell>
          <cell r="D28" t="str">
            <v>Bourgogne-Franche-Comté</v>
          </cell>
          <cell r="E28">
            <v>0</v>
          </cell>
          <cell r="F28">
            <v>2013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2</v>
          </cell>
          <cell r="M28">
            <v>0</v>
          </cell>
          <cell r="N28">
            <v>2</v>
          </cell>
          <cell r="O28">
            <v>2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8</v>
          </cell>
          <cell r="V28">
            <v>0</v>
          </cell>
          <cell r="W28">
            <v>0.57745058997296905</v>
          </cell>
          <cell r="X28">
            <v>0</v>
          </cell>
          <cell r="Y28">
            <v>0.57745058997296905</v>
          </cell>
        </row>
        <row r="29">
          <cell r="A29" t="str">
            <v>710780958</v>
          </cell>
          <cell r="B29" t="str">
            <v>CH DE CHALON-SUR-SAONE</v>
          </cell>
          <cell r="C29" t="str">
            <v>CH</v>
          </cell>
          <cell r="D29" t="str">
            <v>Bourgogne-Franche-Comté</v>
          </cell>
          <cell r="E29">
            <v>0</v>
          </cell>
          <cell r="F29">
            <v>2014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8</v>
          </cell>
          <cell r="M29">
            <v>0</v>
          </cell>
          <cell r="N29">
            <v>8</v>
          </cell>
          <cell r="O29">
            <v>8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63</v>
          </cell>
          <cell r="V29">
            <v>0</v>
          </cell>
          <cell r="W29">
            <v>4.4457456551906498</v>
          </cell>
          <cell r="X29">
            <v>0</v>
          </cell>
          <cell r="Y29">
            <v>4.4457456551906498</v>
          </cell>
        </row>
        <row r="30">
          <cell r="A30" t="str">
            <v>890000037</v>
          </cell>
          <cell r="B30" t="str">
            <v>CH D'AUXERRE</v>
          </cell>
          <cell r="C30" t="str">
            <v>CH</v>
          </cell>
          <cell r="D30" t="str">
            <v>Bourgogne-Franche-Comté</v>
          </cell>
          <cell r="E30">
            <v>0</v>
          </cell>
          <cell r="F30">
            <v>2015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4</v>
          </cell>
          <cell r="M30">
            <v>1</v>
          </cell>
          <cell r="N30">
            <v>5</v>
          </cell>
          <cell r="O30">
            <v>5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16</v>
          </cell>
          <cell r="V30">
            <v>4</v>
          </cell>
          <cell r="W30">
            <v>1.3769954752942399</v>
          </cell>
          <cell r="X30">
            <v>0.57142857142857106</v>
          </cell>
          <cell r="Y30">
            <v>1.94842404672281</v>
          </cell>
        </row>
        <row r="31">
          <cell r="A31" t="str">
            <v>900000365</v>
          </cell>
          <cell r="B31" t="str">
            <v>HOPITAL NORD FRANCHE COMTE</v>
          </cell>
          <cell r="C31" t="str">
            <v>CH</v>
          </cell>
          <cell r="D31" t="str">
            <v>Bourgogne-Franche-Comté</v>
          </cell>
          <cell r="E31">
            <v>0</v>
          </cell>
          <cell r="F31">
            <v>2013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18</v>
          </cell>
          <cell r="M31">
            <v>2</v>
          </cell>
          <cell r="N31">
            <v>20</v>
          </cell>
          <cell r="O31">
            <v>20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192</v>
          </cell>
          <cell r="V31">
            <v>4</v>
          </cell>
          <cell r="W31">
            <v>19.785443885658399</v>
          </cell>
          <cell r="X31">
            <v>1.03033006191254</v>
          </cell>
          <cell r="Y31">
            <v>20.815773947571</v>
          </cell>
        </row>
        <row r="32">
          <cell r="A32" t="str">
            <v>220000020</v>
          </cell>
          <cell r="B32" t="str">
            <v>CH DE ST-BRIEUC</v>
          </cell>
          <cell r="C32" t="str">
            <v>CH</v>
          </cell>
          <cell r="D32" t="str">
            <v>Bretagne</v>
          </cell>
          <cell r="E32">
            <v>0</v>
          </cell>
          <cell r="F32">
            <v>2014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15</v>
          </cell>
          <cell r="M32">
            <v>3</v>
          </cell>
          <cell r="N32">
            <v>18</v>
          </cell>
          <cell r="O32">
            <v>18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46</v>
          </cell>
          <cell r="V32">
            <v>3</v>
          </cell>
          <cell r="W32">
            <v>5.1697355437972696</v>
          </cell>
          <cell r="X32">
            <v>0.61081934265696303</v>
          </cell>
          <cell r="Y32">
            <v>5.7805548864542295</v>
          </cell>
        </row>
        <row r="33">
          <cell r="A33" t="str">
            <v>220000640</v>
          </cell>
          <cell r="B33" t="str">
            <v>CLINIQUE ARMORICAINE DE RADIOLOGIE</v>
          </cell>
          <cell r="C33" t="str">
            <v>CLINIQUE</v>
          </cell>
          <cell r="D33" t="str">
            <v>Bretagne</v>
          </cell>
          <cell r="E33">
            <v>0</v>
          </cell>
          <cell r="F33">
            <v>2014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5</v>
          </cell>
          <cell r="M33">
            <v>1</v>
          </cell>
          <cell r="N33">
            <v>6</v>
          </cell>
          <cell r="O33">
            <v>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17</v>
          </cell>
          <cell r="V33">
            <v>2</v>
          </cell>
          <cell r="W33">
            <v>1.43969597940774</v>
          </cell>
          <cell r="X33">
            <v>0.11215442681462501</v>
          </cell>
          <cell r="Y33">
            <v>1.5518504062223699</v>
          </cell>
        </row>
        <row r="34">
          <cell r="A34" t="str">
            <v>350000022</v>
          </cell>
          <cell r="B34" t="str">
            <v>CH DE ST-MALO</v>
          </cell>
          <cell r="C34" t="str">
            <v>CH</v>
          </cell>
          <cell r="D34" t="str">
            <v>Bretagne</v>
          </cell>
          <cell r="E34">
            <v>0</v>
          </cell>
          <cell r="F34">
            <v>2011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10</v>
          </cell>
          <cell r="M34">
            <v>0</v>
          </cell>
          <cell r="N34">
            <v>10</v>
          </cell>
          <cell r="O34">
            <v>10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53</v>
          </cell>
          <cell r="V34">
            <v>0</v>
          </cell>
          <cell r="W34">
            <v>5.2330604831717897</v>
          </cell>
          <cell r="X34">
            <v>0</v>
          </cell>
          <cell r="Y34">
            <v>5.2330604831717897</v>
          </cell>
        </row>
        <row r="35">
          <cell r="A35" t="str">
            <v>350000071</v>
          </cell>
          <cell r="B35" t="str">
            <v>HOPITAL ARTHUR GARDINER</v>
          </cell>
          <cell r="C35" t="str">
            <v>EBNL</v>
          </cell>
          <cell r="D35" t="str">
            <v>Bretagne</v>
          </cell>
          <cell r="E35">
            <v>0</v>
          </cell>
          <cell r="F35">
            <v>2016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</row>
        <row r="36">
          <cell r="A36" t="str">
            <v>350002812</v>
          </cell>
          <cell r="B36" t="str">
            <v>CENTRE EUGENE MARQUIS</v>
          </cell>
          <cell r="C36" t="str">
            <v>CLCC</v>
          </cell>
          <cell r="D36" t="str">
            <v>Bretagne</v>
          </cell>
          <cell r="E36">
            <v>0</v>
          </cell>
          <cell r="F36">
            <v>2009</v>
          </cell>
          <cell r="G36">
            <v>5</v>
          </cell>
          <cell r="H36">
            <v>2</v>
          </cell>
          <cell r="I36">
            <v>3</v>
          </cell>
          <cell r="J36">
            <v>0</v>
          </cell>
          <cell r="K36">
            <v>85</v>
          </cell>
          <cell r="L36">
            <v>28</v>
          </cell>
          <cell r="M36">
            <v>7</v>
          </cell>
          <cell r="N36">
            <v>35</v>
          </cell>
          <cell r="O36">
            <v>120</v>
          </cell>
          <cell r="P36">
            <v>151</v>
          </cell>
          <cell r="Q36">
            <v>35</v>
          </cell>
          <cell r="R36">
            <v>32.445598293361201</v>
          </cell>
          <cell r="S36">
            <v>8.16227766016838</v>
          </cell>
          <cell r="T36">
            <v>40.6078759535296</v>
          </cell>
          <cell r="U36">
            <v>293</v>
          </cell>
          <cell r="V36">
            <v>42</v>
          </cell>
          <cell r="W36">
            <v>36.5148293062608</v>
          </cell>
          <cell r="X36">
            <v>8.4352273510067199</v>
          </cell>
          <cell r="Y36">
            <v>44.950056657267602</v>
          </cell>
        </row>
        <row r="37">
          <cell r="A37" t="str">
            <v>350005179</v>
          </cell>
          <cell r="B37" t="str">
            <v>CHU DE RENNES</v>
          </cell>
          <cell r="C37" t="str">
            <v>CHR/U</v>
          </cell>
          <cell r="D37" t="str">
            <v>Bretagne</v>
          </cell>
          <cell r="E37">
            <v>0</v>
          </cell>
          <cell r="F37">
            <v>2009</v>
          </cell>
          <cell r="G37">
            <v>26</v>
          </cell>
          <cell r="H37">
            <v>2</v>
          </cell>
          <cell r="I37">
            <v>44</v>
          </cell>
          <cell r="J37">
            <v>2</v>
          </cell>
          <cell r="K37">
            <v>510</v>
          </cell>
          <cell r="L37">
            <v>123</v>
          </cell>
          <cell r="M37">
            <v>11</v>
          </cell>
          <cell r="N37">
            <v>134</v>
          </cell>
          <cell r="O37">
            <v>644</v>
          </cell>
          <cell r="P37">
            <v>2535</v>
          </cell>
          <cell r="Q37">
            <v>39</v>
          </cell>
          <cell r="R37">
            <v>349.49910049848103</v>
          </cell>
          <cell r="S37">
            <v>10.4156443039482</v>
          </cell>
          <cell r="T37">
            <v>359.91474480242903</v>
          </cell>
          <cell r="U37">
            <v>5377</v>
          </cell>
          <cell r="V37">
            <v>49</v>
          </cell>
          <cell r="W37">
            <v>333.541948972331</v>
          </cell>
          <cell r="X37">
            <v>11.035244838738601</v>
          </cell>
          <cell r="Y37">
            <v>344.57719381107</v>
          </cell>
        </row>
        <row r="38">
          <cell r="A38" t="str">
            <v>560005746</v>
          </cell>
          <cell r="B38" t="str">
            <v>CH BRETAGNE SUD</v>
          </cell>
          <cell r="C38" t="str">
            <v>CH</v>
          </cell>
          <cell r="D38" t="str">
            <v>Bretagne</v>
          </cell>
          <cell r="E38">
            <v>0</v>
          </cell>
          <cell r="F38">
            <v>2014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21</v>
          </cell>
          <cell r="M38">
            <v>1</v>
          </cell>
          <cell r="N38">
            <v>22</v>
          </cell>
          <cell r="O38">
            <v>22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631</v>
          </cell>
          <cell r="V38">
            <v>2</v>
          </cell>
          <cell r="W38">
            <v>17.203616632370998</v>
          </cell>
          <cell r="X38">
            <v>0.38490016372115504</v>
          </cell>
          <cell r="Y38">
            <v>17.5885167960922</v>
          </cell>
        </row>
        <row r="39">
          <cell r="A39" t="str">
            <v>560023210</v>
          </cell>
          <cell r="B39" t="str">
            <v>CH BRETAGNE ATLANTIQUE</v>
          </cell>
          <cell r="C39" t="str">
            <v>CH</v>
          </cell>
          <cell r="D39" t="str">
            <v>Bretagne</v>
          </cell>
          <cell r="E39">
            <v>0</v>
          </cell>
          <cell r="F39">
            <v>2012</v>
          </cell>
          <cell r="G39">
            <v>0</v>
          </cell>
          <cell r="H39">
            <v>0</v>
          </cell>
          <cell r="I39">
            <v>1</v>
          </cell>
          <cell r="J39">
            <v>0</v>
          </cell>
          <cell r="K39">
            <v>5</v>
          </cell>
          <cell r="L39">
            <v>10</v>
          </cell>
          <cell r="M39">
            <v>0</v>
          </cell>
          <cell r="N39">
            <v>10</v>
          </cell>
          <cell r="O39">
            <v>15</v>
          </cell>
          <cell r="P39">
            <v>2</v>
          </cell>
          <cell r="Q39">
            <v>0</v>
          </cell>
          <cell r="R39">
            <v>1.4142135623731</v>
          </cell>
          <cell r="S39">
            <v>0</v>
          </cell>
          <cell r="T39">
            <v>1.4142135623731</v>
          </cell>
          <cell r="U39">
            <v>35</v>
          </cell>
          <cell r="V39">
            <v>0</v>
          </cell>
          <cell r="W39">
            <v>5.4694433482343099</v>
          </cell>
          <cell r="X39">
            <v>0</v>
          </cell>
          <cell r="Y39">
            <v>5.4694433482343099</v>
          </cell>
        </row>
        <row r="40">
          <cell r="A40" t="str">
            <v>F-RIMBO</v>
          </cell>
          <cell r="B40" t="str">
            <v>RIMBO</v>
          </cell>
          <cell r="C40" t="str">
            <v>GCS</v>
          </cell>
          <cell r="D40" t="str">
            <v>Bretagne</v>
          </cell>
          <cell r="E40" t="str">
            <v>F22</v>
          </cell>
          <cell r="F40">
            <v>2016</v>
          </cell>
          <cell r="G40">
            <v>27</v>
          </cell>
          <cell r="H40">
            <v>1</v>
          </cell>
          <cell r="I40">
            <v>31</v>
          </cell>
          <cell r="J40">
            <v>0</v>
          </cell>
          <cell r="K40">
            <v>435</v>
          </cell>
          <cell r="L40">
            <v>108</v>
          </cell>
          <cell r="M40">
            <v>12</v>
          </cell>
          <cell r="N40">
            <v>120</v>
          </cell>
          <cell r="O40">
            <v>555</v>
          </cell>
          <cell r="P40">
            <v>10425</v>
          </cell>
          <cell r="Q40">
            <v>13</v>
          </cell>
          <cell r="R40">
            <v>448.73592305136202</v>
          </cell>
          <cell r="S40">
            <v>3.60555127546399</v>
          </cell>
          <cell r="T40">
            <v>452.34147432682602</v>
          </cell>
          <cell r="U40">
            <v>7610</v>
          </cell>
          <cell r="V40">
            <v>40</v>
          </cell>
          <cell r="W40">
            <v>330.11402726014899</v>
          </cell>
          <cell r="X40">
            <v>5.2424101818727502</v>
          </cell>
          <cell r="Y40">
            <v>335.35643744202201</v>
          </cell>
        </row>
        <row r="41">
          <cell r="A41" t="str">
            <v>280000134</v>
          </cell>
          <cell r="B41" t="str">
            <v>CH DE CHARTRES</v>
          </cell>
          <cell r="C41" t="str">
            <v>CH</v>
          </cell>
          <cell r="D41" t="str">
            <v>Centre-Val-de-Loire</v>
          </cell>
          <cell r="E41">
            <v>0</v>
          </cell>
          <cell r="F41">
            <v>2013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13</v>
          </cell>
          <cell r="M41">
            <v>0</v>
          </cell>
          <cell r="N41">
            <v>13</v>
          </cell>
          <cell r="O41">
            <v>13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84</v>
          </cell>
          <cell r="V41">
            <v>0</v>
          </cell>
          <cell r="W41">
            <v>8.6913656187765902</v>
          </cell>
          <cell r="X41">
            <v>0</v>
          </cell>
          <cell r="Y41">
            <v>8.6913656187765902</v>
          </cell>
        </row>
        <row r="42">
          <cell r="A42" t="str">
            <v>280000183</v>
          </cell>
          <cell r="B42" t="str">
            <v>CH DE DREUX</v>
          </cell>
          <cell r="C42" t="str">
            <v>CH</v>
          </cell>
          <cell r="D42" t="str">
            <v>Centre-Val-de-Loire</v>
          </cell>
          <cell r="E42">
            <v>0</v>
          </cell>
          <cell r="F42">
            <v>2017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</v>
          </cell>
          <cell r="M42">
            <v>0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2</v>
          </cell>
          <cell r="V42">
            <v>0</v>
          </cell>
          <cell r="W42">
            <v>0.48507123834946603</v>
          </cell>
          <cell r="X42">
            <v>0</v>
          </cell>
          <cell r="Y42">
            <v>0.48507123834946603</v>
          </cell>
        </row>
        <row r="43">
          <cell r="A43" t="str">
            <v>370000481</v>
          </cell>
          <cell r="B43" t="str">
            <v>CHRU DE TOURS</v>
          </cell>
          <cell r="C43" t="str">
            <v>CHR/U</v>
          </cell>
          <cell r="D43" t="str">
            <v>Centre-Val-de-Loire</v>
          </cell>
          <cell r="E43">
            <v>0</v>
          </cell>
          <cell r="F43">
            <v>2009</v>
          </cell>
          <cell r="G43">
            <v>20</v>
          </cell>
          <cell r="H43">
            <v>3</v>
          </cell>
          <cell r="I43">
            <v>13</v>
          </cell>
          <cell r="J43">
            <v>2</v>
          </cell>
          <cell r="K43">
            <v>305</v>
          </cell>
          <cell r="L43">
            <v>138</v>
          </cell>
          <cell r="M43">
            <v>12</v>
          </cell>
          <cell r="N43">
            <v>150</v>
          </cell>
          <cell r="O43">
            <v>455</v>
          </cell>
          <cell r="P43">
            <v>1106</v>
          </cell>
          <cell r="Q43">
            <v>37</v>
          </cell>
          <cell r="R43">
            <v>165.73327212933</v>
          </cell>
          <cell r="S43">
            <v>12.9842980738932</v>
          </cell>
          <cell r="T43">
            <v>178.717570203224</v>
          </cell>
          <cell r="U43">
            <v>2554</v>
          </cell>
          <cell r="V43">
            <v>41</v>
          </cell>
          <cell r="W43">
            <v>206.44575587473801</v>
          </cell>
          <cell r="X43">
            <v>14.1716690507912</v>
          </cell>
          <cell r="Y43">
            <v>220.61742492552901</v>
          </cell>
        </row>
        <row r="44">
          <cell r="A44" t="str">
            <v>450000088</v>
          </cell>
          <cell r="B44" t="str">
            <v>CHR D'ORLEANS</v>
          </cell>
          <cell r="C44" t="str">
            <v>CHR/U</v>
          </cell>
          <cell r="D44" t="str">
            <v>Centre-Val-de-Loire</v>
          </cell>
          <cell r="E44">
            <v>0</v>
          </cell>
          <cell r="F44">
            <v>2009</v>
          </cell>
          <cell r="G44">
            <v>3</v>
          </cell>
          <cell r="H44">
            <v>0</v>
          </cell>
          <cell r="I44">
            <v>8</v>
          </cell>
          <cell r="J44">
            <v>0</v>
          </cell>
          <cell r="K44">
            <v>70</v>
          </cell>
          <cell r="L44">
            <v>41</v>
          </cell>
          <cell r="M44">
            <v>2</v>
          </cell>
          <cell r="N44">
            <v>43</v>
          </cell>
          <cell r="O44">
            <v>113</v>
          </cell>
          <cell r="P44">
            <v>567</v>
          </cell>
          <cell r="Q44">
            <v>0</v>
          </cell>
          <cell r="R44">
            <v>68.904380503659397</v>
          </cell>
          <cell r="S44">
            <v>0</v>
          </cell>
          <cell r="T44">
            <v>68.904380503659397</v>
          </cell>
          <cell r="U44">
            <v>605</v>
          </cell>
          <cell r="V44">
            <v>4</v>
          </cell>
          <cell r="W44">
            <v>72.317079694933994</v>
          </cell>
          <cell r="X44">
            <v>0.89790662004071309</v>
          </cell>
          <cell r="Y44">
            <v>73.214986314974695</v>
          </cell>
        </row>
        <row r="45">
          <cell r="A45" t="str">
            <v>080000615</v>
          </cell>
          <cell r="B45" t="str">
            <v>CH DE CHARLEVILLE-MEZIERES</v>
          </cell>
          <cell r="C45" t="str">
            <v>CH</v>
          </cell>
          <cell r="D45" t="str">
            <v>Grand-Est</v>
          </cell>
          <cell r="E45">
            <v>0</v>
          </cell>
          <cell r="F45">
            <v>2017</v>
          </cell>
          <cell r="G45">
            <v>1</v>
          </cell>
          <cell r="H45">
            <v>0</v>
          </cell>
          <cell r="I45">
            <v>0</v>
          </cell>
          <cell r="J45">
            <v>0</v>
          </cell>
          <cell r="K45">
            <v>10</v>
          </cell>
          <cell r="L45">
            <v>2</v>
          </cell>
          <cell r="M45">
            <v>0</v>
          </cell>
          <cell r="N45">
            <v>2</v>
          </cell>
          <cell r="O45">
            <v>12</v>
          </cell>
          <cell r="P45">
            <v>20</v>
          </cell>
          <cell r="Q45">
            <v>0</v>
          </cell>
          <cell r="R45">
            <v>4.4721359549995796</v>
          </cell>
          <cell r="S45">
            <v>0</v>
          </cell>
          <cell r="T45">
            <v>4.4721359549995796</v>
          </cell>
          <cell r="U45">
            <v>19</v>
          </cell>
          <cell r="V45">
            <v>0</v>
          </cell>
          <cell r="W45">
            <v>3.8304734003507299</v>
          </cell>
          <cell r="X45">
            <v>0</v>
          </cell>
          <cell r="Y45">
            <v>3.8304734003507299</v>
          </cell>
        </row>
        <row r="46">
          <cell r="A46" t="str">
            <v>100000017</v>
          </cell>
          <cell r="B46" t="str">
            <v>CH DE TROYES</v>
          </cell>
          <cell r="C46" t="str">
            <v>CH</v>
          </cell>
          <cell r="D46" t="str">
            <v>Grand-Est</v>
          </cell>
          <cell r="E46">
            <v>0</v>
          </cell>
          <cell r="F46">
            <v>2017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5</v>
          </cell>
          <cell r="M46">
            <v>0</v>
          </cell>
          <cell r="N46">
            <v>5</v>
          </cell>
          <cell r="O46">
            <v>5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14</v>
          </cell>
          <cell r="V46">
            <v>0</v>
          </cell>
          <cell r="W46">
            <v>1.1180748281042701</v>
          </cell>
          <cell r="X46">
            <v>0</v>
          </cell>
          <cell r="Y46">
            <v>1.1180748281042701</v>
          </cell>
        </row>
        <row r="47">
          <cell r="A47" t="str">
            <v>510000029</v>
          </cell>
          <cell r="B47" t="str">
            <v>CHU DE REIMS</v>
          </cell>
          <cell r="C47" t="str">
            <v>CHR/U</v>
          </cell>
          <cell r="D47" t="str">
            <v>Grand-Est</v>
          </cell>
          <cell r="E47">
            <v>0</v>
          </cell>
          <cell r="F47">
            <v>2009</v>
          </cell>
          <cell r="G47">
            <v>10</v>
          </cell>
          <cell r="H47">
            <v>0</v>
          </cell>
          <cell r="I47">
            <v>33</v>
          </cell>
          <cell r="J47">
            <v>0</v>
          </cell>
          <cell r="K47">
            <v>265</v>
          </cell>
          <cell r="L47">
            <v>68</v>
          </cell>
          <cell r="M47">
            <v>5</v>
          </cell>
          <cell r="N47">
            <v>73</v>
          </cell>
          <cell r="O47">
            <v>338</v>
          </cell>
          <cell r="P47">
            <v>1266</v>
          </cell>
          <cell r="Q47">
            <v>0</v>
          </cell>
          <cell r="R47">
            <v>201.83327799705901</v>
          </cell>
          <cell r="S47">
            <v>0</v>
          </cell>
          <cell r="T47">
            <v>201.83327799705901</v>
          </cell>
          <cell r="U47">
            <v>1584</v>
          </cell>
          <cell r="V47">
            <v>8</v>
          </cell>
          <cell r="W47">
            <v>216.62453203338401</v>
          </cell>
          <cell r="X47">
            <v>1.73014153948213</v>
          </cell>
          <cell r="Y47">
            <v>218.35467357286601</v>
          </cell>
        </row>
        <row r="48">
          <cell r="A48" t="str">
            <v>510000060</v>
          </cell>
          <cell r="B48" t="str">
            <v>CH D'EPERNAY</v>
          </cell>
          <cell r="C48" t="str">
            <v>CH</v>
          </cell>
          <cell r="D48" t="str">
            <v>Grand-Est</v>
          </cell>
          <cell r="E48">
            <v>0</v>
          </cell>
          <cell r="F48">
            <v>2014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1</v>
          </cell>
          <cell r="M48">
            <v>0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3</v>
          </cell>
          <cell r="V48">
            <v>0</v>
          </cell>
          <cell r="W48">
            <v>0.39391931994208002</v>
          </cell>
          <cell r="X48">
            <v>0</v>
          </cell>
          <cell r="Y48">
            <v>0.39391931994208002</v>
          </cell>
        </row>
        <row r="49">
          <cell r="A49" t="str">
            <v>510000516</v>
          </cell>
          <cell r="B49" t="str">
            <v>INSTITUT JEAN GODINOT</v>
          </cell>
          <cell r="C49" t="str">
            <v>CLCC</v>
          </cell>
          <cell r="D49" t="str">
            <v>Grand-Est</v>
          </cell>
          <cell r="E49">
            <v>0</v>
          </cell>
          <cell r="F49">
            <v>2009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21</v>
          </cell>
          <cell r="M49">
            <v>3</v>
          </cell>
          <cell r="N49">
            <v>24</v>
          </cell>
          <cell r="O49">
            <v>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213</v>
          </cell>
          <cell r="V49">
            <v>8</v>
          </cell>
          <cell r="W49">
            <v>12.330109545173901</v>
          </cell>
          <cell r="X49">
            <v>1.0578768169197299</v>
          </cell>
          <cell r="Y49">
            <v>13.387986362093599</v>
          </cell>
        </row>
        <row r="50">
          <cell r="A50" t="str">
            <v>540001286</v>
          </cell>
          <cell r="B50" t="str">
            <v>INSTITUT DE CANCEROLOGIE DE LORRAINE</v>
          </cell>
          <cell r="C50" t="str">
            <v>CLCC</v>
          </cell>
          <cell r="D50" t="str">
            <v>Grand-Est</v>
          </cell>
          <cell r="E50">
            <v>0</v>
          </cell>
          <cell r="F50">
            <v>2009</v>
          </cell>
          <cell r="G50">
            <v>3</v>
          </cell>
          <cell r="H50">
            <v>1</v>
          </cell>
          <cell r="I50">
            <v>9</v>
          </cell>
          <cell r="J50">
            <v>0</v>
          </cell>
          <cell r="K50">
            <v>85</v>
          </cell>
          <cell r="L50">
            <v>34</v>
          </cell>
          <cell r="M50">
            <v>4</v>
          </cell>
          <cell r="N50">
            <v>38</v>
          </cell>
          <cell r="O50">
            <v>123</v>
          </cell>
          <cell r="P50">
            <v>318</v>
          </cell>
          <cell r="Q50">
            <v>3</v>
          </cell>
          <cell r="R50">
            <v>45.069216693879198</v>
          </cell>
          <cell r="S50">
            <v>1.7320508075688799</v>
          </cell>
          <cell r="T50">
            <v>46.801267501448102</v>
          </cell>
          <cell r="U50">
            <v>480</v>
          </cell>
          <cell r="V50">
            <v>5</v>
          </cell>
          <cell r="W50">
            <v>51.853771129219503</v>
          </cell>
          <cell r="X50">
            <v>1.00902775975406</v>
          </cell>
          <cell r="Y50">
            <v>52.8627988889736</v>
          </cell>
        </row>
        <row r="51">
          <cell r="A51" t="str">
            <v>550003354</v>
          </cell>
          <cell r="B51" t="str">
            <v>CH DE BAR-LE-DUC</v>
          </cell>
          <cell r="C51" t="str">
            <v>CH</v>
          </cell>
          <cell r="D51" t="str">
            <v>Grand-Est</v>
          </cell>
          <cell r="E51">
            <v>0</v>
          </cell>
          <cell r="F51">
            <v>2014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</row>
        <row r="52">
          <cell r="A52" t="str">
            <v>570005165</v>
          </cell>
          <cell r="B52" t="str">
            <v>CHR METZ-THIONVILLE</v>
          </cell>
          <cell r="C52" t="str">
            <v>CHR/U</v>
          </cell>
          <cell r="D52" t="str">
            <v>Grand-Est</v>
          </cell>
          <cell r="E52">
            <v>0</v>
          </cell>
          <cell r="F52">
            <v>2009</v>
          </cell>
          <cell r="G52">
            <v>2</v>
          </cell>
          <cell r="H52">
            <v>0</v>
          </cell>
          <cell r="I52">
            <v>5</v>
          </cell>
          <cell r="J52">
            <v>0</v>
          </cell>
          <cell r="K52">
            <v>45</v>
          </cell>
          <cell r="L52">
            <v>16</v>
          </cell>
          <cell r="M52">
            <v>0</v>
          </cell>
          <cell r="N52">
            <v>16</v>
          </cell>
          <cell r="O52">
            <v>61</v>
          </cell>
          <cell r="P52">
            <v>310</v>
          </cell>
          <cell r="Q52">
            <v>0</v>
          </cell>
          <cell r="R52">
            <v>39.9125128258693</v>
          </cell>
          <cell r="S52">
            <v>0</v>
          </cell>
          <cell r="T52">
            <v>39.9125128258693</v>
          </cell>
          <cell r="U52">
            <v>449</v>
          </cell>
          <cell r="V52">
            <v>0</v>
          </cell>
          <cell r="W52">
            <v>51.175800867397299</v>
          </cell>
          <cell r="X52">
            <v>0</v>
          </cell>
          <cell r="Y52">
            <v>51.175800867397299</v>
          </cell>
        </row>
        <row r="53">
          <cell r="A53" t="str">
            <v>670000033</v>
          </cell>
          <cell r="B53" t="str">
            <v>CENTRE PAUL STRAUSS</v>
          </cell>
          <cell r="C53" t="str">
            <v>CLCC</v>
          </cell>
          <cell r="D53" t="str">
            <v>Grand-Est</v>
          </cell>
          <cell r="E53">
            <v>0</v>
          </cell>
          <cell r="F53">
            <v>2009</v>
          </cell>
          <cell r="G53">
            <v>0</v>
          </cell>
          <cell r="H53">
            <v>0</v>
          </cell>
          <cell r="I53">
            <v>2</v>
          </cell>
          <cell r="J53">
            <v>0</v>
          </cell>
          <cell r="K53">
            <v>10</v>
          </cell>
          <cell r="L53">
            <v>21</v>
          </cell>
          <cell r="M53">
            <v>2</v>
          </cell>
          <cell r="N53">
            <v>23</v>
          </cell>
          <cell r="O53">
            <v>33</v>
          </cell>
          <cell r="P53">
            <v>4</v>
          </cell>
          <cell r="Q53">
            <v>0</v>
          </cell>
          <cell r="R53">
            <v>2.8284271247461898</v>
          </cell>
          <cell r="S53">
            <v>0</v>
          </cell>
          <cell r="T53">
            <v>2.8284271247461898</v>
          </cell>
          <cell r="U53">
            <v>123</v>
          </cell>
          <cell r="V53">
            <v>4</v>
          </cell>
          <cell r="W53">
            <v>15.8789547479277</v>
          </cell>
          <cell r="X53">
            <v>0.5239176886422291</v>
          </cell>
          <cell r="Y53">
            <v>16.40287243657</v>
          </cell>
        </row>
        <row r="54">
          <cell r="A54" t="str">
            <v>670780055</v>
          </cell>
          <cell r="B54" t="str">
            <v>HOPITAUX UNIVERSITAIRES DE STRASBOURG</v>
          </cell>
          <cell r="C54" t="str">
            <v>CHR/U</v>
          </cell>
          <cell r="D54" t="str">
            <v>Grand-Est</v>
          </cell>
          <cell r="E54">
            <v>0</v>
          </cell>
          <cell r="F54">
            <v>2009</v>
          </cell>
          <cell r="G54">
            <v>17</v>
          </cell>
          <cell r="H54">
            <v>1</v>
          </cell>
          <cell r="I54">
            <v>76</v>
          </cell>
          <cell r="J54">
            <v>3</v>
          </cell>
          <cell r="K54">
            <v>575</v>
          </cell>
          <cell r="L54">
            <v>138</v>
          </cell>
          <cell r="M54">
            <v>18</v>
          </cell>
          <cell r="N54">
            <v>156</v>
          </cell>
          <cell r="O54">
            <v>731</v>
          </cell>
          <cell r="P54">
            <v>1712</v>
          </cell>
          <cell r="Q54">
            <v>33</v>
          </cell>
          <cell r="R54">
            <v>347.52415937799998</v>
          </cell>
          <cell r="S54">
            <v>10.505163313482599</v>
          </cell>
          <cell r="T54">
            <v>358.029322691483</v>
          </cell>
          <cell r="U54">
            <v>6630</v>
          </cell>
          <cell r="V54">
            <v>63</v>
          </cell>
          <cell r="W54">
            <v>424.38904690533599</v>
          </cell>
          <cell r="X54">
            <v>15.857534850805701</v>
          </cell>
          <cell r="Y54">
            <v>440.24658175614201</v>
          </cell>
        </row>
        <row r="55">
          <cell r="A55" t="str">
            <v>680000973</v>
          </cell>
          <cell r="B55" t="str">
            <v>CH DE COLMAR</v>
          </cell>
          <cell r="C55" t="str">
            <v>CH</v>
          </cell>
          <cell r="D55" t="str">
            <v>Grand-Est</v>
          </cell>
          <cell r="E55">
            <v>0</v>
          </cell>
          <cell r="F55">
            <v>2013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17</v>
          </cell>
          <cell r="M55">
            <v>0</v>
          </cell>
          <cell r="N55">
            <v>17</v>
          </cell>
          <cell r="O55">
            <v>17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82</v>
          </cell>
          <cell r="V55">
            <v>0</v>
          </cell>
          <cell r="W55">
            <v>8.4978182088883898</v>
          </cell>
          <cell r="X55">
            <v>0</v>
          </cell>
          <cell r="Y55">
            <v>8.4978182088883898</v>
          </cell>
        </row>
        <row r="56">
          <cell r="A56" t="str">
            <v>680020336</v>
          </cell>
          <cell r="B56" t="str">
            <v>GH REGION MULHOUSE ET SUD ALSACE</v>
          </cell>
          <cell r="C56" t="str">
            <v>CH</v>
          </cell>
          <cell r="D56" t="str">
            <v>Grand-Est</v>
          </cell>
          <cell r="E56">
            <v>0</v>
          </cell>
          <cell r="F56">
            <v>2011</v>
          </cell>
          <cell r="G56">
            <v>0</v>
          </cell>
          <cell r="H56">
            <v>0</v>
          </cell>
          <cell r="I56">
            <v>6</v>
          </cell>
          <cell r="J56">
            <v>0</v>
          </cell>
          <cell r="K56">
            <v>30</v>
          </cell>
          <cell r="L56">
            <v>16</v>
          </cell>
          <cell r="M56">
            <v>0</v>
          </cell>
          <cell r="N56">
            <v>16</v>
          </cell>
          <cell r="O56">
            <v>46</v>
          </cell>
          <cell r="P56">
            <v>372</v>
          </cell>
          <cell r="Q56">
            <v>0</v>
          </cell>
          <cell r="R56">
            <v>42.1348915731486</v>
          </cell>
          <cell r="S56">
            <v>0</v>
          </cell>
          <cell r="T56">
            <v>42.1348915731486</v>
          </cell>
          <cell r="U56">
            <v>457</v>
          </cell>
          <cell r="V56">
            <v>0</v>
          </cell>
          <cell r="W56">
            <v>51.380079578294698</v>
          </cell>
          <cell r="X56">
            <v>0</v>
          </cell>
          <cell r="Y56">
            <v>51.380079578294698</v>
          </cell>
        </row>
        <row r="57">
          <cell r="A57" t="str">
            <v>880007059</v>
          </cell>
          <cell r="B57" t="str">
            <v>CHI D'EPINAL</v>
          </cell>
          <cell r="C57" t="str">
            <v>CH</v>
          </cell>
          <cell r="D57" t="str">
            <v>Grand-Est</v>
          </cell>
          <cell r="E57">
            <v>0</v>
          </cell>
          <cell r="F57">
            <v>2014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</row>
        <row r="58">
          <cell r="A58" t="str">
            <v>F-540023264</v>
          </cell>
          <cell r="B58" t="str">
            <v>CHU DE NANCY</v>
          </cell>
          <cell r="C58" t="str">
            <v>CHR/U</v>
          </cell>
          <cell r="D58" t="str">
            <v>Grand-Est</v>
          </cell>
          <cell r="E58" t="str">
            <v>F3</v>
          </cell>
          <cell r="F58">
            <v>2009</v>
          </cell>
          <cell r="G58">
            <v>15</v>
          </cell>
          <cell r="H58">
            <v>1</v>
          </cell>
          <cell r="I58">
            <v>39</v>
          </cell>
          <cell r="J58">
            <v>2</v>
          </cell>
          <cell r="K58">
            <v>365</v>
          </cell>
          <cell r="L58">
            <v>115</v>
          </cell>
          <cell r="M58">
            <v>9</v>
          </cell>
          <cell r="N58">
            <v>124</v>
          </cell>
          <cell r="O58">
            <v>489</v>
          </cell>
          <cell r="P58">
            <v>1838</v>
          </cell>
          <cell r="Q58">
            <v>12</v>
          </cell>
          <cell r="R58">
            <v>269.63536642064099</v>
          </cell>
          <cell r="S58">
            <v>5.6855577202829704</v>
          </cell>
          <cell r="T58">
            <v>275.32092414092398</v>
          </cell>
          <cell r="U58">
            <v>2039</v>
          </cell>
          <cell r="V58">
            <v>22</v>
          </cell>
          <cell r="W58">
            <v>284.61557198871498</v>
          </cell>
          <cell r="X58">
            <v>7.2126815389331203</v>
          </cell>
          <cell r="Y58">
            <v>291.82825352764797</v>
          </cell>
        </row>
        <row r="59">
          <cell r="A59" t="str">
            <v>020000063</v>
          </cell>
          <cell r="B59" t="str">
            <v>CH DE ST-QUENTIN</v>
          </cell>
          <cell r="C59" t="str">
            <v>CH</v>
          </cell>
          <cell r="D59" t="str">
            <v>Hauts-de-France</v>
          </cell>
          <cell r="E59">
            <v>0</v>
          </cell>
          <cell r="F59">
            <v>2015</v>
          </cell>
          <cell r="G59">
            <v>1</v>
          </cell>
          <cell r="H59">
            <v>0</v>
          </cell>
          <cell r="I59">
            <v>2</v>
          </cell>
          <cell r="J59">
            <v>0</v>
          </cell>
          <cell r="K59">
            <v>20</v>
          </cell>
          <cell r="L59">
            <v>2</v>
          </cell>
          <cell r="M59">
            <v>0</v>
          </cell>
          <cell r="N59">
            <v>2</v>
          </cell>
          <cell r="O59">
            <v>22</v>
          </cell>
          <cell r="P59">
            <v>99</v>
          </cell>
          <cell r="Q59">
            <v>0</v>
          </cell>
          <cell r="R59">
            <v>15.259773313210699</v>
          </cell>
          <cell r="S59">
            <v>0</v>
          </cell>
          <cell r="T59">
            <v>15.259773313210699</v>
          </cell>
          <cell r="U59">
            <v>56</v>
          </cell>
          <cell r="V59">
            <v>0</v>
          </cell>
          <cell r="W59">
            <v>9.3864555541783794</v>
          </cell>
          <cell r="X59">
            <v>0</v>
          </cell>
          <cell r="Y59">
            <v>9.3864555541783794</v>
          </cell>
        </row>
        <row r="60">
          <cell r="A60" t="str">
            <v>590000188</v>
          </cell>
          <cell r="B60" t="str">
            <v>CENTRE OSCAR LAMBRET</v>
          </cell>
          <cell r="C60" t="str">
            <v>CLCC</v>
          </cell>
          <cell r="D60" t="str">
            <v>Hauts-de-France</v>
          </cell>
          <cell r="E60">
            <v>0</v>
          </cell>
          <cell r="F60">
            <v>2009</v>
          </cell>
          <cell r="G60">
            <v>19</v>
          </cell>
          <cell r="H60">
            <v>7</v>
          </cell>
          <cell r="I60">
            <v>10</v>
          </cell>
          <cell r="J60">
            <v>2</v>
          </cell>
          <cell r="K60">
            <v>320</v>
          </cell>
          <cell r="L60">
            <v>52</v>
          </cell>
          <cell r="M60">
            <v>14</v>
          </cell>
          <cell r="N60">
            <v>66</v>
          </cell>
          <cell r="O60">
            <v>386</v>
          </cell>
          <cell r="P60">
            <v>575</v>
          </cell>
          <cell r="Q60">
            <v>139</v>
          </cell>
          <cell r="R60">
            <v>114.13189958249799</v>
          </cell>
          <cell r="S60">
            <v>32.720425714528901</v>
          </cell>
          <cell r="T60">
            <v>146.85232529702699</v>
          </cell>
          <cell r="U60">
            <v>530</v>
          </cell>
          <cell r="V60">
            <v>82</v>
          </cell>
          <cell r="W60">
            <v>84.701695239884799</v>
          </cell>
          <cell r="X60">
            <v>15.8858152426955</v>
          </cell>
          <cell r="Y60">
            <v>100.58751048258</v>
          </cell>
        </row>
        <row r="61">
          <cell r="A61" t="str">
            <v>590044665</v>
          </cell>
          <cell r="B61" t="str">
            <v>CLINIQUE DES 4 CANTONS</v>
          </cell>
          <cell r="C61" t="str">
            <v>EBNL</v>
          </cell>
          <cell r="D61" t="str">
            <v>Hauts-de-France</v>
          </cell>
          <cell r="E61">
            <v>0</v>
          </cell>
          <cell r="F61">
            <v>2017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</row>
        <row r="62">
          <cell r="A62" t="str">
            <v>590780193</v>
          </cell>
          <cell r="B62" t="str">
            <v>CHRU DE LILLE</v>
          </cell>
          <cell r="C62" t="str">
            <v>CHR/U</v>
          </cell>
          <cell r="D62" t="str">
            <v>Hauts-de-France</v>
          </cell>
          <cell r="E62">
            <v>0</v>
          </cell>
          <cell r="F62">
            <v>2009</v>
          </cell>
          <cell r="G62">
            <v>52</v>
          </cell>
          <cell r="H62">
            <v>5</v>
          </cell>
          <cell r="I62">
            <v>93</v>
          </cell>
          <cell r="J62">
            <v>2</v>
          </cell>
          <cell r="K62">
            <v>1045</v>
          </cell>
          <cell r="L62">
            <v>175</v>
          </cell>
          <cell r="M62">
            <v>18</v>
          </cell>
          <cell r="N62">
            <v>193</v>
          </cell>
          <cell r="O62">
            <v>1238</v>
          </cell>
          <cell r="P62">
            <v>7857</v>
          </cell>
          <cell r="Q62">
            <v>129</v>
          </cell>
          <cell r="R62">
            <v>719.27635619029195</v>
          </cell>
          <cell r="S62">
            <v>26.642293912582701</v>
          </cell>
          <cell r="T62">
            <v>745.91865010287495</v>
          </cell>
          <cell r="U62">
            <v>8902</v>
          </cell>
          <cell r="V62">
            <v>115</v>
          </cell>
          <cell r="W62">
            <v>648.93861433246695</v>
          </cell>
          <cell r="X62">
            <v>24.8775002260485</v>
          </cell>
          <cell r="Y62">
            <v>673.81611455851498</v>
          </cell>
        </row>
        <row r="63">
          <cell r="A63" t="str">
            <v>590781415</v>
          </cell>
          <cell r="B63" t="str">
            <v>CH DE DUNKERQUE</v>
          </cell>
          <cell r="C63" t="str">
            <v>CH</v>
          </cell>
          <cell r="D63" t="str">
            <v>Hauts-de-France</v>
          </cell>
          <cell r="E63">
            <v>0</v>
          </cell>
          <cell r="F63">
            <v>2012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12</v>
          </cell>
          <cell r="M63">
            <v>1</v>
          </cell>
          <cell r="N63">
            <v>13</v>
          </cell>
          <cell r="O63">
            <v>13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163</v>
          </cell>
          <cell r="V63">
            <v>2</v>
          </cell>
          <cell r="W63">
            <v>6.74912987496855</v>
          </cell>
          <cell r="X63">
            <v>0.81649661064147905</v>
          </cell>
          <cell r="Y63">
            <v>7.5656264856100304</v>
          </cell>
        </row>
        <row r="64">
          <cell r="A64" t="str">
            <v>590781902</v>
          </cell>
          <cell r="B64" t="str">
            <v>CH DE TOURCOING</v>
          </cell>
          <cell r="C64" t="str">
            <v>CH</v>
          </cell>
          <cell r="D64" t="str">
            <v>Hauts-de-France</v>
          </cell>
          <cell r="E64">
            <v>0</v>
          </cell>
          <cell r="F64">
            <v>2009</v>
          </cell>
          <cell r="G64">
            <v>1</v>
          </cell>
          <cell r="H64">
            <v>0</v>
          </cell>
          <cell r="I64">
            <v>1</v>
          </cell>
          <cell r="J64">
            <v>0</v>
          </cell>
          <cell r="K64">
            <v>15</v>
          </cell>
          <cell r="L64">
            <v>7</v>
          </cell>
          <cell r="M64">
            <v>1</v>
          </cell>
          <cell r="N64">
            <v>8</v>
          </cell>
          <cell r="O64">
            <v>23</v>
          </cell>
          <cell r="P64">
            <v>37</v>
          </cell>
          <cell r="Q64">
            <v>0</v>
          </cell>
          <cell r="R64">
            <v>7.5630027024141802</v>
          </cell>
          <cell r="S64">
            <v>0</v>
          </cell>
          <cell r="T64">
            <v>7.5630027024141802</v>
          </cell>
          <cell r="U64">
            <v>65</v>
          </cell>
          <cell r="V64">
            <v>1</v>
          </cell>
          <cell r="W64">
            <v>6.4213677796387598</v>
          </cell>
          <cell r="X64">
            <v>0.40824830532074002</v>
          </cell>
          <cell r="Y64">
            <v>6.8296160849595005</v>
          </cell>
        </row>
        <row r="65">
          <cell r="A65" t="str">
            <v>590782215</v>
          </cell>
          <cell r="B65" t="str">
            <v>CH DE VALENCIENNES</v>
          </cell>
          <cell r="C65" t="str">
            <v>CH</v>
          </cell>
          <cell r="D65" t="str">
            <v>Hauts-de-France</v>
          </cell>
          <cell r="E65">
            <v>0</v>
          </cell>
          <cell r="F65">
            <v>2012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19</v>
          </cell>
          <cell r="M65">
            <v>4</v>
          </cell>
          <cell r="N65">
            <v>23</v>
          </cell>
          <cell r="O65">
            <v>23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345</v>
          </cell>
          <cell r="V65">
            <v>4</v>
          </cell>
          <cell r="W65">
            <v>14.5542761015369</v>
          </cell>
          <cell r="X65">
            <v>1.2838402562565401</v>
          </cell>
          <cell r="Y65">
            <v>15.8381163577934</v>
          </cell>
        </row>
        <row r="66">
          <cell r="A66" t="str">
            <v>590782421</v>
          </cell>
          <cell r="B66" t="str">
            <v>CH DE ROUBAIX</v>
          </cell>
          <cell r="C66" t="str">
            <v>CH</v>
          </cell>
          <cell r="D66" t="str">
            <v>Hauts-de-France</v>
          </cell>
          <cell r="E66">
            <v>0</v>
          </cell>
          <cell r="F66">
            <v>2009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15</v>
          </cell>
          <cell r="M66">
            <v>1</v>
          </cell>
          <cell r="N66">
            <v>16</v>
          </cell>
          <cell r="O66">
            <v>16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1994</v>
          </cell>
          <cell r="V66">
            <v>1</v>
          </cell>
          <cell r="W66">
            <v>12.9650402645564</v>
          </cell>
          <cell r="X66">
            <v>0.14285714285714302</v>
          </cell>
          <cell r="Y66">
            <v>13.1078974074135</v>
          </cell>
        </row>
        <row r="67">
          <cell r="A67" t="str">
            <v>590782637</v>
          </cell>
          <cell r="B67" t="str">
            <v>CH D'ARMENTIERES</v>
          </cell>
          <cell r="C67" t="str">
            <v>CH</v>
          </cell>
          <cell r="D67" t="str">
            <v>Hauts-de-France</v>
          </cell>
          <cell r="E67">
            <v>0</v>
          </cell>
          <cell r="F67">
            <v>2017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</v>
          </cell>
          <cell r="M67">
            <v>0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32</v>
          </cell>
          <cell r="V67">
            <v>0</v>
          </cell>
          <cell r="W67">
            <v>0.65857005977671002</v>
          </cell>
          <cell r="X67">
            <v>0</v>
          </cell>
          <cell r="Y67">
            <v>0.65857005977671002</v>
          </cell>
        </row>
        <row r="68">
          <cell r="A68" t="str">
            <v>590783239</v>
          </cell>
          <cell r="B68" t="str">
            <v>CH DE DOUAI</v>
          </cell>
          <cell r="C68" t="str">
            <v>CH</v>
          </cell>
          <cell r="D68" t="str">
            <v>Hauts-de-France</v>
          </cell>
          <cell r="E68">
            <v>0</v>
          </cell>
          <cell r="F68">
            <v>2017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4</v>
          </cell>
          <cell r="M68">
            <v>0</v>
          </cell>
          <cell r="N68">
            <v>4</v>
          </cell>
          <cell r="O68">
            <v>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310</v>
          </cell>
          <cell r="V68">
            <v>0</v>
          </cell>
          <cell r="W68">
            <v>9.4799664241917405</v>
          </cell>
          <cell r="X68">
            <v>0</v>
          </cell>
          <cell r="Y68">
            <v>9.4799664241917405</v>
          </cell>
        </row>
        <row r="69">
          <cell r="A69" t="str">
            <v>600100721</v>
          </cell>
          <cell r="B69" t="str">
            <v>CHI DE COMPIEGNE-NOYON</v>
          </cell>
          <cell r="C69" t="str">
            <v>CH</v>
          </cell>
          <cell r="D69" t="str">
            <v>Hauts-de-France</v>
          </cell>
          <cell r="E69">
            <v>0</v>
          </cell>
          <cell r="F69">
            <v>2013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</v>
          </cell>
          <cell r="M69">
            <v>0</v>
          </cell>
          <cell r="N69">
            <v>2</v>
          </cell>
          <cell r="O69">
            <v>2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13</v>
          </cell>
          <cell r="V69">
            <v>0</v>
          </cell>
          <cell r="W69">
            <v>0.79671630618037004</v>
          </cell>
          <cell r="X69">
            <v>0</v>
          </cell>
          <cell r="Y69">
            <v>0.79671630618037004</v>
          </cell>
        </row>
        <row r="70">
          <cell r="A70" t="str">
            <v>600101984</v>
          </cell>
          <cell r="B70" t="str">
            <v>GH PUBLIC DU SUD DE L'OISE</v>
          </cell>
          <cell r="C70" t="str">
            <v>CH</v>
          </cell>
          <cell r="D70" t="str">
            <v>Hauts-de-France</v>
          </cell>
          <cell r="E70">
            <v>0</v>
          </cell>
          <cell r="F70">
            <v>2014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4</v>
          </cell>
          <cell r="M70">
            <v>0</v>
          </cell>
          <cell r="N70">
            <v>4</v>
          </cell>
          <cell r="O70">
            <v>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36</v>
          </cell>
          <cell r="V70">
            <v>0</v>
          </cell>
          <cell r="W70">
            <v>3.1078683983231499</v>
          </cell>
          <cell r="X70">
            <v>0</v>
          </cell>
          <cell r="Y70">
            <v>3.1078683983231499</v>
          </cell>
        </row>
        <row r="71">
          <cell r="A71" t="str">
            <v>620100057</v>
          </cell>
          <cell r="B71" t="str">
            <v>CH D'ARRAS</v>
          </cell>
          <cell r="C71" t="str">
            <v>CH</v>
          </cell>
          <cell r="D71" t="str">
            <v>Hauts-de-France</v>
          </cell>
          <cell r="E71">
            <v>0</v>
          </cell>
          <cell r="F71">
            <v>2012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6</v>
          </cell>
          <cell r="M71">
            <v>0</v>
          </cell>
          <cell r="N71">
            <v>6</v>
          </cell>
          <cell r="O71">
            <v>6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255</v>
          </cell>
          <cell r="V71">
            <v>0</v>
          </cell>
          <cell r="W71">
            <v>10.1406590206504</v>
          </cell>
          <cell r="X71">
            <v>0</v>
          </cell>
          <cell r="Y71">
            <v>10.1406590206504</v>
          </cell>
        </row>
        <row r="72">
          <cell r="A72" t="str">
            <v>620100651</v>
          </cell>
          <cell r="B72" t="str">
            <v>CH DE BETHUNE</v>
          </cell>
          <cell r="C72" t="str">
            <v>CH</v>
          </cell>
          <cell r="D72" t="str">
            <v>Hauts-de-France</v>
          </cell>
          <cell r="E72">
            <v>0</v>
          </cell>
          <cell r="F72">
            <v>2014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3</v>
          </cell>
          <cell r="M72">
            <v>1</v>
          </cell>
          <cell r="N72">
            <v>4</v>
          </cell>
          <cell r="O72">
            <v>4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63</v>
          </cell>
          <cell r="V72">
            <v>6</v>
          </cell>
          <cell r="W72">
            <v>3.8159638699474301</v>
          </cell>
          <cell r="X72">
            <v>1.01418511526925</v>
          </cell>
          <cell r="Y72">
            <v>4.8301489852166801</v>
          </cell>
        </row>
        <row r="73">
          <cell r="A73" t="str">
            <v>620100685</v>
          </cell>
          <cell r="B73" t="str">
            <v>CH DE LENS</v>
          </cell>
          <cell r="C73" t="str">
            <v>CH</v>
          </cell>
          <cell r="D73" t="str">
            <v>Hauts-de-France</v>
          </cell>
          <cell r="E73">
            <v>0</v>
          </cell>
          <cell r="F73">
            <v>2011</v>
          </cell>
          <cell r="G73">
            <v>1</v>
          </cell>
          <cell r="H73">
            <v>0</v>
          </cell>
          <cell r="I73">
            <v>0</v>
          </cell>
          <cell r="J73">
            <v>0</v>
          </cell>
          <cell r="K73">
            <v>10</v>
          </cell>
          <cell r="L73">
            <v>11</v>
          </cell>
          <cell r="M73">
            <v>1</v>
          </cell>
          <cell r="N73">
            <v>12</v>
          </cell>
          <cell r="O73">
            <v>22</v>
          </cell>
          <cell r="P73">
            <v>49</v>
          </cell>
          <cell r="Q73">
            <v>0</v>
          </cell>
          <cell r="R73">
            <v>7</v>
          </cell>
          <cell r="S73">
            <v>0</v>
          </cell>
          <cell r="T73">
            <v>7</v>
          </cell>
          <cell r="U73">
            <v>2205</v>
          </cell>
          <cell r="V73">
            <v>2</v>
          </cell>
          <cell r="W73">
            <v>11.5048501585362</v>
          </cell>
          <cell r="X73">
            <v>0.33806171417236303</v>
          </cell>
          <cell r="Y73">
            <v>11.8429118727086</v>
          </cell>
        </row>
        <row r="74">
          <cell r="A74" t="str">
            <v>620101360</v>
          </cell>
          <cell r="B74" t="str">
            <v>CH DE ST-OMER</v>
          </cell>
          <cell r="C74" t="str">
            <v>CH</v>
          </cell>
          <cell r="D74" t="str">
            <v>Hauts-de-France</v>
          </cell>
          <cell r="E74">
            <v>0</v>
          </cell>
          <cell r="F74">
            <v>2017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3</v>
          </cell>
          <cell r="M74">
            <v>0</v>
          </cell>
          <cell r="N74">
            <v>3</v>
          </cell>
          <cell r="O74">
            <v>3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106</v>
          </cell>
          <cell r="V74">
            <v>0</v>
          </cell>
          <cell r="W74">
            <v>4.7389931767351996</v>
          </cell>
          <cell r="X74">
            <v>0</v>
          </cell>
          <cell r="Y74">
            <v>4.7389931767351996</v>
          </cell>
        </row>
        <row r="75">
          <cell r="A75" t="str">
            <v>620103440</v>
          </cell>
          <cell r="B75" t="str">
            <v>CH DE BOULOGNE-SUR-MER</v>
          </cell>
          <cell r="C75" t="str">
            <v>CH</v>
          </cell>
          <cell r="D75" t="str">
            <v>Hauts-de-France</v>
          </cell>
          <cell r="E75">
            <v>0</v>
          </cell>
          <cell r="F75">
            <v>2012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11</v>
          </cell>
          <cell r="M75">
            <v>1</v>
          </cell>
          <cell r="N75">
            <v>12</v>
          </cell>
          <cell r="O75">
            <v>12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177</v>
          </cell>
          <cell r="V75">
            <v>1</v>
          </cell>
          <cell r="W75">
            <v>7.7826410083016802</v>
          </cell>
          <cell r="X75">
            <v>0.40824830532074002</v>
          </cell>
          <cell r="Y75">
            <v>8.1908893136224208</v>
          </cell>
        </row>
        <row r="76">
          <cell r="A76" t="str">
            <v>800000044</v>
          </cell>
          <cell r="B76" t="str">
            <v>CHU D'AMIENS</v>
          </cell>
          <cell r="C76" t="str">
            <v>CHR/U</v>
          </cell>
          <cell r="D76" t="str">
            <v>Hauts-de-France</v>
          </cell>
          <cell r="E76">
            <v>0</v>
          </cell>
          <cell r="F76">
            <v>2009</v>
          </cell>
          <cell r="G76">
            <v>10</v>
          </cell>
          <cell r="H76">
            <v>0</v>
          </cell>
          <cell r="I76">
            <v>53</v>
          </cell>
          <cell r="J76">
            <v>1</v>
          </cell>
          <cell r="K76">
            <v>370</v>
          </cell>
          <cell r="L76">
            <v>88</v>
          </cell>
          <cell r="M76">
            <v>12</v>
          </cell>
          <cell r="N76">
            <v>100</v>
          </cell>
          <cell r="O76">
            <v>470</v>
          </cell>
          <cell r="P76">
            <v>1572</v>
          </cell>
          <cell r="Q76">
            <v>6</v>
          </cell>
          <cell r="R76">
            <v>268.20319025862801</v>
          </cell>
          <cell r="S76">
            <v>2.4494897427831801</v>
          </cell>
          <cell r="T76">
            <v>270.652680001411</v>
          </cell>
          <cell r="U76">
            <v>2881</v>
          </cell>
          <cell r="V76">
            <v>31</v>
          </cell>
          <cell r="W76">
            <v>344.585751172946</v>
          </cell>
          <cell r="X76">
            <v>8.1631436811254101</v>
          </cell>
          <cell r="Y76">
            <v>352.74889485407101</v>
          </cell>
        </row>
        <row r="77">
          <cell r="A77" t="str">
            <v>F-590051801</v>
          </cell>
          <cell r="B77" t="str">
            <v>FUSION GH INSTITUT CATHOLIQUE DE LILLE</v>
          </cell>
          <cell r="C77" t="str">
            <v>EBNL</v>
          </cell>
          <cell r="D77" t="str">
            <v>Hauts-de-France</v>
          </cell>
          <cell r="E77" t="str">
            <v>F15</v>
          </cell>
          <cell r="F77">
            <v>2014</v>
          </cell>
          <cell r="G77">
            <v>10</v>
          </cell>
          <cell r="H77">
            <v>1</v>
          </cell>
          <cell r="I77">
            <v>9</v>
          </cell>
          <cell r="J77">
            <v>0</v>
          </cell>
          <cell r="K77">
            <v>155</v>
          </cell>
          <cell r="L77">
            <v>35</v>
          </cell>
          <cell r="M77">
            <v>1</v>
          </cell>
          <cell r="N77">
            <v>36</v>
          </cell>
          <cell r="O77">
            <v>191</v>
          </cell>
          <cell r="P77">
            <v>489</v>
          </cell>
          <cell r="Q77">
            <v>6</v>
          </cell>
          <cell r="R77">
            <v>87.510316891030399</v>
          </cell>
          <cell r="S77">
            <v>2.4494897427831801</v>
          </cell>
          <cell r="T77">
            <v>89.959806633813599</v>
          </cell>
          <cell r="U77">
            <v>797</v>
          </cell>
          <cell r="V77">
            <v>10</v>
          </cell>
          <cell r="W77">
            <v>109.671714462905</v>
          </cell>
          <cell r="X77">
            <v>3.4279919281983999</v>
          </cell>
          <cell r="Y77">
            <v>113.099706391103</v>
          </cell>
        </row>
        <row r="78">
          <cell r="A78" t="str">
            <v>750000549</v>
          </cell>
          <cell r="B78" t="str">
            <v>FONDATION OPHTALMOLOGIQUE ROTHSCHILD</v>
          </cell>
          <cell r="C78" t="str">
            <v>EBNL</v>
          </cell>
          <cell r="D78" t="str">
            <v>Île-de-France</v>
          </cell>
          <cell r="E78">
            <v>0</v>
          </cell>
          <cell r="F78">
            <v>2009</v>
          </cell>
          <cell r="G78">
            <v>6</v>
          </cell>
          <cell r="H78">
            <v>0</v>
          </cell>
          <cell r="I78">
            <v>67</v>
          </cell>
          <cell r="J78">
            <v>0</v>
          </cell>
          <cell r="K78">
            <v>395</v>
          </cell>
          <cell r="L78">
            <v>5</v>
          </cell>
          <cell r="M78">
            <v>0</v>
          </cell>
          <cell r="N78">
            <v>5</v>
          </cell>
          <cell r="O78">
            <v>400</v>
          </cell>
          <cell r="P78">
            <v>2686</v>
          </cell>
          <cell r="Q78">
            <v>0</v>
          </cell>
          <cell r="R78">
            <v>358.46490813986998</v>
          </cell>
          <cell r="S78">
            <v>0</v>
          </cell>
          <cell r="T78">
            <v>358.46490813986998</v>
          </cell>
          <cell r="U78">
            <v>2337</v>
          </cell>
          <cell r="V78">
            <v>0</v>
          </cell>
          <cell r="W78">
            <v>331.52413848358498</v>
          </cell>
          <cell r="X78">
            <v>0</v>
          </cell>
          <cell r="Y78">
            <v>331.52413848358498</v>
          </cell>
        </row>
        <row r="79">
          <cell r="A79" t="str">
            <v>750050932</v>
          </cell>
          <cell r="B79" t="str">
            <v>UNICANCER</v>
          </cell>
          <cell r="C79" t="str">
            <v>CLCC</v>
          </cell>
          <cell r="D79" t="str">
            <v>Île-de-France</v>
          </cell>
          <cell r="E79">
            <v>0</v>
          </cell>
          <cell r="F79">
            <v>2012</v>
          </cell>
          <cell r="G79">
            <v>44</v>
          </cell>
          <cell r="H79">
            <v>15</v>
          </cell>
          <cell r="I79">
            <v>8</v>
          </cell>
          <cell r="J79">
            <v>4</v>
          </cell>
          <cell r="K79">
            <v>650</v>
          </cell>
          <cell r="L79">
            <v>0</v>
          </cell>
          <cell r="M79">
            <v>0</v>
          </cell>
          <cell r="N79">
            <v>0</v>
          </cell>
          <cell r="O79">
            <v>650</v>
          </cell>
          <cell r="P79">
            <v>5773</v>
          </cell>
          <cell r="Q79">
            <v>1072</v>
          </cell>
          <cell r="R79">
            <v>383.17730505125701</v>
          </cell>
          <cell r="S79">
            <v>103.792306969463</v>
          </cell>
          <cell r="T79">
            <v>486.96961202071901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</row>
        <row r="80">
          <cell r="A80" t="str">
            <v>750110025</v>
          </cell>
          <cell r="B80" t="str">
            <v>CHNO DES QUINZE-VINGT</v>
          </cell>
          <cell r="C80" t="str">
            <v>CH</v>
          </cell>
          <cell r="D80" t="str">
            <v>Île-de-France</v>
          </cell>
          <cell r="E80">
            <v>0</v>
          </cell>
          <cell r="F80">
            <v>2009</v>
          </cell>
          <cell r="G80">
            <v>0</v>
          </cell>
          <cell r="H80">
            <v>0</v>
          </cell>
          <cell r="I80">
            <v>6</v>
          </cell>
          <cell r="J80">
            <v>1</v>
          </cell>
          <cell r="K80">
            <v>35</v>
          </cell>
          <cell r="L80">
            <v>2</v>
          </cell>
          <cell r="M80">
            <v>0</v>
          </cell>
          <cell r="N80">
            <v>2</v>
          </cell>
          <cell r="O80">
            <v>37</v>
          </cell>
          <cell r="P80">
            <v>81</v>
          </cell>
          <cell r="Q80">
            <v>3</v>
          </cell>
          <cell r="R80">
            <v>18.660406223938601</v>
          </cell>
          <cell r="S80">
            <v>1.7320508075688799</v>
          </cell>
          <cell r="T80">
            <v>20.392457031507501</v>
          </cell>
          <cell r="U80">
            <v>93</v>
          </cell>
          <cell r="V80">
            <v>3</v>
          </cell>
          <cell r="W80">
            <v>20.935705461382799</v>
          </cell>
          <cell r="X80">
            <v>1.7320507367452</v>
          </cell>
          <cell r="Y80">
            <v>22.667756198128</v>
          </cell>
        </row>
        <row r="81">
          <cell r="A81" t="str">
            <v>750140014</v>
          </cell>
          <cell r="B81" t="str">
            <v>CH STE-ANNE</v>
          </cell>
          <cell r="C81" t="str">
            <v>EPSM</v>
          </cell>
          <cell r="D81" t="str">
            <v>Île-de-France</v>
          </cell>
          <cell r="E81">
            <v>0</v>
          </cell>
          <cell r="F81">
            <v>2009</v>
          </cell>
          <cell r="G81">
            <v>1</v>
          </cell>
          <cell r="H81">
            <v>0</v>
          </cell>
          <cell r="I81">
            <v>16</v>
          </cell>
          <cell r="J81">
            <v>0</v>
          </cell>
          <cell r="K81">
            <v>90</v>
          </cell>
          <cell r="L81">
            <v>8</v>
          </cell>
          <cell r="M81">
            <v>0</v>
          </cell>
          <cell r="N81">
            <v>8</v>
          </cell>
          <cell r="O81">
            <v>98</v>
          </cell>
          <cell r="P81">
            <v>408</v>
          </cell>
          <cell r="Q81">
            <v>0</v>
          </cell>
          <cell r="R81">
            <v>75.153857943575005</v>
          </cell>
          <cell r="S81">
            <v>0</v>
          </cell>
          <cell r="T81">
            <v>75.153857943575005</v>
          </cell>
          <cell r="U81">
            <v>439</v>
          </cell>
          <cell r="V81">
            <v>0</v>
          </cell>
          <cell r="W81">
            <v>77.937377495714699</v>
          </cell>
          <cell r="X81">
            <v>0</v>
          </cell>
          <cell r="Y81">
            <v>77.937377495714699</v>
          </cell>
        </row>
        <row r="82">
          <cell r="A82" t="str">
            <v>750160012</v>
          </cell>
          <cell r="B82" t="str">
            <v>INSTITUT CURIE - ST-CLOUD</v>
          </cell>
          <cell r="C82" t="str">
            <v>CLCC</v>
          </cell>
          <cell r="D82" t="str">
            <v>Île-de-France</v>
          </cell>
          <cell r="E82">
            <v>0</v>
          </cell>
          <cell r="F82">
            <v>2009</v>
          </cell>
          <cell r="G82">
            <v>17</v>
          </cell>
          <cell r="H82">
            <v>5</v>
          </cell>
          <cell r="I82">
            <v>11</v>
          </cell>
          <cell r="J82">
            <v>5</v>
          </cell>
          <cell r="K82">
            <v>300</v>
          </cell>
          <cell r="L82">
            <v>51</v>
          </cell>
          <cell r="M82">
            <v>17</v>
          </cell>
          <cell r="N82">
            <v>68</v>
          </cell>
          <cell r="O82">
            <v>368</v>
          </cell>
          <cell r="P82">
            <v>1093</v>
          </cell>
          <cell r="Q82">
            <v>99</v>
          </cell>
          <cell r="R82">
            <v>147.80155973779199</v>
          </cell>
          <cell r="S82">
            <v>29.184168449937498</v>
          </cell>
          <cell r="T82">
            <v>176.98572818772999</v>
          </cell>
          <cell r="U82">
            <v>1344</v>
          </cell>
          <cell r="V82">
            <v>321</v>
          </cell>
          <cell r="W82">
            <v>134.72282680243001</v>
          </cell>
          <cell r="X82">
            <v>41.496229956344898</v>
          </cell>
          <cell r="Y82">
            <v>176.219056758775</v>
          </cell>
        </row>
        <row r="83">
          <cell r="A83" t="str">
            <v>750712184</v>
          </cell>
          <cell r="B83" t="str">
            <v>AP-HP</v>
          </cell>
          <cell r="C83" t="str">
            <v>CHR/U</v>
          </cell>
          <cell r="D83" t="str">
            <v>Île-de-France</v>
          </cell>
          <cell r="E83">
            <v>0</v>
          </cell>
          <cell r="F83">
            <v>2009</v>
          </cell>
          <cell r="G83">
            <v>200</v>
          </cell>
          <cell r="H83">
            <v>20</v>
          </cell>
          <cell r="I83">
            <v>141</v>
          </cell>
          <cell r="J83">
            <v>14</v>
          </cell>
          <cell r="K83">
            <v>2975</v>
          </cell>
          <cell r="L83">
            <v>306</v>
          </cell>
          <cell r="M83">
            <v>35</v>
          </cell>
          <cell r="N83">
            <v>341</v>
          </cell>
          <cell r="O83">
            <v>3316</v>
          </cell>
          <cell r="P83">
            <v>25202</v>
          </cell>
          <cell r="Q83">
            <v>372</v>
          </cell>
          <cell r="R83">
            <v>2091.3552528279201</v>
          </cell>
          <cell r="S83">
            <v>98.489767914331694</v>
          </cell>
          <cell r="T83">
            <v>2189.8450207422502</v>
          </cell>
          <cell r="U83">
            <v>33816</v>
          </cell>
          <cell r="V83">
            <v>401</v>
          </cell>
          <cell r="W83">
            <v>1867.62353259663</v>
          </cell>
          <cell r="X83">
            <v>98.265249907017605</v>
          </cell>
          <cell r="Y83">
            <v>1965.88878250365</v>
          </cell>
        </row>
        <row r="84">
          <cell r="A84" t="str">
            <v>750720914</v>
          </cell>
          <cell r="B84" t="str">
            <v>ASSOCIATION DE SANTE MENTALE DU 13E ARRONDISSEMENT</v>
          </cell>
          <cell r="C84" t="str">
            <v>EBNL</v>
          </cell>
          <cell r="D84" t="str">
            <v>Île-de-France</v>
          </cell>
          <cell r="E84">
            <v>0</v>
          </cell>
          <cell r="F84">
            <v>2017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</row>
        <row r="85">
          <cell r="A85" t="str">
            <v>750721391</v>
          </cell>
          <cell r="B85" t="str">
            <v>FONDATION L'ELAN RETROUVE</v>
          </cell>
          <cell r="C85" t="str">
            <v>EBNL</v>
          </cell>
          <cell r="D85" t="str">
            <v>Île-de-France</v>
          </cell>
          <cell r="E85">
            <v>0</v>
          </cell>
          <cell r="F85">
            <v>2017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</row>
        <row r="86">
          <cell r="A86" t="str">
            <v>750810814</v>
          </cell>
          <cell r="B86" t="str">
            <v>SERVICE DE SANTE DES ARMEES</v>
          </cell>
          <cell r="C86" t="str">
            <v>SSA</v>
          </cell>
          <cell r="D86" t="str">
            <v>Île-de-France</v>
          </cell>
          <cell r="E86">
            <v>0</v>
          </cell>
          <cell r="F86">
            <v>2009</v>
          </cell>
          <cell r="G86">
            <v>4</v>
          </cell>
          <cell r="H86">
            <v>0</v>
          </cell>
          <cell r="I86">
            <v>13</v>
          </cell>
          <cell r="J86">
            <v>0</v>
          </cell>
          <cell r="K86">
            <v>105</v>
          </cell>
          <cell r="L86">
            <v>24</v>
          </cell>
          <cell r="M86">
            <v>1</v>
          </cell>
          <cell r="N86">
            <v>25</v>
          </cell>
          <cell r="O86">
            <v>130</v>
          </cell>
          <cell r="P86">
            <v>456</v>
          </cell>
          <cell r="Q86">
            <v>0</v>
          </cell>
          <cell r="R86">
            <v>73.483774046121397</v>
          </cell>
          <cell r="S86">
            <v>0</v>
          </cell>
          <cell r="T86">
            <v>73.483774046121397</v>
          </cell>
          <cell r="U86">
            <v>669</v>
          </cell>
          <cell r="V86">
            <v>1</v>
          </cell>
          <cell r="W86">
            <v>91.1657133749233</v>
          </cell>
          <cell r="X86">
            <v>0.13245323248076901</v>
          </cell>
          <cell r="Y86">
            <v>91.298166607404099</v>
          </cell>
        </row>
        <row r="87">
          <cell r="A87" t="str">
            <v>750811887</v>
          </cell>
          <cell r="B87" t="str">
            <v>HOPITAL PIERRE ROUQUES - LES BLUETS</v>
          </cell>
          <cell r="C87" t="str">
            <v>EBNL</v>
          </cell>
          <cell r="D87" t="str">
            <v>Île-de-France</v>
          </cell>
          <cell r="E87">
            <v>0</v>
          </cell>
          <cell r="F87">
            <v>2016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1</v>
          </cell>
          <cell r="M87">
            <v>0</v>
          </cell>
          <cell r="N87">
            <v>1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101</v>
          </cell>
          <cell r="V87">
            <v>0</v>
          </cell>
          <cell r="W87">
            <v>10.0498753915919</v>
          </cell>
          <cell r="X87">
            <v>0</v>
          </cell>
          <cell r="Y87">
            <v>10.0498753915919</v>
          </cell>
        </row>
        <row r="88">
          <cell r="A88" t="str">
            <v>770110054</v>
          </cell>
          <cell r="B88" t="str">
            <v>CH DE MELUN</v>
          </cell>
          <cell r="C88" t="str">
            <v>CH</v>
          </cell>
          <cell r="D88" t="str">
            <v>Île-de-France</v>
          </cell>
          <cell r="E88">
            <v>0</v>
          </cell>
          <cell r="F88">
            <v>2013</v>
          </cell>
          <cell r="G88">
            <v>0</v>
          </cell>
          <cell r="H88">
            <v>0</v>
          </cell>
          <cell r="I88">
            <v>2</v>
          </cell>
          <cell r="J88">
            <v>0</v>
          </cell>
          <cell r="K88">
            <v>10</v>
          </cell>
          <cell r="L88">
            <v>4</v>
          </cell>
          <cell r="M88">
            <v>1</v>
          </cell>
          <cell r="N88">
            <v>5</v>
          </cell>
          <cell r="O88">
            <v>15</v>
          </cell>
          <cell r="P88">
            <v>78</v>
          </cell>
          <cell r="Q88">
            <v>0</v>
          </cell>
          <cell r="R88">
            <v>10.132011449454399</v>
          </cell>
          <cell r="S88">
            <v>0</v>
          </cell>
          <cell r="T88">
            <v>10.132011449454399</v>
          </cell>
          <cell r="U88">
            <v>105</v>
          </cell>
          <cell r="V88">
            <v>2</v>
          </cell>
          <cell r="W88">
            <v>11.777509867354301</v>
          </cell>
          <cell r="X88">
            <v>0.262612868999613</v>
          </cell>
          <cell r="Y88">
            <v>12.040122736353901</v>
          </cell>
        </row>
        <row r="89">
          <cell r="A89" t="str">
            <v>780110078</v>
          </cell>
          <cell r="B89" t="str">
            <v>CH DE VERSAILLES</v>
          </cell>
          <cell r="C89" t="str">
            <v>CH</v>
          </cell>
          <cell r="D89" t="str">
            <v>Île-de-France</v>
          </cell>
          <cell r="E89">
            <v>0</v>
          </cell>
          <cell r="F89">
            <v>2009</v>
          </cell>
          <cell r="G89">
            <v>8</v>
          </cell>
          <cell r="H89">
            <v>3</v>
          </cell>
          <cell r="I89">
            <v>5</v>
          </cell>
          <cell r="J89">
            <v>1</v>
          </cell>
          <cell r="K89">
            <v>140</v>
          </cell>
          <cell r="L89">
            <v>36</v>
          </cell>
          <cell r="M89">
            <v>0</v>
          </cell>
          <cell r="N89">
            <v>36</v>
          </cell>
          <cell r="O89">
            <v>176</v>
          </cell>
          <cell r="P89">
            <v>336</v>
          </cell>
          <cell r="Q89">
            <v>77</v>
          </cell>
          <cell r="R89">
            <v>58.971429721713399</v>
          </cell>
          <cell r="S89">
            <v>14.5781492072839</v>
          </cell>
          <cell r="T89">
            <v>73.549578928997207</v>
          </cell>
          <cell r="U89">
            <v>487</v>
          </cell>
          <cell r="V89">
            <v>7</v>
          </cell>
          <cell r="W89">
            <v>52.795216121430201</v>
          </cell>
          <cell r="X89">
            <v>3.1913336314164198</v>
          </cell>
          <cell r="Y89">
            <v>55.986549752846599</v>
          </cell>
        </row>
        <row r="90">
          <cell r="A90" t="str">
            <v>910002773</v>
          </cell>
          <cell r="B90" t="str">
            <v>CH SUD FRANCILIEN</v>
          </cell>
          <cell r="C90" t="str">
            <v>CH</v>
          </cell>
          <cell r="D90" t="str">
            <v>Île-de-France</v>
          </cell>
          <cell r="E90">
            <v>0</v>
          </cell>
          <cell r="F90">
            <v>2011</v>
          </cell>
          <cell r="G90">
            <v>1</v>
          </cell>
          <cell r="H90">
            <v>0</v>
          </cell>
          <cell r="I90">
            <v>0</v>
          </cell>
          <cell r="J90">
            <v>0</v>
          </cell>
          <cell r="K90">
            <v>10</v>
          </cell>
          <cell r="L90">
            <v>21</v>
          </cell>
          <cell r="M90">
            <v>0</v>
          </cell>
          <cell r="N90">
            <v>21</v>
          </cell>
          <cell r="O90">
            <v>31</v>
          </cell>
          <cell r="P90">
            <v>6</v>
          </cell>
          <cell r="Q90">
            <v>0</v>
          </cell>
          <cell r="R90">
            <v>2.4494897427831801</v>
          </cell>
          <cell r="S90">
            <v>0</v>
          </cell>
          <cell r="T90">
            <v>2.4494897427831801</v>
          </cell>
          <cell r="U90">
            <v>2769</v>
          </cell>
          <cell r="V90">
            <v>0</v>
          </cell>
          <cell r="W90">
            <v>26.062595452781999</v>
          </cell>
          <cell r="X90">
            <v>0</v>
          </cell>
          <cell r="Y90">
            <v>26.062595452781999</v>
          </cell>
        </row>
        <row r="91">
          <cell r="A91" t="str">
            <v>910019447</v>
          </cell>
          <cell r="B91" t="str">
            <v>CH SUD ESSONNE</v>
          </cell>
          <cell r="C91" t="str">
            <v>CH</v>
          </cell>
          <cell r="D91" t="str">
            <v>Île-de-France</v>
          </cell>
          <cell r="E91">
            <v>0</v>
          </cell>
          <cell r="F91">
            <v>2014</v>
          </cell>
          <cell r="G91">
            <v>0</v>
          </cell>
          <cell r="H91">
            <v>0</v>
          </cell>
          <cell r="I91">
            <v>1</v>
          </cell>
          <cell r="J91">
            <v>0</v>
          </cell>
          <cell r="K91">
            <v>5</v>
          </cell>
          <cell r="L91">
            <v>5</v>
          </cell>
          <cell r="M91">
            <v>0</v>
          </cell>
          <cell r="N91">
            <v>5</v>
          </cell>
          <cell r="O91">
            <v>10</v>
          </cell>
          <cell r="P91">
            <v>10</v>
          </cell>
          <cell r="Q91">
            <v>0</v>
          </cell>
          <cell r="R91">
            <v>3.16227766016838</v>
          </cell>
          <cell r="S91">
            <v>0</v>
          </cell>
          <cell r="T91">
            <v>3.16227766016838</v>
          </cell>
          <cell r="U91">
            <v>72</v>
          </cell>
          <cell r="V91">
            <v>0</v>
          </cell>
          <cell r="W91">
            <v>9.1709169418477607</v>
          </cell>
          <cell r="X91">
            <v>0</v>
          </cell>
          <cell r="Y91">
            <v>9.1709169418477607</v>
          </cell>
        </row>
        <row r="92">
          <cell r="A92" t="str">
            <v>910110055</v>
          </cell>
          <cell r="B92" t="str">
            <v>CH DES DEUX VALLEES</v>
          </cell>
          <cell r="C92" t="str">
            <v>CH</v>
          </cell>
          <cell r="D92" t="str">
            <v>Île-de-France</v>
          </cell>
          <cell r="E92">
            <v>0</v>
          </cell>
          <cell r="F92">
            <v>2017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6</v>
          </cell>
          <cell r="M92">
            <v>0</v>
          </cell>
          <cell r="N92">
            <v>6</v>
          </cell>
          <cell r="O92">
            <v>6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9</v>
          </cell>
          <cell r="V92">
            <v>0</v>
          </cell>
          <cell r="W92">
            <v>1.3225152543163299</v>
          </cell>
          <cell r="X92">
            <v>0</v>
          </cell>
          <cell r="Y92">
            <v>1.3225152543163299</v>
          </cell>
        </row>
        <row r="93">
          <cell r="A93" t="str">
            <v>910110063</v>
          </cell>
          <cell r="B93" t="str">
            <v>CH D'ORSAY</v>
          </cell>
          <cell r="C93" t="str">
            <v>CH</v>
          </cell>
          <cell r="D93" t="str">
            <v>Île-de-France</v>
          </cell>
          <cell r="E93">
            <v>0</v>
          </cell>
          <cell r="F93">
            <v>2009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2</v>
          </cell>
          <cell r="M93">
            <v>0</v>
          </cell>
          <cell r="N93">
            <v>2</v>
          </cell>
          <cell r="O93">
            <v>2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12</v>
          </cell>
          <cell r="V93">
            <v>0</v>
          </cell>
          <cell r="W93">
            <v>3.05536708118589</v>
          </cell>
          <cell r="X93">
            <v>0</v>
          </cell>
          <cell r="Y93">
            <v>3.05536708118589</v>
          </cell>
        </row>
        <row r="94">
          <cell r="A94" t="str">
            <v>910140029</v>
          </cell>
          <cell r="B94" t="str">
            <v>EPS BARTHELEMY DURAND</v>
          </cell>
          <cell r="C94" t="str">
            <v>EPSM</v>
          </cell>
          <cell r="D94" t="str">
            <v>Île-de-France</v>
          </cell>
          <cell r="E94">
            <v>0</v>
          </cell>
          <cell r="F94">
            <v>2016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</row>
        <row r="95">
          <cell r="A95" t="str">
            <v>920000684</v>
          </cell>
          <cell r="B95" t="str">
            <v>CENTRE CHIRURGICAL MARIE LANNELONGUE</v>
          </cell>
          <cell r="C95" t="str">
            <v>EBNL</v>
          </cell>
          <cell r="D95" t="str">
            <v>Île-de-France</v>
          </cell>
          <cell r="E95">
            <v>0</v>
          </cell>
          <cell r="F95">
            <v>2009</v>
          </cell>
          <cell r="G95">
            <v>2</v>
          </cell>
          <cell r="H95">
            <v>0</v>
          </cell>
          <cell r="I95">
            <v>2</v>
          </cell>
          <cell r="J95">
            <v>0</v>
          </cell>
          <cell r="K95">
            <v>30</v>
          </cell>
          <cell r="L95">
            <v>1</v>
          </cell>
          <cell r="M95">
            <v>0</v>
          </cell>
          <cell r="N95">
            <v>1</v>
          </cell>
          <cell r="O95">
            <v>31</v>
          </cell>
          <cell r="P95">
            <v>122</v>
          </cell>
          <cell r="Q95">
            <v>0</v>
          </cell>
          <cell r="R95">
            <v>20.327062459043098</v>
          </cell>
          <cell r="S95">
            <v>0</v>
          </cell>
          <cell r="T95">
            <v>20.327062459043098</v>
          </cell>
          <cell r="U95">
            <v>106</v>
          </cell>
          <cell r="V95">
            <v>0</v>
          </cell>
          <cell r="W95">
            <v>16.5977935228942</v>
          </cell>
          <cell r="X95">
            <v>0</v>
          </cell>
          <cell r="Y95">
            <v>16.5977935228942</v>
          </cell>
        </row>
        <row r="96">
          <cell r="A96" t="str">
            <v>920000775</v>
          </cell>
          <cell r="B96" t="str">
            <v>CLINIQUE AMBROISE PARE - BOURG-LA-REINE</v>
          </cell>
          <cell r="C96" t="str">
            <v>CLINIQUE</v>
          </cell>
          <cell r="D96" t="str">
            <v>Île-de-France</v>
          </cell>
          <cell r="E96">
            <v>0</v>
          </cell>
          <cell r="F96">
            <v>2016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</row>
        <row r="97">
          <cell r="A97" t="str">
            <v>920140027</v>
          </cell>
          <cell r="B97" t="str">
            <v>CLINIQUE DUPRE</v>
          </cell>
          <cell r="C97" t="str">
            <v>EBNL</v>
          </cell>
          <cell r="D97" t="str">
            <v>Île-de-France</v>
          </cell>
          <cell r="E97">
            <v>0</v>
          </cell>
          <cell r="F97">
            <v>2016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</row>
        <row r="98">
          <cell r="A98" t="str">
            <v>930021480</v>
          </cell>
          <cell r="B98" t="str">
            <v>GHI LE RAINCY-MONTFERMEIL</v>
          </cell>
          <cell r="C98" t="str">
            <v>CH</v>
          </cell>
          <cell r="D98" t="str">
            <v>Île-de-France</v>
          </cell>
          <cell r="E98">
            <v>0</v>
          </cell>
          <cell r="F98">
            <v>2013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3</v>
          </cell>
          <cell r="M98">
            <v>0</v>
          </cell>
          <cell r="N98">
            <v>3</v>
          </cell>
          <cell r="O98">
            <v>3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6</v>
          </cell>
          <cell r="V98">
            <v>0</v>
          </cell>
          <cell r="W98">
            <v>0.5770039354737071</v>
          </cell>
          <cell r="X98">
            <v>0</v>
          </cell>
          <cell r="Y98">
            <v>0.5770039354737071</v>
          </cell>
        </row>
        <row r="99">
          <cell r="A99" t="str">
            <v>930110051</v>
          </cell>
          <cell r="B99" t="str">
            <v>CH DE ST-DENIS</v>
          </cell>
          <cell r="C99" t="str">
            <v>CH</v>
          </cell>
          <cell r="D99" t="str">
            <v>Île-de-France</v>
          </cell>
          <cell r="E99">
            <v>0</v>
          </cell>
          <cell r="F99">
            <v>2017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7</v>
          </cell>
          <cell r="M99">
            <v>0</v>
          </cell>
          <cell r="N99">
            <v>7</v>
          </cell>
          <cell r="O99">
            <v>7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127</v>
          </cell>
          <cell r="V99">
            <v>0</v>
          </cell>
          <cell r="W99">
            <v>6.7879013004867597</v>
          </cell>
          <cell r="X99">
            <v>0</v>
          </cell>
          <cell r="Y99">
            <v>6.7879013004867597</v>
          </cell>
        </row>
        <row r="100">
          <cell r="A100" t="str">
            <v>930110069</v>
          </cell>
          <cell r="B100" t="str">
            <v>CH D'AULNAY-SOUS-BOIS</v>
          </cell>
          <cell r="C100" t="str">
            <v>CH</v>
          </cell>
          <cell r="D100" t="str">
            <v>Île-de-France</v>
          </cell>
          <cell r="E100">
            <v>0</v>
          </cell>
          <cell r="F100">
            <v>2017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6</v>
          </cell>
          <cell r="M100">
            <v>0</v>
          </cell>
          <cell r="N100">
            <v>6</v>
          </cell>
          <cell r="O100">
            <v>6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688</v>
          </cell>
          <cell r="V100">
            <v>0</v>
          </cell>
          <cell r="W100">
            <v>5.20597284239608</v>
          </cell>
          <cell r="X100">
            <v>0</v>
          </cell>
          <cell r="Y100">
            <v>5.20597284239608</v>
          </cell>
        </row>
        <row r="101">
          <cell r="A101" t="str">
            <v>930140025</v>
          </cell>
          <cell r="B101" t="str">
            <v>EPS VILLE-EVRARD</v>
          </cell>
          <cell r="C101" t="str">
            <v>EPSM</v>
          </cell>
          <cell r="D101" t="str">
            <v>Île-de-France</v>
          </cell>
          <cell r="E101">
            <v>0</v>
          </cell>
          <cell r="F101">
            <v>2014</v>
          </cell>
          <cell r="G101">
            <v>0</v>
          </cell>
          <cell r="H101">
            <v>0</v>
          </cell>
          <cell r="I101">
            <v>10</v>
          </cell>
          <cell r="J101">
            <v>0</v>
          </cell>
          <cell r="K101">
            <v>50</v>
          </cell>
          <cell r="L101">
            <v>2</v>
          </cell>
          <cell r="M101">
            <v>0</v>
          </cell>
          <cell r="N101">
            <v>2</v>
          </cell>
          <cell r="O101">
            <v>52</v>
          </cell>
          <cell r="P101">
            <v>204</v>
          </cell>
          <cell r="Q101">
            <v>0</v>
          </cell>
          <cell r="R101">
            <v>39.144077579618397</v>
          </cell>
          <cell r="S101">
            <v>0</v>
          </cell>
          <cell r="T101">
            <v>39.144077579618397</v>
          </cell>
          <cell r="U101">
            <v>211</v>
          </cell>
          <cell r="V101">
            <v>0</v>
          </cell>
          <cell r="W101">
            <v>40.585574450849997</v>
          </cell>
          <cell r="X101">
            <v>0</v>
          </cell>
          <cell r="Y101">
            <v>40.585574450849997</v>
          </cell>
        </row>
        <row r="102">
          <cell r="A102" t="str">
            <v>940000664</v>
          </cell>
          <cell r="B102" t="str">
            <v>INSTITUT GUSTAVE ROUSSY</v>
          </cell>
          <cell r="C102" t="str">
            <v>CLCC</v>
          </cell>
          <cell r="D102" t="str">
            <v>Île-de-France</v>
          </cell>
          <cell r="E102">
            <v>0</v>
          </cell>
          <cell r="F102">
            <v>2009</v>
          </cell>
          <cell r="G102">
            <v>32</v>
          </cell>
          <cell r="H102">
            <v>12</v>
          </cell>
          <cell r="I102">
            <v>23</v>
          </cell>
          <cell r="J102">
            <v>5</v>
          </cell>
          <cell r="K102">
            <v>580</v>
          </cell>
          <cell r="L102">
            <v>74</v>
          </cell>
          <cell r="M102">
            <v>25</v>
          </cell>
          <cell r="N102">
            <v>99</v>
          </cell>
          <cell r="O102">
            <v>679</v>
          </cell>
          <cell r="P102">
            <v>2641</v>
          </cell>
          <cell r="Q102">
            <v>234</v>
          </cell>
          <cell r="R102">
            <v>312.64170519965302</v>
          </cell>
          <cell r="S102">
            <v>56.118331400126998</v>
          </cell>
          <cell r="T102">
            <v>368.76003659977999</v>
          </cell>
          <cell r="U102">
            <v>2249</v>
          </cell>
          <cell r="V102">
            <v>263</v>
          </cell>
          <cell r="W102">
            <v>238.39780846193</v>
          </cell>
          <cell r="X102">
            <v>49.2357229765204</v>
          </cell>
          <cell r="Y102">
            <v>287.63353143845097</v>
          </cell>
        </row>
        <row r="103">
          <cell r="A103" t="str">
            <v>940016819</v>
          </cell>
          <cell r="B103" t="str">
            <v>HOPITAUX DE ST-MAURICE</v>
          </cell>
          <cell r="C103" t="str">
            <v>CH</v>
          </cell>
          <cell r="D103" t="str">
            <v>Île-de-France</v>
          </cell>
          <cell r="E103">
            <v>0</v>
          </cell>
          <cell r="F103">
            <v>2009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</v>
          </cell>
          <cell r="M103">
            <v>0</v>
          </cell>
          <cell r="N103">
            <v>1</v>
          </cell>
          <cell r="O103">
            <v>1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0.125</v>
          </cell>
          <cell r="X103">
            <v>0</v>
          </cell>
          <cell r="Y103">
            <v>0.125</v>
          </cell>
        </row>
        <row r="104">
          <cell r="A104" t="str">
            <v>940110018</v>
          </cell>
          <cell r="B104" t="str">
            <v>CHI DE CRETEIL</v>
          </cell>
          <cell r="C104" t="str">
            <v>CH</v>
          </cell>
          <cell r="D104" t="str">
            <v>Île-de-France</v>
          </cell>
          <cell r="E104">
            <v>0</v>
          </cell>
          <cell r="F104">
            <v>2009</v>
          </cell>
          <cell r="G104">
            <v>4</v>
          </cell>
          <cell r="H104">
            <v>0</v>
          </cell>
          <cell r="I104">
            <v>9</v>
          </cell>
          <cell r="J104">
            <v>0</v>
          </cell>
          <cell r="K104">
            <v>85</v>
          </cell>
          <cell r="L104">
            <v>29</v>
          </cell>
          <cell r="M104">
            <v>4</v>
          </cell>
          <cell r="N104">
            <v>33</v>
          </cell>
          <cell r="O104">
            <v>118</v>
          </cell>
          <cell r="P104">
            <v>3549</v>
          </cell>
          <cell r="Q104">
            <v>0</v>
          </cell>
          <cell r="R104">
            <v>118.89956119131099</v>
          </cell>
          <cell r="S104">
            <v>0</v>
          </cell>
          <cell r="T104">
            <v>118.89956119131099</v>
          </cell>
          <cell r="U104">
            <v>3984</v>
          </cell>
          <cell r="V104">
            <v>13</v>
          </cell>
          <cell r="W104">
            <v>90.793590081266302</v>
          </cell>
          <cell r="X104">
            <v>2.55898286882665</v>
          </cell>
          <cell r="Y104">
            <v>93.352572950092906</v>
          </cell>
        </row>
        <row r="105">
          <cell r="A105" t="str">
            <v>940110042</v>
          </cell>
          <cell r="B105" t="str">
            <v>CHI DE VILLENEUVE-ST-GEORGES</v>
          </cell>
          <cell r="C105" t="str">
            <v>CH</v>
          </cell>
          <cell r="D105" t="str">
            <v>Île-de-France</v>
          </cell>
          <cell r="E105">
            <v>0</v>
          </cell>
          <cell r="F105">
            <v>2017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6</v>
          </cell>
          <cell r="M105">
            <v>0</v>
          </cell>
          <cell r="N105">
            <v>6</v>
          </cell>
          <cell r="O105">
            <v>6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25</v>
          </cell>
          <cell r="V105">
            <v>0</v>
          </cell>
          <cell r="W105">
            <v>2.1471928070948101</v>
          </cell>
          <cell r="X105">
            <v>0</v>
          </cell>
          <cell r="Y105">
            <v>2.1471928070948101</v>
          </cell>
        </row>
        <row r="106">
          <cell r="A106" t="str">
            <v>940150014</v>
          </cell>
          <cell r="B106" t="str">
            <v>HOPITAL STE-CAMILLE</v>
          </cell>
          <cell r="C106" t="str">
            <v>EBNL</v>
          </cell>
          <cell r="D106" t="str">
            <v>Île-de-France</v>
          </cell>
          <cell r="E106">
            <v>0</v>
          </cell>
          <cell r="F106">
            <v>2015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3</v>
          </cell>
          <cell r="M106">
            <v>0</v>
          </cell>
          <cell r="N106">
            <v>3</v>
          </cell>
          <cell r="O106">
            <v>3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25</v>
          </cell>
          <cell r="V106">
            <v>0</v>
          </cell>
          <cell r="W106">
            <v>1.09822253812577</v>
          </cell>
          <cell r="X106">
            <v>0</v>
          </cell>
          <cell r="Y106">
            <v>1.09822253812577</v>
          </cell>
        </row>
        <row r="107">
          <cell r="A107" t="str">
            <v>950013870</v>
          </cell>
          <cell r="B107" t="str">
            <v>HOPITAL SIMONE WEIL</v>
          </cell>
          <cell r="C107" t="str">
            <v>CH</v>
          </cell>
          <cell r="D107" t="str">
            <v>Île-de-France</v>
          </cell>
          <cell r="E107">
            <v>0</v>
          </cell>
          <cell r="F107">
            <v>2014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1</v>
          </cell>
          <cell r="M107">
            <v>0</v>
          </cell>
          <cell r="N107">
            <v>1</v>
          </cell>
          <cell r="O107">
            <v>1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0.10101525637568301</v>
          </cell>
          <cell r="X107">
            <v>0</v>
          </cell>
          <cell r="Y107">
            <v>0.10101525637568301</v>
          </cell>
        </row>
        <row r="108">
          <cell r="A108" t="str">
            <v>950110015</v>
          </cell>
          <cell r="B108" t="str">
            <v>CH D'ARGENTEUIL</v>
          </cell>
          <cell r="C108" t="str">
            <v>CH</v>
          </cell>
          <cell r="D108" t="str">
            <v>Île-de-France</v>
          </cell>
          <cell r="E108">
            <v>0</v>
          </cell>
          <cell r="F108">
            <v>2013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19</v>
          </cell>
          <cell r="M108">
            <v>0</v>
          </cell>
          <cell r="N108">
            <v>19</v>
          </cell>
          <cell r="O108">
            <v>19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1527</v>
          </cell>
          <cell r="V108">
            <v>0</v>
          </cell>
          <cell r="W108">
            <v>12.134178523427</v>
          </cell>
          <cell r="X108">
            <v>0</v>
          </cell>
          <cell r="Y108">
            <v>12.134178523427</v>
          </cell>
        </row>
        <row r="109">
          <cell r="A109" t="str">
            <v>F-750000523</v>
          </cell>
          <cell r="B109" t="str">
            <v>FUSION GH PARIS ST-JOSEPH</v>
          </cell>
          <cell r="C109" t="str">
            <v>EBNL</v>
          </cell>
          <cell r="D109" t="str">
            <v>Île-de-France</v>
          </cell>
          <cell r="E109" t="str">
            <v>F5</v>
          </cell>
          <cell r="F109">
            <v>2009</v>
          </cell>
          <cell r="G109">
            <v>1</v>
          </cell>
          <cell r="H109">
            <v>0</v>
          </cell>
          <cell r="I109">
            <v>9</v>
          </cell>
          <cell r="J109">
            <v>0</v>
          </cell>
          <cell r="K109">
            <v>55</v>
          </cell>
          <cell r="L109">
            <v>18</v>
          </cell>
          <cell r="M109">
            <v>2</v>
          </cell>
          <cell r="N109">
            <v>20</v>
          </cell>
          <cell r="O109">
            <v>75</v>
          </cell>
          <cell r="P109">
            <v>853</v>
          </cell>
          <cell r="Q109">
            <v>0</v>
          </cell>
          <cell r="R109">
            <v>71.069626500885093</v>
          </cell>
          <cell r="S109">
            <v>0</v>
          </cell>
          <cell r="T109">
            <v>71.069626500885093</v>
          </cell>
          <cell r="U109">
            <v>3898</v>
          </cell>
          <cell r="V109">
            <v>2</v>
          </cell>
          <cell r="W109">
            <v>77.666995070157895</v>
          </cell>
          <cell r="X109">
            <v>0.46373277189628903</v>
          </cell>
          <cell r="Y109">
            <v>78.130727842054199</v>
          </cell>
        </row>
        <row r="110">
          <cell r="A110" t="str">
            <v>F-750006728</v>
          </cell>
          <cell r="B110" t="str">
            <v>FUSION GH DIACONESSES CROIX ST-SIMON</v>
          </cell>
          <cell r="C110" t="str">
            <v>EBNL</v>
          </cell>
          <cell r="D110" t="str">
            <v>Île-de-France</v>
          </cell>
          <cell r="E110" t="str">
            <v>F24</v>
          </cell>
          <cell r="F110">
            <v>2016</v>
          </cell>
          <cell r="G110">
            <v>2</v>
          </cell>
          <cell r="H110">
            <v>0</v>
          </cell>
          <cell r="I110">
            <v>4</v>
          </cell>
          <cell r="J110">
            <v>0</v>
          </cell>
          <cell r="K110">
            <v>40</v>
          </cell>
          <cell r="L110">
            <v>8</v>
          </cell>
          <cell r="M110">
            <v>2</v>
          </cell>
          <cell r="N110">
            <v>10</v>
          </cell>
          <cell r="O110">
            <v>50</v>
          </cell>
          <cell r="P110">
            <v>312</v>
          </cell>
          <cell r="Q110">
            <v>0</v>
          </cell>
          <cell r="R110">
            <v>37.798852854655998</v>
          </cell>
          <cell r="S110">
            <v>0</v>
          </cell>
          <cell r="T110">
            <v>37.798852854655998</v>
          </cell>
          <cell r="U110">
            <v>323</v>
          </cell>
          <cell r="V110">
            <v>2</v>
          </cell>
          <cell r="W110">
            <v>39.536717583738998</v>
          </cell>
          <cell r="X110">
            <v>0.55607721340731309</v>
          </cell>
          <cell r="Y110">
            <v>40.092794797146297</v>
          </cell>
        </row>
        <row r="111">
          <cell r="A111" t="str">
            <v>F-750056277</v>
          </cell>
          <cell r="B111" t="str">
            <v>GCS RAMSAY-GDS RE</v>
          </cell>
          <cell r="C111" t="str">
            <v>GCS</v>
          </cell>
          <cell r="D111" t="str">
            <v>Île-de-France</v>
          </cell>
          <cell r="E111" t="str">
            <v>F11</v>
          </cell>
          <cell r="F111">
            <v>2015</v>
          </cell>
          <cell r="G111">
            <v>0</v>
          </cell>
          <cell r="H111">
            <v>0</v>
          </cell>
          <cell r="I111">
            <v>3</v>
          </cell>
          <cell r="J111">
            <v>0</v>
          </cell>
          <cell r="K111">
            <v>15</v>
          </cell>
          <cell r="L111">
            <v>39</v>
          </cell>
          <cell r="M111">
            <v>3</v>
          </cell>
          <cell r="N111">
            <v>42</v>
          </cell>
          <cell r="O111">
            <v>57</v>
          </cell>
          <cell r="P111">
            <v>52</v>
          </cell>
          <cell r="Q111">
            <v>0</v>
          </cell>
          <cell r="R111">
            <v>11.0755805669579</v>
          </cell>
          <cell r="S111">
            <v>0</v>
          </cell>
          <cell r="T111">
            <v>11.0755805669579</v>
          </cell>
          <cell r="U111">
            <v>1106</v>
          </cell>
          <cell r="V111">
            <v>7</v>
          </cell>
          <cell r="W111">
            <v>45.586626250839899</v>
          </cell>
          <cell r="X111">
            <v>1.7387323277337199</v>
          </cell>
          <cell r="Y111">
            <v>47.325358578573699</v>
          </cell>
        </row>
        <row r="112">
          <cell r="A112" t="str">
            <v>F-750058448</v>
          </cell>
          <cell r="B112" t="str">
            <v>GCS VIVALTO SANTE ERI</v>
          </cell>
          <cell r="C112" t="str">
            <v>GCS</v>
          </cell>
          <cell r="D112" t="str">
            <v>Île-de-France</v>
          </cell>
          <cell r="E112" t="str">
            <v>F27</v>
          </cell>
          <cell r="F112">
            <v>2017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21</v>
          </cell>
          <cell r="M112">
            <v>1</v>
          </cell>
          <cell r="N112">
            <v>22</v>
          </cell>
          <cell r="O112">
            <v>22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191</v>
          </cell>
          <cell r="V112">
            <v>1</v>
          </cell>
          <cell r="W112">
            <v>18.3588141083167</v>
          </cell>
          <cell r="X112">
            <v>0.57735025882720903</v>
          </cell>
          <cell r="Y112">
            <v>18.936164367143899</v>
          </cell>
        </row>
        <row r="113">
          <cell r="A113" t="str">
            <v>F-750150104</v>
          </cell>
          <cell r="B113" t="str">
            <v>FUSION INSTITUT MUTUALISTE MONTSOURIS</v>
          </cell>
          <cell r="C113" t="str">
            <v>EBNL</v>
          </cell>
          <cell r="D113" t="str">
            <v>Île-de-France</v>
          </cell>
          <cell r="E113" t="str">
            <v>F16</v>
          </cell>
          <cell r="F113">
            <v>2015</v>
          </cell>
          <cell r="G113">
            <v>0</v>
          </cell>
          <cell r="H113">
            <v>0</v>
          </cell>
          <cell r="I113">
            <v>2</v>
          </cell>
          <cell r="J113">
            <v>0</v>
          </cell>
          <cell r="K113">
            <v>10</v>
          </cell>
          <cell r="L113">
            <v>31</v>
          </cell>
          <cell r="M113">
            <v>2</v>
          </cell>
          <cell r="N113">
            <v>33</v>
          </cell>
          <cell r="O113">
            <v>43</v>
          </cell>
          <cell r="P113">
            <v>258</v>
          </cell>
          <cell r="Q113">
            <v>0</v>
          </cell>
          <cell r="R113">
            <v>18.6398154255881</v>
          </cell>
          <cell r="S113">
            <v>0</v>
          </cell>
          <cell r="T113">
            <v>18.6398154255881</v>
          </cell>
          <cell r="U113">
            <v>5656</v>
          </cell>
          <cell r="V113">
            <v>2</v>
          </cell>
          <cell r="W113">
            <v>59.550107974338601</v>
          </cell>
          <cell r="X113">
            <v>0.55110544817788309</v>
          </cell>
          <cell r="Y113">
            <v>60.101213422516501</v>
          </cell>
        </row>
        <row r="114">
          <cell r="A114" t="str">
            <v>F-770020030</v>
          </cell>
          <cell r="B114" t="str">
            <v>GH EST FRANCILIEN</v>
          </cell>
          <cell r="C114" t="str">
            <v>GCS</v>
          </cell>
          <cell r="D114" t="str">
            <v>Île-de-France</v>
          </cell>
          <cell r="E114" t="str">
            <v>F9</v>
          </cell>
          <cell r="F114">
            <v>2012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14</v>
          </cell>
          <cell r="M114">
            <v>0</v>
          </cell>
          <cell r="N114">
            <v>14</v>
          </cell>
          <cell r="O114">
            <v>14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2832</v>
          </cell>
          <cell r="V114">
            <v>0</v>
          </cell>
          <cell r="W114">
            <v>15.4887016084454</v>
          </cell>
          <cell r="X114">
            <v>0</v>
          </cell>
          <cell r="Y114">
            <v>15.4887016084454</v>
          </cell>
        </row>
        <row r="115">
          <cell r="A115" t="str">
            <v>F-920000650</v>
          </cell>
          <cell r="B115" t="str">
            <v>FUSION FOCH</v>
          </cell>
          <cell r="C115" t="str">
            <v>EBNL</v>
          </cell>
          <cell r="D115" t="str">
            <v>Île-de-France</v>
          </cell>
          <cell r="E115" t="str">
            <v>F12</v>
          </cell>
          <cell r="F115">
            <v>2014</v>
          </cell>
          <cell r="G115">
            <v>9</v>
          </cell>
          <cell r="H115">
            <v>0</v>
          </cell>
          <cell r="I115">
            <v>20</v>
          </cell>
          <cell r="J115">
            <v>0</v>
          </cell>
          <cell r="K115">
            <v>190</v>
          </cell>
          <cell r="L115">
            <v>22</v>
          </cell>
          <cell r="M115">
            <v>2</v>
          </cell>
          <cell r="N115">
            <v>24</v>
          </cell>
          <cell r="O115">
            <v>214</v>
          </cell>
          <cell r="P115">
            <v>1493</v>
          </cell>
          <cell r="Q115">
            <v>0</v>
          </cell>
          <cell r="R115">
            <v>173.94026338095301</v>
          </cell>
          <cell r="S115">
            <v>0</v>
          </cell>
          <cell r="T115">
            <v>173.94026338095301</v>
          </cell>
          <cell r="U115">
            <v>1085</v>
          </cell>
          <cell r="V115">
            <v>9</v>
          </cell>
          <cell r="W115">
            <v>125.963577177581</v>
          </cell>
          <cell r="X115">
            <v>1.67507398304681</v>
          </cell>
          <cell r="Y115">
            <v>127.638651160628</v>
          </cell>
        </row>
        <row r="116">
          <cell r="A116" t="str">
            <v>F-CHIPS-CHFQ</v>
          </cell>
          <cell r="B116" t="str">
            <v>GCS POISSY-ST-GERMAIN-MANTES</v>
          </cell>
          <cell r="C116" t="str">
            <v>GCS</v>
          </cell>
          <cell r="D116" t="str">
            <v>Île-de-France</v>
          </cell>
          <cell r="E116" t="str">
            <v>F30</v>
          </cell>
          <cell r="F116">
            <v>2017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23</v>
          </cell>
          <cell r="M116">
            <v>0</v>
          </cell>
          <cell r="N116">
            <v>23</v>
          </cell>
          <cell r="O116">
            <v>23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4893</v>
          </cell>
          <cell r="V116">
            <v>0</v>
          </cell>
          <cell r="W116">
            <v>47.448664912938</v>
          </cell>
          <cell r="X116">
            <v>0</v>
          </cell>
          <cell r="Y116">
            <v>47.448664912938</v>
          </cell>
        </row>
        <row r="117">
          <cell r="A117" t="str">
            <v>F-ELSAN</v>
          </cell>
          <cell r="B117" t="str">
            <v>GCS ELSAN RE</v>
          </cell>
          <cell r="C117" t="str">
            <v>GCS</v>
          </cell>
          <cell r="D117" t="str">
            <v>Île-de-France</v>
          </cell>
          <cell r="E117" t="str">
            <v>F23</v>
          </cell>
          <cell r="F117">
            <v>2016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21</v>
          </cell>
          <cell r="M117">
            <v>0</v>
          </cell>
          <cell r="N117">
            <v>21</v>
          </cell>
          <cell r="O117">
            <v>21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5371</v>
          </cell>
          <cell r="V117">
            <v>0</v>
          </cell>
          <cell r="W117">
            <v>51.725702694939002</v>
          </cell>
          <cell r="X117">
            <v>0</v>
          </cell>
          <cell r="Y117">
            <v>51.725702694939002</v>
          </cell>
        </row>
        <row r="118">
          <cell r="A118" t="str">
            <v>F-MEDIPOLE</v>
          </cell>
          <cell r="B118" t="str">
            <v>GCS MEDIPOLE PARTENAIRES</v>
          </cell>
          <cell r="C118" t="str">
            <v>GCS</v>
          </cell>
          <cell r="D118" t="str">
            <v>Île-de-France</v>
          </cell>
          <cell r="E118" t="str">
            <v>F26</v>
          </cell>
          <cell r="F118">
            <v>2016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17</v>
          </cell>
          <cell r="M118">
            <v>3</v>
          </cell>
          <cell r="N118">
            <v>20</v>
          </cell>
          <cell r="O118">
            <v>20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97</v>
          </cell>
          <cell r="V118">
            <v>5</v>
          </cell>
          <cell r="W118">
            <v>8.8162784002959995</v>
          </cell>
          <cell r="X118">
            <v>0.87739855142337209</v>
          </cell>
          <cell r="Y118">
            <v>9.6936769517193806</v>
          </cell>
        </row>
        <row r="119">
          <cell r="A119" t="str">
            <v>F-NORDVALDOISE</v>
          </cell>
          <cell r="B119" t="str">
            <v>GCS DU NORD VAL D'OISE</v>
          </cell>
          <cell r="C119" t="str">
            <v>GCS</v>
          </cell>
          <cell r="D119" t="str">
            <v>Île-de-France</v>
          </cell>
          <cell r="E119" t="str">
            <v>F29</v>
          </cell>
          <cell r="F119">
            <v>2017</v>
          </cell>
          <cell r="G119">
            <v>1</v>
          </cell>
          <cell r="H119">
            <v>0</v>
          </cell>
          <cell r="I119">
            <v>2</v>
          </cell>
          <cell r="J119">
            <v>0</v>
          </cell>
          <cell r="K119">
            <v>20</v>
          </cell>
          <cell r="L119">
            <v>30</v>
          </cell>
          <cell r="M119">
            <v>2</v>
          </cell>
          <cell r="N119">
            <v>32</v>
          </cell>
          <cell r="O119">
            <v>52</v>
          </cell>
          <cell r="P119">
            <v>30</v>
          </cell>
          <cell r="Q119">
            <v>0</v>
          </cell>
          <cell r="R119">
            <v>8.6146407329813606</v>
          </cell>
          <cell r="S119">
            <v>0</v>
          </cell>
          <cell r="T119">
            <v>8.6146407329813606</v>
          </cell>
          <cell r="U119">
            <v>3651</v>
          </cell>
          <cell r="V119">
            <v>4</v>
          </cell>
          <cell r="W119">
            <v>40.708017044395497</v>
          </cell>
          <cell r="X119">
            <v>0.49270594078197805</v>
          </cell>
          <cell r="Y119">
            <v>41.2007229851774</v>
          </cell>
        </row>
        <row r="120">
          <cell r="A120" t="str">
            <v>F-SANTECITE</v>
          </cell>
          <cell r="B120" t="str">
            <v>GCS SANTECITE ERI</v>
          </cell>
          <cell r="C120" t="str">
            <v>GCS</v>
          </cell>
          <cell r="D120" t="str">
            <v>Île-de-France</v>
          </cell>
          <cell r="E120" t="str">
            <v>F28</v>
          </cell>
          <cell r="F120">
            <v>2017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31</v>
          </cell>
          <cell r="M120">
            <v>1</v>
          </cell>
          <cell r="N120">
            <v>32</v>
          </cell>
          <cell r="O120">
            <v>32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217</v>
          </cell>
          <cell r="V120">
            <v>7</v>
          </cell>
          <cell r="W120">
            <v>27.091807447564701</v>
          </cell>
          <cell r="X120">
            <v>0.39254050584709105</v>
          </cell>
          <cell r="Y120">
            <v>27.484347953411799</v>
          </cell>
        </row>
        <row r="121">
          <cell r="A121" t="str">
            <v>140000100</v>
          </cell>
          <cell r="B121" t="str">
            <v>CHU DE CAEN</v>
          </cell>
          <cell r="C121" t="str">
            <v>CHR/U</v>
          </cell>
          <cell r="D121" t="str">
            <v>Normandie</v>
          </cell>
          <cell r="E121">
            <v>0</v>
          </cell>
          <cell r="F121">
            <v>2009</v>
          </cell>
          <cell r="G121">
            <v>5</v>
          </cell>
          <cell r="H121">
            <v>0</v>
          </cell>
          <cell r="I121">
            <v>39</v>
          </cell>
          <cell r="J121">
            <v>3</v>
          </cell>
          <cell r="K121">
            <v>260</v>
          </cell>
          <cell r="L121">
            <v>101</v>
          </cell>
          <cell r="M121">
            <v>12</v>
          </cell>
          <cell r="N121">
            <v>113</v>
          </cell>
          <cell r="O121">
            <v>373</v>
          </cell>
          <cell r="P121">
            <v>1670</v>
          </cell>
          <cell r="Q121">
            <v>5</v>
          </cell>
          <cell r="R121">
            <v>198.50882299538799</v>
          </cell>
          <cell r="S121">
            <v>3.8284271247461898</v>
          </cell>
          <cell r="T121">
            <v>202.337250120134</v>
          </cell>
          <cell r="U121">
            <v>2432</v>
          </cell>
          <cell r="V121">
            <v>26</v>
          </cell>
          <cell r="W121">
            <v>259.32625431291098</v>
          </cell>
          <cell r="X121">
            <v>9.0415672245605592</v>
          </cell>
          <cell r="Y121">
            <v>268.36782153747203</v>
          </cell>
        </row>
        <row r="122">
          <cell r="A122" t="str">
            <v>140000555</v>
          </cell>
          <cell r="B122" t="str">
            <v>CENTRE FRANCOIS BACLESSE</v>
          </cell>
          <cell r="C122" t="str">
            <v>CLCC</v>
          </cell>
          <cell r="D122" t="str">
            <v>Normandie</v>
          </cell>
          <cell r="E122">
            <v>0</v>
          </cell>
          <cell r="F122">
            <v>2009</v>
          </cell>
          <cell r="G122">
            <v>12</v>
          </cell>
          <cell r="H122">
            <v>1</v>
          </cell>
          <cell r="I122">
            <v>7</v>
          </cell>
          <cell r="J122">
            <v>0</v>
          </cell>
          <cell r="K122">
            <v>165</v>
          </cell>
          <cell r="L122">
            <v>46</v>
          </cell>
          <cell r="M122">
            <v>13</v>
          </cell>
          <cell r="N122">
            <v>59</v>
          </cell>
          <cell r="O122">
            <v>224</v>
          </cell>
          <cell r="P122">
            <v>705</v>
          </cell>
          <cell r="Q122">
            <v>4</v>
          </cell>
          <cell r="R122">
            <v>94.148247036925397</v>
          </cell>
          <cell r="S122">
            <v>2</v>
          </cell>
          <cell r="T122">
            <v>96.148247036925397</v>
          </cell>
          <cell r="U122">
            <v>798</v>
          </cell>
          <cell r="V122">
            <v>63</v>
          </cell>
          <cell r="W122">
            <v>74.795323686535397</v>
          </cell>
          <cell r="X122">
            <v>6.8989266476589703</v>
          </cell>
          <cell r="Y122">
            <v>81.694250334194393</v>
          </cell>
        </row>
        <row r="123">
          <cell r="A123" t="str">
            <v>500000013</v>
          </cell>
          <cell r="B123" t="str">
            <v>CH PUBLIC DU COTENTIN</v>
          </cell>
          <cell r="C123" t="str">
            <v>CH</v>
          </cell>
          <cell r="D123" t="str">
            <v>Normandie</v>
          </cell>
          <cell r="E123">
            <v>0</v>
          </cell>
          <cell r="F123">
            <v>2014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4</v>
          </cell>
          <cell r="M123">
            <v>0</v>
          </cell>
          <cell r="N123">
            <v>4</v>
          </cell>
          <cell r="O123">
            <v>4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6</v>
          </cell>
          <cell r="V123">
            <v>0</v>
          </cell>
          <cell r="W123">
            <v>0.71456446426947995</v>
          </cell>
          <cell r="X123">
            <v>0</v>
          </cell>
          <cell r="Y123">
            <v>0.71456446426947995</v>
          </cell>
        </row>
        <row r="124">
          <cell r="A124" t="str">
            <v>760000166</v>
          </cell>
          <cell r="B124" t="str">
            <v>CENTRE HENRI BECQUEREL</v>
          </cell>
          <cell r="C124" t="str">
            <v>CLCC</v>
          </cell>
          <cell r="D124" t="str">
            <v>Normandie</v>
          </cell>
          <cell r="E124">
            <v>0</v>
          </cell>
          <cell r="F124">
            <v>2009</v>
          </cell>
          <cell r="G124">
            <v>5</v>
          </cell>
          <cell r="H124">
            <v>0</v>
          </cell>
          <cell r="I124">
            <v>7</v>
          </cell>
          <cell r="J124">
            <v>2</v>
          </cell>
          <cell r="K124">
            <v>95</v>
          </cell>
          <cell r="L124">
            <v>22</v>
          </cell>
          <cell r="M124">
            <v>3</v>
          </cell>
          <cell r="N124">
            <v>25</v>
          </cell>
          <cell r="O124">
            <v>120</v>
          </cell>
          <cell r="P124">
            <v>402</v>
          </cell>
          <cell r="Q124">
            <v>15</v>
          </cell>
          <cell r="R124">
            <v>63.934290196382399</v>
          </cell>
          <cell r="S124">
            <v>5.3983456376681698</v>
          </cell>
          <cell r="T124">
            <v>69.332635834050507</v>
          </cell>
          <cell r="U124">
            <v>484</v>
          </cell>
          <cell r="V124">
            <v>22</v>
          </cell>
          <cell r="W124">
            <v>57.721688551152297</v>
          </cell>
          <cell r="X124">
            <v>6.2454922288948396</v>
          </cell>
          <cell r="Y124">
            <v>63.967180780047201</v>
          </cell>
        </row>
        <row r="125">
          <cell r="A125" t="str">
            <v>760780239</v>
          </cell>
          <cell r="B125" t="str">
            <v>CHU DE ROUEN</v>
          </cell>
          <cell r="C125" t="str">
            <v>CHR/U</v>
          </cell>
          <cell r="D125" t="str">
            <v>Normandie</v>
          </cell>
          <cell r="E125">
            <v>0</v>
          </cell>
          <cell r="F125">
            <v>2009</v>
          </cell>
          <cell r="G125">
            <v>19</v>
          </cell>
          <cell r="H125">
            <v>0</v>
          </cell>
          <cell r="I125">
            <v>38</v>
          </cell>
          <cell r="J125">
            <v>1</v>
          </cell>
          <cell r="K125">
            <v>385</v>
          </cell>
          <cell r="L125">
            <v>100</v>
          </cell>
          <cell r="M125">
            <v>8</v>
          </cell>
          <cell r="N125">
            <v>108</v>
          </cell>
          <cell r="O125">
            <v>493</v>
          </cell>
          <cell r="P125">
            <v>2343</v>
          </cell>
          <cell r="Q125">
            <v>14</v>
          </cell>
          <cell r="R125">
            <v>264.74463447590603</v>
          </cell>
          <cell r="S125">
            <v>3.74165738677394</v>
          </cell>
          <cell r="T125">
            <v>268.48629186267999</v>
          </cell>
          <cell r="U125">
            <v>2003</v>
          </cell>
          <cell r="V125">
            <v>31</v>
          </cell>
          <cell r="W125">
            <v>253.443685643344</v>
          </cell>
          <cell r="X125">
            <v>8.0977094964100207</v>
          </cell>
          <cell r="Y125">
            <v>261.541395139754</v>
          </cell>
        </row>
        <row r="126">
          <cell r="A126" t="str">
            <v>760780270</v>
          </cell>
          <cell r="B126" t="str">
            <v>CH DU ROUVRAY</v>
          </cell>
          <cell r="C126" t="str">
            <v>EPSM</v>
          </cell>
          <cell r="D126" t="str">
            <v>Normandie</v>
          </cell>
          <cell r="E126">
            <v>0</v>
          </cell>
          <cell r="F126">
            <v>2017</v>
          </cell>
          <cell r="G126">
            <v>1</v>
          </cell>
          <cell r="H126">
            <v>0</v>
          </cell>
          <cell r="I126">
            <v>1</v>
          </cell>
          <cell r="J126">
            <v>0</v>
          </cell>
          <cell r="K126">
            <v>15</v>
          </cell>
          <cell r="L126">
            <v>1</v>
          </cell>
          <cell r="M126">
            <v>0</v>
          </cell>
          <cell r="N126">
            <v>1</v>
          </cell>
          <cell r="O126">
            <v>16</v>
          </cell>
          <cell r="P126">
            <v>12</v>
          </cell>
          <cell r="Q126">
            <v>0</v>
          </cell>
          <cell r="R126">
            <v>4.3166247903553998</v>
          </cell>
          <cell r="S126">
            <v>0</v>
          </cell>
          <cell r="T126">
            <v>4.3166247903553998</v>
          </cell>
          <cell r="U126">
            <v>14</v>
          </cell>
          <cell r="V126">
            <v>0</v>
          </cell>
          <cell r="W126">
            <v>5.7471642205209399</v>
          </cell>
          <cell r="X126">
            <v>0</v>
          </cell>
          <cell r="Y126">
            <v>5.7471642205209399</v>
          </cell>
        </row>
        <row r="127">
          <cell r="A127" t="str">
            <v>760780726</v>
          </cell>
          <cell r="B127" t="str">
            <v>CH LE HAVRE</v>
          </cell>
          <cell r="C127" t="str">
            <v>CH</v>
          </cell>
          <cell r="D127" t="str">
            <v>Normandie</v>
          </cell>
          <cell r="E127">
            <v>0</v>
          </cell>
          <cell r="F127">
            <v>2014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5</v>
          </cell>
          <cell r="M127">
            <v>0</v>
          </cell>
          <cell r="N127">
            <v>5</v>
          </cell>
          <cell r="O127">
            <v>5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34</v>
          </cell>
          <cell r="V127">
            <v>0</v>
          </cell>
          <cell r="W127">
            <v>3.2025627485506498</v>
          </cell>
          <cell r="X127">
            <v>0</v>
          </cell>
          <cell r="Y127">
            <v>3.2025627485506498</v>
          </cell>
        </row>
        <row r="128">
          <cell r="A128" t="str">
            <v>160000451</v>
          </cell>
          <cell r="B128" t="str">
            <v>CH D'ANGOULEME</v>
          </cell>
          <cell r="C128" t="str">
            <v>CH</v>
          </cell>
          <cell r="D128" t="str">
            <v>Nouvelle-Aquitaine</v>
          </cell>
          <cell r="E128">
            <v>0</v>
          </cell>
          <cell r="F128">
            <v>2016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6</v>
          </cell>
          <cell r="M128">
            <v>0</v>
          </cell>
          <cell r="N128">
            <v>6</v>
          </cell>
          <cell r="O128">
            <v>6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48</v>
          </cell>
          <cell r="V128">
            <v>0</v>
          </cell>
          <cell r="W128">
            <v>4.9115256035491104</v>
          </cell>
          <cell r="X128">
            <v>0</v>
          </cell>
          <cell r="Y128">
            <v>4.9115256035491104</v>
          </cell>
        </row>
        <row r="129">
          <cell r="A129" t="str">
            <v>170024194</v>
          </cell>
          <cell r="B129" t="str">
            <v>GH LA ROCHELLE-RE-AUNIS</v>
          </cell>
          <cell r="C129" t="str">
            <v>CH</v>
          </cell>
          <cell r="D129" t="str">
            <v>Nouvelle-Aquitaine</v>
          </cell>
          <cell r="E129">
            <v>0</v>
          </cell>
          <cell r="F129">
            <v>2014</v>
          </cell>
          <cell r="G129">
            <v>1</v>
          </cell>
          <cell r="H129">
            <v>0</v>
          </cell>
          <cell r="I129">
            <v>0</v>
          </cell>
          <cell r="J129">
            <v>0</v>
          </cell>
          <cell r="K129">
            <v>10</v>
          </cell>
          <cell r="L129">
            <v>16</v>
          </cell>
          <cell r="M129">
            <v>0</v>
          </cell>
          <cell r="N129">
            <v>16</v>
          </cell>
          <cell r="O129">
            <v>26</v>
          </cell>
          <cell r="P129">
            <v>140</v>
          </cell>
          <cell r="Q129">
            <v>0</v>
          </cell>
          <cell r="R129">
            <v>11.8321595661992</v>
          </cell>
          <cell r="S129">
            <v>0</v>
          </cell>
          <cell r="T129">
            <v>11.8321595661992</v>
          </cell>
          <cell r="U129">
            <v>123</v>
          </cell>
          <cell r="V129">
            <v>0</v>
          </cell>
          <cell r="W129">
            <v>10.5682431761371</v>
          </cell>
          <cell r="X129">
            <v>0</v>
          </cell>
          <cell r="Y129">
            <v>10.5682431761371</v>
          </cell>
        </row>
        <row r="130">
          <cell r="A130" t="str">
            <v>240000117</v>
          </cell>
          <cell r="B130" t="str">
            <v>CH DE PERIGUEUX</v>
          </cell>
          <cell r="C130" t="str">
            <v>CH</v>
          </cell>
          <cell r="D130" t="str">
            <v>Nouvelle-Aquitaine</v>
          </cell>
          <cell r="E130">
            <v>0</v>
          </cell>
          <cell r="F130">
            <v>2013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5</v>
          </cell>
          <cell r="M130">
            <v>1</v>
          </cell>
          <cell r="N130">
            <v>6</v>
          </cell>
          <cell r="O130">
            <v>6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18</v>
          </cell>
          <cell r="V130">
            <v>1</v>
          </cell>
          <cell r="W130">
            <v>1.27460213257157</v>
          </cell>
          <cell r="X130">
            <v>0.19611613567058903</v>
          </cell>
          <cell r="Y130">
            <v>1.47071826824216</v>
          </cell>
        </row>
        <row r="131">
          <cell r="A131" t="str">
            <v>240000265</v>
          </cell>
          <cell r="B131" t="str">
            <v>FONDATION JOHN BOST</v>
          </cell>
          <cell r="C131" t="str">
            <v>EBNL</v>
          </cell>
          <cell r="D131" t="str">
            <v>Nouvelle-Aquitaine</v>
          </cell>
          <cell r="E131">
            <v>0</v>
          </cell>
          <cell r="F131">
            <v>2017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</row>
        <row r="132">
          <cell r="A132" t="str">
            <v>330000274</v>
          </cell>
          <cell r="B132" t="str">
            <v>POLYCLINIQUE BORDEAUX NORD AQUITAINE</v>
          </cell>
          <cell r="C132" t="str">
            <v>CLINIQUE</v>
          </cell>
          <cell r="D132" t="str">
            <v>Nouvelle-Aquitaine</v>
          </cell>
          <cell r="E132">
            <v>0</v>
          </cell>
          <cell r="F132">
            <v>2013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5</v>
          </cell>
          <cell r="M132">
            <v>1</v>
          </cell>
          <cell r="N132">
            <v>6</v>
          </cell>
          <cell r="O132">
            <v>6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2216</v>
          </cell>
          <cell r="V132">
            <v>6</v>
          </cell>
          <cell r="W132">
            <v>8.0260977315789397</v>
          </cell>
          <cell r="X132">
            <v>0.33646328044387502</v>
          </cell>
          <cell r="Y132">
            <v>8.3625610120228195</v>
          </cell>
        </row>
        <row r="133">
          <cell r="A133" t="str">
            <v>330000662</v>
          </cell>
          <cell r="B133" t="str">
            <v>INSTITUT BERGONIE</v>
          </cell>
          <cell r="C133" t="str">
            <v>CLCC</v>
          </cell>
          <cell r="D133" t="str">
            <v>Nouvelle-Aquitaine</v>
          </cell>
          <cell r="E133">
            <v>0</v>
          </cell>
          <cell r="F133">
            <v>2009</v>
          </cell>
          <cell r="G133">
            <v>7</v>
          </cell>
          <cell r="H133">
            <v>4</v>
          </cell>
          <cell r="I133">
            <v>9</v>
          </cell>
          <cell r="J133">
            <v>4</v>
          </cell>
          <cell r="K133">
            <v>175</v>
          </cell>
          <cell r="L133">
            <v>54</v>
          </cell>
          <cell r="M133">
            <v>14</v>
          </cell>
          <cell r="N133">
            <v>68</v>
          </cell>
          <cell r="O133">
            <v>243</v>
          </cell>
          <cell r="P133">
            <v>721</v>
          </cell>
          <cell r="Q133">
            <v>148</v>
          </cell>
          <cell r="R133">
            <v>71.595499344429498</v>
          </cell>
          <cell r="S133">
            <v>30.9250054892272</v>
          </cell>
          <cell r="T133">
            <v>102.520504833657</v>
          </cell>
          <cell r="U133">
            <v>873</v>
          </cell>
          <cell r="V133">
            <v>126</v>
          </cell>
          <cell r="W133">
            <v>82.552558267400997</v>
          </cell>
          <cell r="X133">
            <v>26.6133556312226</v>
          </cell>
          <cell r="Y133">
            <v>109.165913898624</v>
          </cell>
        </row>
        <row r="134">
          <cell r="A134" t="str">
            <v>330021429</v>
          </cell>
          <cell r="B134" t="str">
            <v>CLINIQUE DU SPORT BORDEAUX-MERIGNAC</v>
          </cell>
          <cell r="C134" t="str">
            <v>CLINIQUE</v>
          </cell>
          <cell r="D134" t="str">
            <v>Nouvelle-Aquitaine</v>
          </cell>
          <cell r="E134">
            <v>0</v>
          </cell>
          <cell r="F134">
            <v>2014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</row>
        <row r="135">
          <cell r="A135" t="str">
            <v>330781196</v>
          </cell>
          <cell r="B135" t="str">
            <v>CHU HOPITAUX DE BORDEAUX</v>
          </cell>
          <cell r="C135" t="str">
            <v>CHR/U</v>
          </cell>
          <cell r="D135" t="str">
            <v>Nouvelle-Aquitaine</v>
          </cell>
          <cell r="E135">
            <v>0</v>
          </cell>
          <cell r="F135">
            <v>2009</v>
          </cell>
          <cell r="G135">
            <v>23</v>
          </cell>
          <cell r="H135">
            <v>2</v>
          </cell>
          <cell r="I135">
            <v>48</v>
          </cell>
          <cell r="J135">
            <v>4</v>
          </cell>
          <cell r="K135">
            <v>510</v>
          </cell>
          <cell r="L135">
            <v>167</v>
          </cell>
          <cell r="M135">
            <v>19</v>
          </cell>
          <cell r="N135">
            <v>186</v>
          </cell>
          <cell r="O135">
            <v>696</v>
          </cell>
          <cell r="P135">
            <v>3802</v>
          </cell>
          <cell r="Q135">
            <v>32</v>
          </cell>
          <cell r="R135">
            <v>381.790090449346</v>
          </cell>
          <cell r="S135">
            <v>12.6456421654898</v>
          </cell>
          <cell r="T135">
            <v>394.43573261483601</v>
          </cell>
          <cell r="U135">
            <v>3993</v>
          </cell>
          <cell r="V135">
            <v>92</v>
          </cell>
          <cell r="W135">
            <v>405.22929844127498</v>
          </cell>
          <cell r="X135">
            <v>23.462456551776</v>
          </cell>
          <cell r="Y135">
            <v>428.69175499305101</v>
          </cell>
        </row>
        <row r="136">
          <cell r="A136" t="str">
            <v>330781287</v>
          </cell>
          <cell r="B136" t="str">
            <v>CH CHARLES PERRENS</v>
          </cell>
          <cell r="C136" t="str">
            <v>EPSM</v>
          </cell>
          <cell r="D136" t="str">
            <v>Nouvelle-Aquitaine</v>
          </cell>
          <cell r="E136">
            <v>0</v>
          </cell>
          <cell r="F136">
            <v>2010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4</v>
          </cell>
          <cell r="M136">
            <v>0</v>
          </cell>
          <cell r="N136">
            <v>4</v>
          </cell>
          <cell r="O136">
            <v>9</v>
          </cell>
          <cell r="P136">
            <v>10</v>
          </cell>
          <cell r="Q136">
            <v>0</v>
          </cell>
          <cell r="R136">
            <v>3.16227766016838</v>
          </cell>
          <cell r="S136">
            <v>0</v>
          </cell>
          <cell r="T136">
            <v>3.16227766016838</v>
          </cell>
          <cell r="U136">
            <v>61</v>
          </cell>
          <cell r="V136">
            <v>0</v>
          </cell>
          <cell r="W136">
            <v>10.566967611202299</v>
          </cell>
          <cell r="X136">
            <v>0</v>
          </cell>
          <cell r="Y136">
            <v>10.566967611202299</v>
          </cell>
        </row>
        <row r="137">
          <cell r="A137" t="str">
            <v>400011177</v>
          </cell>
          <cell r="B137" t="str">
            <v>CH DE MONT-DE-MARSAN</v>
          </cell>
          <cell r="C137" t="str">
            <v>CH</v>
          </cell>
          <cell r="D137" t="str">
            <v>Nouvelle-Aquitaine</v>
          </cell>
          <cell r="E137">
            <v>0</v>
          </cell>
          <cell r="F137">
            <v>2016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5</v>
          </cell>
          <cell r="M137">
            <v>1</v>
          </cell>
          <cell r="N137">
            <v>6</v>
          </cell>
          <cell r="O137">
            <v>6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17</v>
          </cell>
          <cell r="V137">
            <v>7</v>
          </cell>
          <cell r="W137">
            <v>2.2659422837975098</v>
          </cell>
          <cell r="X137">
            <v>0.46156632796577801</v>
          </cell>
          <cell r="Y137">
            <v>2.7275086117632901</v>
          </cell>
        </row>
        <row r="138">
          <cell r="A138" t="str">
            <v>400780193</v>
          </cell>
          <cell r="B138" t="str">
            <v>CH DE DAX</v>
          </cell>
          <cell r="C138" t="str">
            <v>CH</v>
          </cell>
          <cell r="D138" t="str">
            <v>Nouvelle-Aquitaine</v>
          </cell>
          <cell r="E138">
            <v>0</v>
          </cell>
          <cell r="F138">
            <v>2017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</row>
        <row r="139">
          <cell r="A139" t="str">
            <v>470016171</v>
          </cell>
          <cell r="B139" t="str">
            <v>CH D'AGEN</v>
          </cell>
          <cell r="C139" t="str">
            <v>CH</v>
          </cell>
          <cell r="D139" t="str">
            <v>Nouvelle-Aquitaine</v>
          </cell>
          <cell r="E139">
            <v>0</v>
          </cell>
          <cell r="F139">
            <v>2013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5</v>
          </cell>
          <cell r="M139">
            <v>0</v>
          </cell>
          <cell r="N139">
            <v>5</v>
          </cell>
          <cell r="O139">
            <v>5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31</v>
          </cell>
          <cell r="V139">
            <v>0</v>
          </cell>
          <cell r="W139">
            <v>2.5000783105214799</v>
          </cell>
          <cell r="X139">
            <v>0</v>
          </cell>
          <cell r="Y139">
            <v>2.5000783105214799</v>
          </cell>
        </row>
        <row r="140">
          <cell r="A140" t="str">
            <v>640780417</v>
          </cell>
          <cell r="B140" t="str">
            <v>CH DE LA COTE BASQUE</v>
          </cell>
          <cell r="C140" t="str">
            <v>CH</v>
          </cell>
          <cell r="D140" t="str">
            <v>Nouvelle-Aquitaine</v>
          </cell>
          <cell r="E140">
            <v>0</v>
          </cell>
          <cell r="F140">
            <v>2013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11</v>
          </cell>
          <cell r="M140">
            <v>1</v>
          </cell>
          <cell r="N140">
            <v>12</v>
          </cell>
          <cell r="O140">
            <v>12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20</v>
          </cell>
          <cell r="V140">
            <v>1</v>
          </cell>
          <cell r="W140">
            <v>2.07281110652742</v>
          </cell>
          <cell r="X140">
            <v>0.14285714285714302</v>
          </cell>
          <cell r="Y140">
            <v>2.2156682493845601</v>
          </cell>
        </row>
        <row r="141">
          <cell r="A141" t="str">
            <v>640781290</v>
          </cell>
          <cell r="B141" t="str">
            <v>CH DE PAU</v>
          </cell>
          <cell r="C141" t="str">
            <v>CH</v>
          </cell>
          <cell r="D141" t="str">
            <v>Nouvelle-Aquitaine</v>
          </cell>
          <cell r="E141">
            <v>0</v>
          </cell>
          <cell r="F141">
            <v>2010</v>
          </cell>
          <cell r="G141">
            <v>0</v>
          </cell>
          <cell r="H141">
            <v>0</v>
          </cell>
          <cell r="I141">
            <v>1</v>
          </cell>
          <cell r="J141">
            <v>1</v>
          </cell>
          <cell r="K141">
            <v>10</v>
          </cell>
          <cell r="L141">
            <v>20</v>
          </cell>
          <cell r="M141">
            <v>1</v>
          </cell>
          <cell r="N141">
            <v>21</v>
          </cell>
          <cell r="O141">
            <v>31</v>
          </cell>
          <cell r="P141">
            <v>5</v>
          </cell>
          <cell r="Q141">
            <v>5</v>
          </cell>
          <cell r="R141">
            <v>2.2360679774997898</v>
          </cell>
          <cell r="S141">
            <v>2.2360679774997898</v>
          </cell>
          <cell r="T141">
            <v>4.4721359549995796</v>
          </cell>
          <cell r="U141">
            <v>156</v>
          </cell>
          <cell r="V141">
            <v>7</v>
          </cell>
          <cell r="W141">
            <v>11.934870824084699</v>
          </cell>
          <cell r="X141">
            <v>2.4267604827880902</v>
          </cell>
          <cell r="Y141">
            <v>14.361631306872701</v>
          </cell>
        </row>
        <row r="142">
          <cell r="A142" t="str">
            <v>790000012</v>
          </cell>
          <cell r="B142" t="str">
            <v>CH DE NIORT</v>
          </cell>
          <cell r="C142" t="str">
            <v>CH</v>
          </cell>
          <cell r="D142" t="str">
            <v>Nouvelle-Aquitaine</v>
          </cell>
          <cell r="E142">
            <v>0</v>
          </cell>
          <cell r="F142">
            <v>2017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9</v>
          </cell>
          <cell r="M142">
            <v>0</v>
          </cell>
          <cell r="N142">
            <v>9</v>
          </cell>
          <cell r="O142">
            <v>9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64</v>
          </cell>
          <cell r="V142">
            <v>0</v>
          </cell>
          <cell r="W142">
            <v>6.8775781060950303</v>
          </cell>
          <cell r="X142">
            <v>0</v>
          </cell>
          <cell r="Y142">
            <v>6.8775781060950303</v>
          </cell>
        </row>
        <row r="143">
          <cell r="A143" t="str">
            <v>860003110</v>
          </cell>
          <cell r="B143" t="str">
            <v>CLINIQUE ST-CHARLES - POITIERS</v>
          </cell>
          <cell r="C143" t="str">
            <v>CLINIQUE</v>
          </cell>
          <cell r="D143" t="str">
            <v>Nouvelle-Aquitaine</v>
          </cell>
          <cell r="E143">
            <v>0</v>
          </cell>
          <cell r="F143">
            <v>2016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</row>
        <row r="144">
          <cell r="A144" t="str">
            <v>860014208</v>
          </cell>
          <cell r="B144" t="str">
            <v>CHU DE POITIERS</v>
          </cell>
          <cell r="C144" t="str">
            <v>CHR/U</v>
          </cell>
          <cell r="D144" t="str">
            <v>Nouvelle-Aquitaine</v>
          </cell>
          <cell r="E144">
            <v>0</v>
          </cell>
          <cell r="F144">
            <v>2009</v>
          </cell>
          <cell r="G144">
            <v>14</v>
          </cell>
          <cell r="H144">
            <v>2</v>
          </cell>
          <cell r="I144">
            <v>32</v>
          </cell>
          <cell r="J144">
            <v>2</v>
          </cell>
          <cell r="K144">
            <v>330</v>
          </cell>
          <cell r="L144">
            <v>83</v>
          </cell>
          <cell r="M144">
            <v>7</v>
          </cell>
          <cell r="N144">
            <v>90</v>
          </cell>
          <cell r="O144">
            <v>420</v>
          </cell>
          <cell r="P144">
            <v>2604</v>
          </cell>
          <cell r="Q144">
            <v>81</v>
          </cell>
          <cell r="R144">
            <v>258.69877885774901</v>
          </cell>
          <cell r="S144">
            <v>16.024012871081499</v>
          </cell>
          <cell r="T144">
            <v>274.722791728831</v>
          </cell>
          <cell r="U144">
            <v>2913</v>
          </cell>
          <cell r="V144">
            <v>38</v>
          </cell>
          <cell r="W144">
            <v>246.59555099097599</v>
          </cell>
          <cell r="X144">
            <v>11.7485876344684</v>
          </cell>
          <cell r="Y144">
            <v>258.34413862544397</v>
          </cell>
        </row>
        <row r="145">
          <cell r="A145" t="str">
            <v>860780048</v>
          </cell>
          <cell r="B145" t="str">
            <v>CH HENRI LABORIT</v>
          </cell>
          <cell r="C145" t="str">
            <v>EPSM</v>
          </cell>
          <cell r="D145" t="str">
            <v>Nouvelle-Aquitaine</v>
          </cell>
          <cell r="E145">
            <v>0</v>
          </cell>
          <cell r="F145">
            <v>2012</v>
          </cell>
          <cell r="G145">
            <v>0</v>
          </cell>
          <cell r="H145">
            <v>0</v>
          </cell>
          <cell r="I145">
            <v>1</v>
          </cell>
          <cell r="J145">
            <v>0</v>
          </cell>
          <cell r="K145">
            <v>5</v>
          </cell>
          <cell r="L145">
            <v>3</v>
          </cell>
          <cell r="M145">
            <v>0</v>
          </cell>
          <cell r="N145">
            <v>3</v>
          </cell>
          <cell r="O145">
            <v>8</v>
          </cell>
          <cell r="P145">
            <v>19</v>
          </cell>
          <cell r="Q145">
            <v>0</v>
          </cell>
          <cell r="R145">
            <v>4.3588989435406695</v>
          </cell>
          <cell r="S145">
            <v>0</v>
          </cell>
          <cell r="T145">
            <v>4.3588989435406695</v>
          </cell>
          <cell r="U145">
            <v>39</v>
          </cell>
          <cell r="V145">
            <v>0</v>
          </cell>
          <cell r="W145">
            <v>7.4949481622262102</v>
          </cell>
          <cell r="X145">
            <v>0</v>
          </cell>
          <cell r="Y145">
            <v>7.4949481622262102</v>
          </cell>
        </row>
        <row r="146">
          <cell r="A146" t="str">
            <v>870000015</v>
          </cell>
          <cell r="B146" t="str">
            <v>CHU DE LIMOGES</v>
          </cell>
          <cell r="C146" t="str">
            <v>CHR/U</v>
          </cell>
          <cell r="D146" t="str">
            <v>Nouvelle-Aquitaine</v>
          </cell>
          <cell r="E146">
            <v>0</v>
          </cell>
          <cell r="F146">
            <v>2009</v>
          </cell>
          <cell r="G146">
            <v>20</v>
          </cell>
          <cell r="H146">
            <v>4</v>
          </cell>
          <cell r="I146">
            <v>15</v>
          </cell>
          <cell r="J146">
            <v>0</v>
          </cell>
          <cell r="K146">
            <v>315</v>
          </cell>
          <cell r="L146">
            <v>73</v>
          </cell>
          <cell r="M146">
            <v>8</v>
          </cell>
          <cell r="N146">
            <v>81</v>
          </cell>
          <cell r="O146">
            <v>396</v>
          </cell>
          <cell r="P146">
            <v>2646</v>
          </cell>
          <cell r="Q146">
            <v>60</v>
          </cell>
          <cell r="R146">
            <v>230.86046945987201</v>
          </cell>
          <cell r="S146">
            <v>15.031511870334</v>
          </cell>
          <cell r="T146">
            <v>245.89198133020599</v>
          </cell>
          <cell r="U146">
            <v>2219</v>
          </cell>
          <cell r="V146">
            <v>48</v>
          </cell>
          <cell r="W146">
            <v>200.038002680311</v>
          </cell>
          <cell r="X146">
            <v>9.2495136607987192</v>
          </cell>
          <cell r="Y146">
            <v>209.28751634111001</v>
          </cell>
        </row>
        <row r="147">
          <cell r="A147" t="str">
            <v>870002466</v>
          </cell>
          <cell r="B147" t="str">
            <v>CH ESQUIROL</v>
          </cell>
          <cell r="C147" t="str">
            <v>EPSM</v>
          </cell>
          <cell r="D147" t="str">
            <v>Nouvelle-Aquitaine</v>
          </cell>
          <cell r="E147">
            <v>0</v>
          </cell>
          <cell r="F147">
            <v>2016</v>
          </cell>
          <cell r="G147">
            <v>0</v>
          </cell>
          <cell r="H147">
            <v>0</v>
          </cell>
          <cell r="I147">
            <v>7</v>
          </cell>
          <cell r="J147">
            <v>0</v>
          </cell>
          <cell r="K147">
            <v>35</v>
          </cell>
          <cell r="L147">
            <v>0</v>
          </cell>
          <cell r="M147">
            <v>0</v>
          </cell>
          <cell r="N147">
            <v>0</v>
          </cell>
          <cell r="O147">
            <v>35</v>
          </cell>
          <cell r="P147">
            <v>165</v>
          </cell>
          <cell r="Q147">
            <v>0</v>
          </cell>
          <cell r="R147">
            <v>32.785618149214301</v>
          </cell>
          <cell r="S147">
            <v>0</v>
          </cell>
          <cell r="T147">
            <v>32.785618149214301</v>
          </cell>
          <cell r="U147">
            <v>165</v>
          </cell>
          <cell r="V147">
            <v>0</v>
          </cell>
          <cell r="W147">
            <v>32.785618300975003</v>
          </cell>
          <cell r="X147">
            <v>0</v>
          </cell>
          <cell r="Y147">
            <v>32.785618300975003</v>
          </cell>
        </row>
        <row r="148">
          <cell r="A148" t="str">
            <v>870017415</v>
          </cell>
          <cell r="B148" t="str">
            <v>POLYCLINIQUE DE LIMOGES</v>
          </cell>
          <cell r="C148" t="str">
            <v>CLINIQUE</v>
          </cell>
          <cell r="D148" t="str">
            <v>Nouvelle-Aquitaine</v>
          </cell>
          <cell r="E148">
            <v>0</v>
          </cell>
          <cell r="F148">
            <v>2016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5</v>
          </cell>
          <cell r="M148">
            <v>2</v>
          </cell>
          <cell r="N148">
            <v>7</v>
          </cell>
          <cell r="O148">
            <v>7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11</v>
          </cell>
          <cell r="V148">
            <v>2</v>
          </cell>
          <cell r="W148">
            <v>1.00466894204819</v>
          </cell>
          <cell r="X148">
            <v>0.23820340292794401</v>
          </cell>
          <cell r="Y148">
            <v>1.2428723449761301</v>
          </cell>
        </row>
        <row r="149">
          <cell r="A149" t="str">
            <v>300780038</v>
          </cell>
          <cell r="B149" t="str">
            <v>CHU DE NIMES</v>
          </cell>
          <cell r="C149" t="str">
            <v>CHR/U</v>
          </cell>
          <cell r="D149" t="str">
            <v>Occitanie</v>
          </cell>
          <cell r="E149">
            <v>0</v>
          </cell>
          <cell r="F149">
            <v>2009</v>
          </cell>
          <cell r="G149">
            <v>24</v>
          </cell>
          <cell r="H149">
            <v>0</v>
          </cell>
          <cell r="I149">
            <v>40</v>
          </cell>
          <cell r="J149">
            <v>0</v>
          </cell>
          <cell r="K149">
            <v>440</v>
          </cell>
          <cell r="L149">
            <v>68</v>
          </cell>
          <cell r="M149">
            <v>8</v>
          </cell>
          <cell r="N149">
            <v>76</v>
          </cell>
          <cell r="O149">
            <v>516</v>
          </cell>
          <cell r="P149">
            <v>2913</v>
          </cell>
          <cell r="Q149">
            <v>0</v>
          </cell>
          <cell r="R149">
            <v>345.89493582325201</v>
          </cell>
          <cell r="S149">
            <v>0</v>
          </cell>
          <cell r="T149">
            <v>345.89493582325201</v>
          </cell>
          <cell r="U149">
            <v>2511</v>
          </cell>
          <cell r="V149">
            <v>13</v>
          </cell>
          <cell r="W149">
            <v>301.41792404792898</v>
          </cell>
          <cell r="X149">
            <v>3.0862497626520802</v>
          </cell>
          <cell r="Y149">
            <v>304.50417381058099</v>
          </cell>
        </row>
        <row r="150">
          <cell r="A150" t="str">
            <v>310781406</v>
          </cell>
          <cell r="B150" t="str">
            <v>CHU DE TOULOUSE</v>
          </cell>
          <cell r="C150" t="str">
            <v>CHR/U</v>
          </cell>
          <cell r="D150" t="str">
            <v>Occitanie</v>
          </cell>
          <cell r="E150">
            <v>0</v>
          </cell>
          <cell r="F150">
            <v>2009</v>
          </cell>
          <cell r="G150">
            <v>37</v>
          </cell>
          <cell r="H150">
            <v>4</v>
          </cell>
          <cell r="I150">
            <v>63</v>
          </cell>
          <cell r="J150">
            <v>5</v>
          </cell>
          <cell r="K150">
            <v>750</v>
          </cell>
          <cell r="L150">
            <v>154</v>
          </cell>
          <cell r="M150">
            <v>19</v>
          </cell>
          <cell r="N150">
            <v>173</v>
          </cell>
          <cell r="O150">
            <v>923</v>
          </cell>
          <cell r="P150">
            <v>5271</v>
          </cell>
          <cell r="Q150">
            <v>114</v>
          </cell>
          <cell r="R150">
            <v>541.73538880687397</v>
          </cell>
          <cell r="S150">
            <v>29.467097150186198</v>
          </cell>
          <cell r="T150">
            <v>571.20248595706005</v>
          </cell>
          <cell r="U150">
            <v>9003</v>
          </cell>
          <cell r="V150">
            <v>92</v>
          </cell>
          <cell r="W150">
            <v>506.96537375790001</v>
          </cell>
          <cell r="X150">
            <v>26.5836258123114</v>
          </cell>
          <cell r="Y150">
            <v>533.548999570212</v>
          </cell>
        </row>
        <row r="151">
          <cell r="A151" t="str">
            <v>310782347</v>
          </cell>
          <cell r="B151" t="str">
            <v>INSTITUT CLAUDIUS REGAUD</v>
          </cell>
          <cell r="C151" t="str">
            <v>CLCC</v>
          </cell>
          <cell r="D151" t="str">
            <v>Occitanie</v>
          </cell>
          <cell r="E151">
            <v>0</v>
          </cell>
          <cell r="F151">
            <v>2009</v>
          </cell>
          <cell r="G151">
            <v>8</v>
          </cell>
          <cell r="H151">
            <v>0</v>
          </cell>
          <cell r="I151">
            <v>3</v>
          </cell>
          <cell r="J151">
            <v>1</v>
          </cell>
          <cell r="K151">
            <v>100</v>
          </cell>
          <cell r="L151">
            <v>47</v>
          </cell>
          <cell r="M151">
            <v>16</v>
          </cell>
          <cell r="N151">
            <v>63</v>
          </cell>
          <cell r="O151">
            <v>163</v>
          </cell>
          <cell r="P151">
            <v>422</v>
          </cell>
          <cell r="Q151">
            <v>3</v>
          </cell>
          <cell r="R151">
            <v>60.264529131975301</v>
          </cell>
          <cell r="S151">
            <v>1.7320508075688799</v>
          </cell>
          <cell r="T151">
            <v>61.996579939544198</v>
          </cell>
          <cell r="U151">
            <v>567</v>
          </cell>
          <cell r="V151">
            <v>76</v>
          </cell>
          <cell r="W151">
            <v>68.377164537802898</v>
          </cell>
          <cell r="X151">
            <v>9.9957014591273605</v>
          </cell>
          <cell r="Y151">
            <v>78.372865996930301</v>
          </cell>
        </row>
        <row r="152">
          <cell r="A152" t="str">
            <v>340000207</v>
          </cell>
          <cell r="B152" t="str">
            <v>INSTITUT REGIONAL CANCER MONTPELLIER</v>
          </cell>
          <cell r="C152" t="str">
            <v>CLCC</v>
          </cell>
          <cell r="D152" t="str">
            <v>Occitanie</v>
          </cell>
          <cell r="E152">
            <v>0</v>
          </cell>
          <cell r="F152">
            <v>2009</v>
          </cell>
          <cell r="G152">
            <v>11</v>
          </cell>
          <cell r="H152">
            <v>2</v>
          </cell>
          <cell r="I152">
            <v>16</v>
          </cell>
          <cell r="J152">
            <v>1</v>
          </cell>
          <cell r="K152">
            <v>215</v>
          </cell>
          <cell r="L152">
            <v>34</v>
          </cell>
          <cell r="M152">
            <v>9</v>
          </cell>
          <cell r="N152">
            <v>43</v>
          </cell>
          <cell r="O152">
            <v>258</v>
          </cell>
          <cell r="P152">
            <v>1103</v>
          </cell>
          <cell r="Q152">
            <v>14</v>
          </cell>
          <cell r="R152">
            <v>134.82566735639</v>
          </cell>
          <cell r="S152">
            <v>6.3778021186334701</v>
          </cell>
          <cell r="T152">
            <v>141.20346947502401</v>
          </cell>
          <cell r="U152">
            <v>990</v>
          </cell>
          <cell r="V152">
            <v>30</v>
          </cell>
          <cell r="W152">
            <v>121.165240821495</v>
          </cell>
          <cell r="X152">
            <v>7.5399047513112798</v>
          </cell>
          <cell r="Y152">
            <v>128.705145572806</v>
          </cell>
        </row>
        <row r="153">
          <cell r="A153" t="str">
            <v>340780055</v>
          </cell>
          <cell r="B153" t="str">
            <v>CH DE BEZIERS</v>
          </cell>
          <cell r="C153" t="str">
            <v>CH</v>
          </cell>
          <cell r="D153" t="str">
            <v>Occitanie</v>
          </cell>
          <cell r="E153">
            <v>0</v>
          </cell>
          <cell r="F153">
            <v>2013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3</v>
          </cell>
          <cell r="M153">
            <v>1</v>
          </cell>
          <cell r="N153">
            <v>4</v>
          </cell>
          <cell r="O153">
            <v>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7</v>
          </cell>
          <cell r="V153">
            <v>1</v>
          </cell>
          <cell r="W153">
            <v>1.05747393073848</v>
          </cell>
          <cell r="X153">
            <v>0.30151135271245805</v>
          </cell>
          <cell r="Y153">
            <v>1.3589852834509399</v>
          </cell>
        </row>
        <row r="154">
          <cell r="A154" t="str">
            <v>340780477</v>
          </cell>
          <cell r="B154" t="str">
            <v>CHU DE MONTPELLIER</v>
          </cell>
          <cell r="C154" t="str">
            <v>CHR/U</v>
          </cell>
          <cell r="D154" t="str">
            <v>Occitanie</v>
          </cell>
          <cell r="E154">
            <v>0</v>
          </cell>
          <cell r="F154">
            <v>2009</v>
          </cell>
          <cell r="G154">
            <v>50</v>
          </cell>
          <cell r="H154">
            <v>1</v>
          </cell>
          <cell r="I154">
            <v>109</v>
          </cell>
          <cell r="J154">
            <v>0</v>
          </cell>
          <cell r="K154">
            <v>1055</v>
          </cell>
          <cell r="L154">
            <v>136</v>
          </cell>
          <cell r="M154">
            <v>9</v>
          </cell>
          <cell r="N154">
            <v>145</v>
          </cell>
          <cell r="O154">
            <v>1200</v>
          </cell>
          <cell r="P154">
            <v>7624</v>
          </cell>
          <cell r="Q154">
            <v>11</v>
          </cell>
          <cell r="R154">
            <v>863.62281391187696</v>
          </cell>
          <cell r="S154">
            <v>3.3166247903553998</v>
          </cell>
          <cell r="T154">
            <v>866.93943870223302</v>
          </cell>
          <cell r="U154">
            <v>6059</v>
          </cell>
          <cell r="V154">
            <v>25</v>
          </cell>
          <cell r="W154">
            <v>750.30269609429502</v>
          </cell>
          <cell r="X154">
            <v>6.8145605536185698</v>
          </cell>
          <cell r="Y154">
            <v>757.11725664791402</v>
          </cell>
        </row>
        <row r="155">
          <cell r="A155" t="str">
            <v>340780642</v>
          </cell>
          <cell r="B155" t="str">
            <v>CLINIQUE BEAU SOLEIL</v>
          </cell>
          <cell r="C155" t="str">
            <v>EBNL</v>
          </cell>
          <cell r="D155" t="str">
            <v>Occitanie</v>
          </cell>
          <cell r="E155">
            <v>0</v>
          </cell>
          <cell r="F155">
            <v>2016</v>
          </cell>
          <cell r="G155">
            <v>0</v>
          </cell>
          <cell r="H155">
            <v>0</v>
          </cell>
          <cell r="I155">
            <v>1</v>
          </cell>
          <cell r="J155">
            <v>0</v>
          </cell>
          <cell r="K155">
            <v>5</v>
          </cell>
          <cell r="L155">
            <v>4</v>
          </cell>
          <cell r="M155">
            <v>0</v>
          </cell>
          <cell r="N155">
            <v>4</v>
          </cell>
          <cell r="O155">
            <v>9</v>
          </cell>
          <cell r="P155">
            <v>34</v>
          </cell>
          <cell r="Q155">
            <v>0</v>
          </cell>
          <cell r="R155">
            <v>5.8309518948452999</v>
          </cell>
          <cell r="S155">
            <v>0</v>
          </cell>
          <cell r="T155">
            <v>5.8309518948452999</v>
          </cell>
          <cell r="U155">
            <v>46</v>
          </cell>
          <cell r="V155">
            <v>0</v>
          </cell>
          <cell r="W155">
            <v>9.3006273397818706</v>
          </cell>
          <cell r="X155">
            <v>0</v>
          </cell>
          <cell r="Y155">
            <v>9.3006273397818706</v>
          </cell>
        </row>
        <row r="156">
          <cell r="A156" t="str">
            <v>460780216</v>
          </cell>
          <cell r="B156" t="str">
            <v>CH DE CAHORS</v>
          </cell>
          <cell r="C156" t="str">
            <v>CH</v>
          </cell>
          <cell r="D156" t="str">
            <v>Occitanie</v>
          </cell>
          <cell r="E156">
            <v>0</v>
          </cell>
          <cell r="F156">
            <v>2016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2</v>
          </cell>
          <cell r="M156">
            <v>1</v>
          </cell>
          <cell r="N156">
            <v>3</v>
          </cell>
          <cell r="O156">
            <v>3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41</v>
          </cell>
          <cell r="V156">
            <v>3</v>
          </cell>
          <cell r="W156">
            <v>1.6057700765665701</v>
          </cell>
          <cell r="X156">
            <v>0.42857142857142905</v>
          </cell>
          <cell r="Y156">
            <v>2.0343415051379998</v>
          </cell>
        </row>
        <row r="157">
          <cell r="A157" t="str">
            <v>660780180</v>
          </cell>
          <cell r="B157" t="str">
            <v>CH DE PERPIGNAN</v>
          </cell>
          <cell r="C157" t="str">
            <v>CH</v>
          </cell>
          <cell r="D157" t="str">
            <v>Occitanie</v>
          </cell>
          <cell r="E157">
            <v>0</v>
          </cell>
          <cell r="F157">
            <v>2014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11</v>
          </cell>
          <cell r="M157">
            <v>1</v>
          </cell>
          <cell r="N157">
            <v>12</v>
          </cell>
          <cell r="O157">
            <v>12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35</v>
          </cell>
          <cell r="V157">
            <v>2</v>
          </cell>
          <cell r="W157">
            <v>2.8018989752810102</v>
          </cell>
          <cell r="X157">
            <v>0.28571428571428603</v>
          </cell>
          <cell r="Y157">
            <v>3.0876132609953002</v>
          </cell>
        </row>
        <row r="158">
          <cell r="A158" t="str">
            <v>810100008</v>
          </cell>
          <cell r="B158" t="str">
            <v>FONDATION BON SAUVEUR D'ALBY</v>
          </cell>
          <cell r="C158" t="str">
            <v>EBNL</v>
          </cell>
          <cell r="D158" t="str">
            <v>Occitanie</v>
          </cell>
          <cell r="E158">
            <v>0</v>
          </cell>
          <cell r="F158">
            <v>2017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</row>
        <row r="159">
          <cell r="A159" t="str">
            <v>440000057</v>
          </cell>
          <cell r="B159" t="str">
            <v>CH DE ST-NAZAIRE</v>
          </cell>
          <cell r="C159" t="str">
            <v>CH</v>
          </cell>
          <cell r="D159" t="str">
            <v>Pays-de-la-Loire</v>
          </cell>
          <cell r="E159">
            <v>0</v>
          </cell>
          <cell r="F159">
            <v>2015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10</v>
          </cell>
          <cell r="M159">
            <v>0</v>
          </cell>
          <cell r="N159">
            <v>10</v>
          </cell>
          <cell r="O159">
            <v>10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409</v>
          </cell>
          <cell r="V159">
            <v>0</v>
          </cell>
          <cell r="W159">
            <v>15.747549622634899</v>
          </cell>
          <cell r="X159">
            <v>0</v>
          </cell>
          <cell r="Y159">
            <v>15.747549622634899</v>
          </cell>
        </row>
        <row r="160">
          <cell r="A160" t="str">
            <v>440000289</v>
          </cell>
          <cell r="B160" t="str">
            <v>CHU DE NANTES</v>
          </cell>
          <cell r="C160" t="str">
            <v>CHR/U</v>
          </cell>
          <cell r="D160" t="str">
            <v>Pays-de-la-Loire</v>
          </cell>
          <cell r="E160">
            <v>0</v>
          </cell>
          <cell r="F160">
            <v>2009</v>
          </cell>
          <cell r="G160">
            <v>38</v>
          </cell>
          <cell r="H160">
            <v>5</v>
          </cell>
          <cell r="I160">
            <v>49</v>
          </cell>
          <cell r="J160">
            <v>9</v>
          </cell>
          <cell r="K160">
            <v>720</v>
          </cell>
          <cell r="L160">
            <v>168</v>
          </cell>
          <cell r="M160">
            <v>18</v>
          </cell>
          <cell r="N160">
            <v>186</v>
          </cell>
          <cell r="O160">
            <v>906</v>
          </cell>
          <cell r="P160">
            <v>110253</v>
          </cell>
          <cell r="Q160">
            <v>143</v>
          </cell>
          <cell r="R160">
            <v>844.60783555906505</v>
          </cell>
          <cell r="S160">
            <v>37.877485429419799</v>
          </cell>
          <cell r="T160">
            <v>882.485320988485</v>
          </cell>
          <cell r="U160">
            <v>7714</v>
          </cell>
          <cell r="V160">
            <v>134</v>
          </cell>
          <cell r="W160">
            <v>450.364966703351</v>
          </cell>
          <cell r="X160">
            <v>36.573480157797498</v>
          </cell>
          <cell r="Y160">
            <v>486.93844686114801</v>
          </cell>
        </row>
        <row r="161">
          <cell r="A161" t="str">
            <v>440041572</v>
          </cell>
          <cell r="B161" t="str">
            <v>LE CONFLUENT - NCN</v>
          </cell>
          <cell r="C161" t="str">
            <v>CLINIQUE</v>
          </cell>
          <cell r="D161" t="str">
            <v>Pays-de-la-Loire</v>
          </cell>
          <cell r="E161">
            <v>0</v>
          </cell>
          <cell r="F161">
            <v>2016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14</v>
          </cell>
          <cell r="M161">
            <v>2</v>
          </cell>
          <cell r="N161">
            <v>16</v>
          </cell>
          <cell r="O161">
            <v>16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51</v>
          </cell>
          <cell r="V161">
            <v>5</v>
          </cell>
          <cell r="W161">
            <v>5.7530273857463596</v>
          </cell>
          <cell r="X161">
            <v>1.0744428383676601</v>
          </cell>
          <cell r="Y161">
            <v>6.8274702241140197</v>
          </cell>
        </row>
        <row r="162">
          <cell r="A162" t="str">
            <v>490000031</v>
          </cell>
          <cell r="B162" t="str">
            <v>CHU D'ANGERS</v>
          </cell>
          <cell r="C162" t="str">
            <v>CHR/U</v>
          </cell>
          <cell r="D162" t="str">
            <v>Pays-de-la-Loire</v>
          </cell>
          <cell r="E162">
            <v>0</v>
          </cell>
          <cell r="F162">
            <v>2009</v>
          </cell>
          <cell r="G162">
            <v>27</v>
          </cell>
          <cell r="H162">
            <v>2</v>
          </cell>
          <cell r="I162">
            <v>39</v>
          </cell>
          <cell r="J162">
            <v>1</v>
          </cell>
          <cell r="K162">
            <v>490</v>
          </cell>
          <cell r="L162">
            <v>99</v>
          </cell>
          <cell r="M162">
            <v>8</v>
          </cell>
          <cell r="N162">
            <v>107</v>
          </cell>
          <cell r="O162">
            <v>597</v>
          </cell>
          <cell r="P162">
            <v>5378</v>
          </cell>
          <cell r="Q162">
            <v>35</v>
          </cell>
          <cell r="R162">
            <v>395.63872802632</v>
          </cell>
          <cell r="S162">
            <v>9.3131930479394498</v>
          </cell>
          <cell r="T162">
            <v>404.95192107425999</v>
          </cell>
          <cell r="U162">
            <v>4925</v>
          </cell>
          <cell r="V162">
            <v>38</v>
          </cell>
          <cell r="W162">
            <v>294.93398356830102</v>
          </cell>
          <cell r="X162">
            <v>9.8960235975024293</v>
          </cell>
          <cell r="Y162">
            <v>304.83000716580398</v>
          </cell>
        </row>
        <row r="163">
          <cell r="A163" t="str">
            <v>490000676</v>
          </cell>
          <cell r="B163" t="str">
            <v>CH DE CHOLET</v>
          </cell>
          <cell r="C163" t="str">
            <v>CH</v>
          </cell>
          <cell r="D163" t="str">
            <v>Pays-de-la-Loire</v>
          </cell>
          <cell r="E163">
            <v>0</v>
          </cell>
          <cell r="F163">
            <v>2017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12</v>
          </cell>
          <cell r="M163">
            <v>1</v>
          </cell>
          <cell r="N163">
            <v>13</v>
          </cell>
          <cell r="O163">
            <v>13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52</v>
          </cell>
          <cell r="V163">
            <v>2</v>
          </cell>
          <cell r="W163">
            <v>6.6532856153252204</v>
          </cell>
          <cell r="X163">
            <v>0.32444283836766302</v>
          </cell>
          <cell r="Y163">
            <v>6.9777284536928796</v>
          </cell>
        </row>
        <row r="164">
          <cell r="A164" t="str">
            <v>720000025</v>
          </cell>
          <cell r="B164" t="str">
            <v>CH DU MANS</v>
          </cell>
          <cell r="C164" t="str">
            <v>CH</v>
          </cell>
          <cell r="D164" t="str">
            <v>Pays-de-la-Loire</v>
          </cell>
          <cell r="E164">
            <v>0</v>
          </cell>
          <cell r="F164">
            <v>2009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34</v>
          </cell>
          <cell r="M164">
            <v>6</v>
          </cell>
          <cell r="N164">
            <v>40</v>
          </cell>
          <cell r="O164">
            <v>40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154</v>
          </cell>
          <cell r="V164">
            <v>13</v>
          </cell>
          <cell r="W164">
            <v>15.5653319851603</v>
          </cell>
          <cell r="X164">
            <v>2.0422745825872601</v>
          </cell>
          <cell r="Y164">
            <v>17.607606567747499</v>
          </cell>
        </row>
        <row r="165">
          <cell r="A165" t="str">
            <v>720000645</v>
          </cell>
          <cell r="B165" t="str">
            <v>CLINIQUE VICTOR HUGO - LE MANS</v>
          </cell>
          <cell r="C165" t="str">
            <v>CLINIQUE</v>
          </cell>
          <cell r="D165" t="str">
            <v>Pays-de-la-Loire</v>
          </cell>
          <cell r="E165">
            <v>0</v>
          </cell>
          <cell r="F165">
            <v>2016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8</v>
          </cell>
          <cell r="M165">
            <v>1</v>
          </cell>
          <cell r="N165">
            <v>9</v>
          </cell>
          <cell r="O165">
            <v>9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74</v>
          </cell>
          <cell r="V165">
            <v>1</v>
          </cell>
          <cell r="W165">
            <v>5.3027964003357102</v>
          </cell>
          <cell r="X165">
            <v>0.26726124967847603</v>
          </cell>
          <cell r="Y165">
            <v>5.5700576500141796</v>
          </cell>
        </row>
        <row r="166">
          <cell r="A166" t="str">
            <v>850000019</v>
          </cell>
          <cell r="B166" t="str">
            <v>CH DEPARTEMENTAL VENDEE</v>
          </cell>
          <cell r="C166" t="str">
            <v>CH</v>
          </cell>
          <cell r="D166" t="str">
            <v>Pays-de-la-Loire</v>
          </cell>
          <cell r="E166">
            <v>0</v>
          </cell>
          <cell r="F166">
            <v>2010</v>
          </cell>
          <cell r="G166">
            <v>7</v>
          </cell>
          <cell r="H166">
            <v>0</v>
          </cell>
          <cell r="I166">
            <v>4</v>
          </cell>
          <cell r="J166">
            <v>0</v>
          </cell>
          <cell r="K166">
            <v>90</v>
          </cell>
          <cell r="L166">
            <v>57</v>
          </cell>
          <cell r="M166">
            <v>5</v>
          </cell>
          <cell r="N166">
            <v>62</v>
          </cell>
          <cell r="O166">
            <v>152</v>
          </cell>
          <cell r="P166">
            <v>1842</v>
          </cell>
          <cell r="Q166">
            <v>0</v>
          </cell>
          <cell r="R166">
            <v>101.68459371121401</v>
          </cell>
          <cell r="S166">
            <v>0</v>
          </cell>
          <cell r="T166">
            <v>101.68459371121401</v>
          </cell>
          <cell r="U166">
            <v>1148</v>
          </cell>
          <cell r="V166">
            <v>44</v>
          </cell>
          <cell r="W166">
            <v>85.594861352932</v>
          </cell>
          <cell r="X166">
            <v>5.3907146119113101</v>
          </cell>
          <cell r="Y166">
            <v>90.985575964843306</v>
          </cell>
        </row>
        <row r="167">
          <cell r="A167" t="str">
            <v>F-490017258</v>
          </cell>
          <cell r="B167" t="str">
            <v>INSTITUT DE CANCEROLOGIE DE L'OUEST</v>
          </cell>
          <cell r="C167" t="str">
            <v>CLCC</v>
          </cell>
          <cell r="D167" t="str">
            <v>Pays-de-la-Loire</v>
          </cell>
          <cell r="E167" t="str">
            <v>F7</v>
          </cell>
          <cell r="F167">
            <v>2009</v>
          </cell>
          <cell r="G167">
            <v>16</v>
          </cell>
          <cell r="H167">
            <v>3</v>
          </cell>
          <cell r="I167">
            <v>9</v>
          </cell>
          <cell r="J167">
            <v>2</v>
          </cell>
          <cell r="K167">
            <v>245</v>
          </cell>
          <cell r="L167">
            <v>61</v>
          </cell>
          <cell r="M167">
            <v>18</v>
          </cell>
          <cell r="N167">
            <v>79</v>
          </cell>
          <cell r="O167">
            <v>324</v>
          </cell>
          <cell r="P167">
            <v>679</v>
          </cell>
          <cell r="Q167">
            <v>53</v>
          </cell>
          <cell r="R167">
            <v>110.196722420529</v>
          </cell>
          <cell r="S167">
            <v>13.8104082508369</v>
          </cell>
          <cell r="T167">
            <v>124.007130671366</v>
          </cell>
          <cell r="U167">
            <v>668</v>
          </cell>
          <cell r="V167">
            <v>103</v>
          </cell>
          <cell r="W167">
            <v>86.1844302203708</v>
          </cell>
          <cell r="X167">
            <v>20.2430951885258</v>
          </cell>
          <cell r="Y167">
            <v>106.427525408897</v>
          </cell>
        </row>
        <row r="168">
          <cell r="A168" t="str">
            <v>060000528</v>
          </cell>
          <cell r="B168" t="str">
            <v>CENTRE ANTOINE LACASSAGNE</v>
          </cell>
          <cell r="C168" t="str">
            <v>CLCC</v>
          </cell>
          <cell r="D168" t="str">
            <v>Provence-Alpes-Côte-d'Azur</v>
          </cell>
          <cell r="E168">
            <v>0</v>
          </cell>
          <cell r="F168">
            <v>2009</v>
          </cell>
          <cell r="G168">
            <v>6</v>
          </cell>
          <cell r="H168">
            <v>2</v>
          </cell>
          <cell r="I168">
            <v>5</v>
          </cell>
          <cell r="J168">
            <v>0</v>
          </cell>
          <cell r="K168">
            <v>105</v>
          </cell>
          <cell r="L168">
            <v>37</v>
          </cell>
          <cell r="M168">
            <v>7</v>
          </cell>
          <cell r="N168">
            <v>44</v>
          </cell>
          <cell r="O168">
            <v>149</v>
          </cell>
          <cell r="P168">
            <v>275</v>
          </cell>
          <cell r="Q168">
            <v>12</v>
          </cell>
          <cell r="R168">
            <v>48.7371529648916</v>
          </cell>
          <cell r="S168">
            <v>4.8284271247461898</v>
          </cell>
          <cell r="T168">
            <v>53.565580089637798</v>
          </cell>
          <cell r="U168">
            <v>387</v>
          </cell>
          <cell r="V168">
            <v>42</v>
          </cell>
          <cell r="W168">
            <v>52.289989372953499</v>
          </cell>
          <cell r="X168">
            <v>7.6119137192776805</v>
          </cell>
          <cell r="Y168">
            <v>59.901903092231201</v>
          </cell>
        </row>
        <row r="169">
          <cell r="A169" t="str">
            <v>130001647</v>
          </cell>
          <cell r="B169" t="str">
            <v>INSTITUT PAOLI CALMETTES</v>
          </cell>
          <cell r="C169" t="str">
            <v>CLCC</v>
          </cell>
          <cell r="D169" t="str">
            <v>Provence-Alpes-Côte-d'Azur</v>
          </cell>
          <cell r="E169">
            <v>0</v>
          </cell>
          <cell r="F169">
            <v>2009</v>
          </cell>
          <cell r="G169">
            <v>7</v>
          </cell>
          <cell r="H169">
            <v>2</v>
          </cell>
          <cell r="I169">
            <v>15</v>
          </cell>
          <cell r="J169">
            <v>5</v>
          </cell>
          <cell r="K169">
            <v>190</v>
          </cell>
          <cell r="L169">
            <v>64</v>
          </cell>
          <cell r="M169">
            <v>21</v>
          </cell>
          <cell r="N169">
            <v>85</v>
          </cell>
          <cell r="O169">
            <v>275</v>
          </cell>
          <cell r="P169">
            <v>999</v>
          </cell>
          <cell r="Q169">
            <v>86</v>
          </cell>
          <cell r="R169">
            <v>117.483593138245</v>
          </cell>
          <cell r="S169">
            <v>20.708958558853499</v>
          </cell>
          <cell r="T169">
            <v>138.192551697098</v>
          </cell>
          <cell r="U169">
            <v>1085</v>
          </cell>
          <cell r="V169">
            <v>109</v>
          </cell>
          <cell r="W169">
            <v>139.49259099586399</v>
          </cell>
          <cell r="X169">
            <v>26.176713659912199</v>
          </cell>
          <cell r="Y169">
            <v>165.66930465577599</v>
          </cell>
        </row>
        <row r="170">
          <cell r="A170" t="str">
            <v>130001928</v>
          </cell>
          <cell r="B170" t="str">
            <v>CENTRE GERONTOLOGIQUE DEPARTEMENTAL</v>
          </cell>
          <cell r="C170" t="str">
            <v>CH</v>
          </cell>
          <cell r="D170" t="str">
            <v>Provence-Alpes-Côte-d'Azur</v>
          </cell>
          <cell r="E170">
            <v>0</v>
          </cell>
          <cell r="F170">
            <v>2012</v>
          </cell>
          <cell r="G170">
            <v>0</v>
          </cell>
          <cell r="H170">
            <v>0</v>
          </cell>
          <cell r="I170">
            <v>1</v>
          </cell>
          <cell r="J170">
            <v>0</v>
          </cell>
          <cell r="K170">
            <v>5</v>
          </cell>
          <cell r="L170">
            <v>0</v>
          </cell>
          <cell r="M170">
            <v>0</v>
          </cell>
          <cell r="N170">
            <v>0</v>
          </cell>
          <cell r="O170">
            <v>5</v>
          </cell>
          <cell r="P170">
            <v>20</v>
          </cell>
          <cell r="Q170">
            <v>0</v>
          </cell>
          <cell r="R170">
            <v>4.4721359549995796</v>
          </cell>
          <cell r="S170">
            <v>0</v>
          </cell>
          <cell r="T170">
            <v>4.4721359549995796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</row>
        <row r="171">
          <cell r="A171" t="str">
            <v>130041916</v>
          </cell>
          <cell r="B171" t="str">
            <v>CHI AIX-PERTHUIS</v>
          </cell>
          <cell r="C171" t="str">
            <v>CH</v>
          </cell>
          <cell r="D171" t="str">
            <v>Provence-Alpes-Côte-d'Azur</v>
          </cell>
          <cell r="E171">
            <v>0</v>
          </cell>
          <cell r="F171">
            <v>2014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8</v>
          </cell>
          <cell r="M171">
            <v>1</v>
          </cell>
          <cell r="N171">
            <v>9</v>
          </cell>
          <cell r="O171">
            <v>9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52</v>
          </cell>
          <cell r="V171">
            <v>1</v>
          </cell>
          <cell r="W171">
            <v>3.5831110930271901</v>
          </cell>
          <cell r="X171">
            <v>0.19245008186057802</v>
          </cell>
          <cell r="Y171">
            <v>3.77556117488776</v>
          </cell>
        </row>
        <row r="172">
          <cell r="A172" t="str">
            <v>130786049</v>
          </cell>
          <cell r="B172" t="str">
            <v>AP-HM</v>
          </cell>
          <cell r="C172" t="str">
            <v>CHR/U</v>
          </cell>
          <cell r="D172" t="str">
            <v>Provence-Alpes-Côte-d'Azur</v>
          </cell>
          <cell r="E172">
            <v>0</v>
          </cell>
          <cell r="F172">
            <v>2009</v>
          </cell>
          <cell r="G172">
            <v>28</v>
          </cell>
          <cell r="H172">
            <v>1</v>
          </cell>
          <cell r="I172">
            <v>92</v>
          </cell>
          <cell r="J172">
            <v>4</v>
          </cell>
          <cell r="K172">
            <v>770</v>
          </cell>
          <cell r="L172">
            <v>176</v>
          </cell>
          <cell r="M172">
            <v>22</v>
          </cell>
          <cell r="N172">
            <v>198</v>
          </cell>
          <cell r="O172">
            <v>968</v>
          </cell>
          <cell r="P172">
            <v>9234</v>
          </cell>
          <cell r="Q172">
            <v>36</v>
          </cell>
          <cell r="R172">
            <v>704.84839873896897</v>
          </cell>
          <cell r="S172">
            <v>13.2095470173476</v>
          </cell>
          <cell r="T172">
            <v>718.05794575631705</v>
          </cell>
          <cell r="U172">
            <v>10093</v>
          </cell>
          <cell r="V172">
            <v>83</v>
          </cell>
          <cell r="W172">
            <v>700.80890620417495</v>
          </cell>
          <cell r="X172">
            <v>23.3061532363513</v>
          </cell>
          <cell r="Y172">
            <v>724.11505944052601</v>
          </cell>
        </row>
        <row r="173">
          <cell r="A173" t="str">
            <v>830100525</v>
          </cell>
          <cell r="B173" t="str">
            <v>CH DE DRAGUIGNAN</v>
          </cell>
          <cell r="C173" t="str">
            <v>CH</v>
          </cell>
          <cell r="D173" t="str">
            <v>Provence-Alpes-Côte-d'Azur</v>
          </cell>
          <cell r="E173">
            <v>0</v>
          </cell>
          <cell r="F173">
            <v>2012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6</v>
          </cell>
          <cell r="M173">
            <v>1</v>
          </cell>
          <cell r="N173">
            <v>7</v>
          </cell>
          <cell r="O173">
            <v>7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62</v>
          </cell>
          <cell r="V173">
            <v>20</v>
          </cell>
          <cell r="W173">
            <v>4.4057050893940604</v>
          </cell>
          <cell r="X173">
            <v>1.3187608801800299</v>
          </cell>
          <cell r="Y173">
            <v>5.7244659695740898</v>
          </cell>
        </row>
        <row r="174">
          <cell r="A174" t="str">
            <v>830100566</v>
          </cell>
          <cell r="B174" t="str">
            <v>CH DE FREJUS ST-RAPHAEL</v>
          </cell>
          <cell r="C174" t="str">
            <v>CH</v>
          </cell>
          <cell r="D174" t="str">
            <v>Provence-Alpes-Côte-d'Azur</v>
          </cell>
          <cell r="E174">
            <v>0</v>
          </cell>
          <cell r="F174">
            <v>2011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</v>
          </cell>
          <cell r="M174">
            <v>0</v>
          </cell>
          <cell r="N174">
            <v>1</v>
          </cell>
          <cell r="O174">
            <v>1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17</v>
          </cell>
          <cell r="V174">
            <v>0</v>
          </cell>
          <cell r="W174">
            <v>1.22052890738261</v>
          </cell>
          <cell r="X174">
            <v>0</v>
          </cell>
          <cell r="Y174">
            <v>1.22052890738261</v>
          </cell>
        </row>
        <row r="175">
          <cell r="A175" t="str">
            <v>830100616</v>
          </cell>
          <cell r="B175" t="str">
            <v>CH DE TOULON</v>
          </cell>
          <cell r="C175" t="str">
            <v>CH</v>
          </cell>
          <cell r="D175" t="str">
            <v>Provence-Alpes-Côte-d'Azur</v>
          </cell>
          <cell r="E175">
            <v>0</v>
          </cell>
          <cell r="F175">
            <v>2012</v>
          </cell>
          <cell r="G175">
            <v>0</v>
          </cell>
          <cell r="H175">
            <v>0</v>
          </cell>
          <cell r="I175">
            <v>1</v>
          </cell>
          <cell r="J175">
            <v>0</v>
          </cell>
          <cell r="K175">
            <v>5</v>
          </cell>
          <cell r="L175">
            <v>20</v>
          </cell>
          <cell r="M175">
            <v>0</v>
          </cell>
          <cell r="N175">
            <v>20</v>
          </cell>
          <cell r="O175">
            <v>25</v>
          </cell>
          <cell r="P175">
            <v>7</v>
          </cell>
          <cell r="Q175">
            <v>0</v>
          </cell>
          <cell r="R175">
            <v>2.6457513110645898</v>
          </cell>
          <cell r="S175">
            <v>0</v>
          </cell>
          <cell r="T175">
            <v>2.6457513110645898</v>
          </cell>
          <cell r="U175">
            <v>194</v>
          </cell>
          <cell r="V175">
            <v>0</v>
          </cell>
          <cell r="W175">
            <v>15.268797882969199</v>
          </cell>
          <cell r="X175">
            <v>0</v>
          </cell>
          <cell r="Y175">
            <v>15.268797882969199</v>
          </cell>
        </row>
        <row r="176">
          <cell r="A176" t="str">
            <v>840000350</v>
          </cell>
          <cell r="B176" t="str">
            <v>INSTITUT STE-CATHERINE</v>
          </cell>
          <cell r="C176" t="str">
            <v>EBNL</v>
          </cell>
          <cell r="D176" t="str">
            <v>Provence-Alpes-Côte-d'Azur</v>
          </cell>
          <cell r="E176">
            <v>0</v>
          </cell>
          <cell r="F176">
            <v>2010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26</v>
          </cell>
          <cell r="M176">
            <v>4</v>
          </cell>
          <cell r="N176">
            <v>30</v>
          </cell>
          <cell r="O176">
            <v>30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135</v>
          </cell>
          <cell r="V176">
            <v>21</v>
          </cell>
          <cell r="W176">
            <v>17.284952364384601</v>
          </cell>
          <cell r="X176">
            <v>2.4754890813712498</v>
          </cell>
          <cell r="Y176">
            <v>19.760441445755799</v>
          </cell>
        </row>
        <row r="177">
          <cell r="A177" t="str">
            <v>840006597</v>
          </cell>
          <cell r="B177" t="str">
            <v>CH D'AVIGNON</v>
          </cell>
          <cell r="C177" t="str">
            <v>CH</v>
          </cell>
          <cell r="D177" t="str">
            <v>Provence-Alpes-Côte-d'Azur</v>
          </cell>
          <cell r="E177">
            <v>0</v>
          </cell>
          <cell r="F177">
            <v>2013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19</v>
          </cell>
          <cell r="M177">
            <v>2</v>
          </cell>
          <cell r="N177">
            <v>21</v>
          </cell>
          <cell r="O177">
            <v>21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70</v>
          </cell>
          <cell r="V177">
            <v>5</v>
          </cell>
          <cell r="W177">
            <v>7.2383724766314401</v>
          </cell>
          <cell r="X177">
            <v>0.85095360798451303</v>
          </cell>
          <cell r="Y177">
            <v>8.0893260846159603</v>
          </cell>
        </row>
        <row r="178">
          <cell r="A178" t="str">
            <v>F-060785011</v>
          </cell>
          <cell r="B178" t="str">
            <v>CHU DE NICE - FONDATION LENVAL</v>
          </cell>
          <cell r="C178" t="str">
            <v>CHR/U</v>
          </cell>
          <cell r="D178" t="str">
            <v>Provence-Alpes-Côte-d'Azur</v>
          </cell>
          <cell r="E178" t="str">
            <v>F1</v>
          </cell>
          <cell r="F178">
            <v>2009</v>
          </cell>
          <cell r="G178">
            <v>22</v>
          </cell>
          <cell r="H178">
            <v>3</v>
          </cell>
          <cell r="I178">
            <v>41</v>
          </cell>
          <cell r="J178">
            <v>1</v>
          </cell>
          <cell r="K178">
            <v>460</v>
          </cell>
          <cell r="L178">
            <v>97</v>
          </cell>
          <cell r="M178">
            <v>7</v>
          </cell>
          <cell r="N178">
            <v>104</v>
          </cell>
          <cell r="O178">
            <v>564</v>
          </cell>
          <cell r="P178">
            <v>2411</v>
          </cell>
          <cell r="Q178">
            <v>82</v>
          </cell>
          <cell r="R178">
            <v>290.190760471864</v>
          </cell>
          <cell r="S178">
            <v>16.647763334256101</v>
          </cell>
          <cell r="T178">
            <v>306.83852380612001</v>
          </cell>
          <cell r="U178">
            <v>2522</v>
          </cell>
          <cell r="V178">
            <v>43</v>
          </cell>
          <cell r="W178">
            <v>264.02345860946298</v>
          </cell>
          <cell r="X178">
            <v>9.3214710127959499</v>
          </cell>
          <cell r="Y178">
            <v>273.34492962225897</v>
          </cell>
        </row>
        <row r="179">
          <cell r="A179" t="str">
            <v>F-130002157</v>
          </cell>
          <cell r="B179" t="str">
            <v>FUSION HOPITAL EUROPEEN MARSEILLE</v>
          </cell>
          <cell r="C179" t="str">
            <v>EBNL</v>
          </cell>
          <cell r="D179" t="str">
            <v>Provence-Alpes-Côte-d'Azur</v>
          </cell>
          <cell r="E179" t="str">
            <v>F25</v>
          </cell>
          <cell r="F179">
            <v>2016</v>
          </cell>
          <cell r="G179">
            <v>1</v>
          </cell>
          <cell r="H179">
            <v>0</v>
          </cell>
          <cell r="I179">
            <v>4</v>
          </cell>
          <cell r="J179">
            <v>0</v>
          </cell>
          <cell r="K179">
            <v>30</v>
          </cell>
          <cell r="L179">
            <v>11</v>
          </cell>
          <cell r="M179">
            <v>3</v>
          </cell>
          <cell r="N179">
            <v>14</v>
          </cell>
          <cell r="O179">
            <v>44</v>
          </cell>
          <cell r="P179">
            <v>712</v>
          </cell>
          <cell r="Q179">
            <v>0</v>
          </cell>
          <cell r="R179">
            <v>49.764585912381399</v>
          </cell>
          <cell r="S179">
            <v>0</v>
          </cell>
          <cell r="T179">
            <v>49.764585912381399</v>
          </cell>
          <cell r="U179">
            <v>600</v>
          </cell>
          <cell r="V179">
            <v>4</v>
          </cell>
          <cell r="W179">
            <v>48.459994645391298</v>
          </cell>
          <cell r="X179">
            <v>0.84581092280361503</v>
          </cell>
          <cell r="Y179">
            <v>49.305805568194899</v>
          </cell>
        </row>
        <row r="180">
          <cell r="A180" t="str">
            <v>F-130014228</v>
          </cell>
          <cell r="B180" t="str">
            <v>FUSION HOPITAL ST-JOSEPH MARSEILLE</v>
          </cell>
          <cell r="C180" t="str">
            <v>EBNL</v>
          </cell>
          <cell r="D180" t="str">
            <v>Provence-Alpes-Côte-d'Azur</v>
          </cell>
          <cell r="E180" t="str">
            <v>F2</v>
          </cell>
          <cell r="F180">
            <v>2009</v>
          </cell>
          <cell r="G180">
            <v>0</v>
          </cell>
          <cell r="H180">
            <v>0</v>
          </cell>
          <cell r="I180">
            <v>1</v>
          </cell>
          <cell r="J180">
            <v>0</v>
          </cell>
          <cell r="K180">
            <v>5</v>
          </cell>
          <cell r="L180">
            <v>17</v>
          </cell>
          <cell r="M180">
            <v>1</v>
          </cell>
          <cell r="N180">
            <v>18</v>
          </cell>
          <cell r="O180">
            <v>23</v>
          </cell>
          <cell r="P180">
            <v>221</v>
          </cell>
          <cell r="Q180">
            <v>0</v>
          </cell>
          <cell r="R180">
            <v>14.866068747318501</v>
          </cell>
          <cell r="S180">
            <v>0</v>
          </cell>
          <cell r="T180">
            <v>14.866068747318501</v>
          </cell>
          <cell r="U180">
            <v>6337</v>
          </cell>
          <cell r="V180">
            <v>1</v>
          </cell>
          <cell r="W180">
            <v>68.104626246367104</v>
          </cell>
          <cell r="X180">
            <v>0.14744195730789803</v>
          </cell>
          <cell r="Y180">
            <v>68.252068203674995</v>
          </cell>
        </row>
        <row r="181">
          <cell r="A181" t="str">
            <v>970100228</v>
          </cell>
          <cell r="B181" t="str">
            <v>CHU DE POINTE-A-PITRE</v>
          </cell>
          <cell r="C181" t="str">
            <v>CHR/U</v>
          </cell>
          <cell r="D181" t="str">
            <v>ZZ-Guadeloupe</v>
          </cell>
          <cell r="E181">
            <v>0</v>
          </cell>
          <cell r="F181">
            <v>2009</v>
          </cell>
          <cell r="G181">
            <v>2</v>
          </cell>
          <cell r="H181">
            <v>0</v>
          </cell>
          <cell r="I181">
            <v>5</v>
          </cell>
          <cell r="J181">
            <v>0</v>
          </cell>
          <cell r="K181">
            <v>45</v>
          </cell>
          <cell r="L181">
            <v>11</v>
          </cell>
          <cell r="M181">
            <v>0</v>
          </cell>
          <cell r="N181">
            <v>11</v>
          </cell>
          <cell r="O181">
            <v>56</v>
          </cell>
          <cell r="P181">
            <v>353</v>
          </cell>
          <cell r="Q181">
            <v>0</v>
          </cell>
          <cell r="R181">
            <v>41.0625690483838</v>
          </cell>
          <cell r="S181">
            <v>0</v>
          </cell>
          <cell r="T181">
            <v>41.0625690483838</v>
          </cell>
          <cell r="U181">
            <v>358</v>
          </cell>
          <cell r="V181">
            <v>0</v>
          </cell>
          <cell r="W181">
            <v>40.113145686232897</v>
          </cell>
          <cell r="X181">
            <v>0</v>
          </cell>
          <cell r="Y181">
            <v>40.113145686232897</v>
          </cell>
        </row>
        <row r="182">
          <cell r="A182" t="str">
            <v>970302022</v>
          </cell>
          <cell r="B182" t="str">
            <v>CH DE CAYENNE</v>
          </cell>
          <cell r="C182" t="str">
            <v>CH</v>
          </cell>
          <cell r="D182" t="str">
            <v>ZZ-Guyane</v>
          </cell>
          <cell r="E182">
            <v>0</v>
          </cell>
          <cell r="F182">
            <v>2010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1</v>
          </cell>
          <cell r="M182">
            <v>0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8</v>
          </cell>
          <cell r="V182">
            <v>0</v>
          </cell>
          <cell r="W182">
            <v>0.99227787898136999</v>
          </cell>
          <cell r="X182">
            <v>0</v>
          </cell>
          <cell r="Y182">
            <v>0.99227787898136999</v>
          </cell>
        </row>
        <row r="183">
          <cell r="A183" t="str">
            <v>970302121</v>
          </cell>
          <cell r="B183" t="str">
            <v>CH DE L'OUEST GUYANNAIS</v>
          </cell>
          <cell r="C183" t="str">
            <v>CH</v>
          </cell>
          <cell r="D183" t="str">
            <v>ZZ-Guyane</v>
          </cell>
          <cell r="E183">
            <v>0</v>
          </cell>
          <cell r="F183">
            <v>2013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</row>
        <row r="184">
          <cell r="A184" t="str">
            <v>970211207</v>
          </cell>
          <cell r="B184" t="str">
            <v>CHU DE MARTINIQUE</v>
          </cell>
          <cell r="C184" t="str">
            <v>CHR/U</v>
          </cell>
          <cell r="D184" t="str">
            <v>ZZ-Martinique</v>
          </cell>
          <cell r="E184">
            <v>0</v>
          </cell>
          <cell r="F184">
            <v>2009</v>
          </cell>
          <cell r="G184">
            <v>3</v>
          </cell>
          <cell r="H184">
            <v>0</v>
          </cell>
          <cell r="I184">
            <v>8</v>
          </cell>
          <cell r="J184">
            <v>0</v>
          </cell>
          <cell r="K184">
            <v>70</v>
          </cell>
          <cell r="L184">
            <v>11</v>
          </cell>
          <cell r="M184">
            <v>0</v>
          </cell>
          <cell r="N184">
            <v>11</v>
          </cell>
          <cell r="O184">
            <v>81</v>
          </cell>
          <cell r="P184">
            <v>423</v>
          </cell>
          <cell r="Q184">
            <v>0</v>
          </cell>
          <cell r="R184">
            <v>56.684064210298601</v>
          </cell>
          <cell r="S184">
            <v>0</v>
          </cell>
          <cell r="T184">
            <v>56.684064210298601</v>
          </cell>
          <cell r="U184">
            <v>487</v>
          </cell>
          <cell r="V184">
            <v>0</v>
          </cell>
          <cell r="W184">
            <v>63.213067908420598</v>
          </cell>
          <cell r="X184">
            <v>0</v>
          </cell>
          <cell r="Y184">
            <v>63.213067908420598</v>
          </cell>
        </row>
        <row r="185">
          <cell r="A185" t="str">
            <v>970408589</v>
          </cell>
          <cell r="B185" t="str">
            <v>CHU DE LA REUNION</v>
          </cell>
          <cell r="C185" t="str">
            <v>CHR/U</v>
          </cell>
          <cell r="D185" t="str">
            <v>ZZ-Réunion</v>
          </cell>
          <cell r="E185">
            <v>0</v>
          </cell>
          <cell r="F185">
            <v>2009</v>
          </cell>
          <cell r="G185">
            <v>3</v>
          </cell>
          <cell r="H185">
            <v>0</v>
          </cell>
          <cell r="I185">
            <v>2</v>
          </cell>
          <cell r="J185">
            <v>0</v>
          </cell>
          <cell r="K185">
            <v>40</v>
          </cell>
          <cell r="L185">
            <v>15</v>
          </cell>
          <cell r="M185">
            <v>1</v>
          </cell>
          <cell r="N185">
            <v>16</v>
          </cell>
          <cell r="O185">
            <v>56</v>
          </cell>
          <cell r="P185">
            <v>353</v>
          </cell>
          <cell r="Q185">
            <v>0</v>
          </cell>
          <cell r="R185">
            <v>37.344607548031398</v>
          </cell>
          <cell r="S185">
            <v>0</v>
          </cell>
          <cell r="T185">
            <v>37.344607548031398</v>
          </cell>
          <cell r="U185">
            <v>353</v>
          </cell>
          <cell r="V185">
            <v>1</v>
          </cell>
          <cell r="W185">
            <v>23.2004504900287</v>
          </cell>
          <cell r="X185">
            <v>0.14744195730789803</v>
          </cell>
          <cell r="Y185">
            <v>23.347892447336601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8"/>
  <sheetViews>
    <sheetView workbookViewId="0"/>
  </sheetViews>
  <sheetFormatPr baseColWidth="10" defaultColWidth="9.140625" defaultRowHeight="12.75" x14ac:dyDescent="0.2"/>
  <cols>
    <col min="1" max="1" width="10.7109375" style="1" customWidth="1"/>
    <col min="2" max="2" width="69.140625" style="1" customWidth="1"/>
    <col min="3" max="3" width="9" style="1" customWidth="1"/>
    <col min="4" max="4" width="33.85546875" style="1" customWidth="1"/>
    <col min="5" max="5" width="7.7109375" style="2" customWidth="1"/>
    <col min="6" max="6" width="8.5703125" style="2" customWidth="1"/>
    <col min="7" max="7" width="10.28515625" style="2" bestFit="1" customWidth="1"/>
    <col min="8" max="9" width="10.28515625" style="2" customWidth="1"/>
    <col min="10" max="10" width="9.140625" style="8"/>
    <col min="11" max="37" width="9.140625" style="4"/>
    <col min="38" max="16384" width="9.140625" style="1"/>
  </cols>
  <sheetData>
    <row r="1" spans="1:37" s="3" customFormat="1" ht="38.25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17</v>
      </c>
      <c r="F1" s="6" t="s">
        <v>20</v>
      </c>
      <c r="G1" s="6" t="s">
        <v>19</v>
      </c>
      <c r="H1" s="6" t="s">
        <v>26</v>
      </c>
      <c r="I1" s="6" t="s">
        <v>68</v>
      </c>
      <c r="J1" s="6" t="s">
        <v>67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x14ac:dyDescent="0.2">
      <c r="A2" s="29" t="s">
        <v>10</v>
      </c>
      <c r="B2" s="9" t="s">
        <v>11</v>
      </c>
      <c r="C2" s="9" t="s">
        <v>6</v>
      </c>
      <c r="D2" s="14" t="s">
        <v>30</v>
      </c>
      <c r="E2" s="10">
        <v>2009</v>
      </c>
      <c r="F2" s="10">
        <v>206</v>
      </c>
      <c r="G2" s="10">
        <v>233</v>
      </c>
      <c r="H2" s="15">
        <v>265</v>
      </c>
      <c r="I2" s="15">
        <f>VLOOKUP(A2,'[1]ES+Fusions+GH'!$A$1:$N$173,8,FALSE)</f>
        <v>491</v>
      </c>
      <c r="J2" s="23">
        <f t="shared" ref="J2:J17" si="0">((100/$H$18*H2)*1/4+(100/$I$18*I2)*1/4+(100/$F$18*F2)*1/4)+(100/$G$18*G2)*1/4</f>
        <v>26.279997470484084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x14ac:dyDescent="0.2">
      <c r="A3" s="40" t="s">
        <v>51</v>
      </c>
      <c r="B3" s="14" t="s">
        <v>52</v>
      </c>
      <c r="C3" s="14" t="s">
        <v>9</v>
      </c>
      <c r="D3" s="14" t="s">
        <v>30</v>
      </c>
      <c r="E3" s="15">
        <v>2017</v>
      </c>
      <c r="F3" s="22"/>
      <c r="G3" s="22"/>
      <c r="H3" s="22"/>
      <c r="I3" s="15">
        <f>VLOOKUP(A3,'[1]ES+Fusions+GH'!$A$1:$N$173,8,FALSE)</f>
        <v>42</v>
      </c>
      <c r="J3" s="23">
        <f t="shared" si="0"/>
        <v>0.60816681146828844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x14ac:dyDescent="0.2">
      <c r="A4" s="40" t="s">
        <v>31</v>
      </c>
      <c r="B4" s="14" t="s">
        <v>32</v>
      </c>
      <c r="C4" s="14" t="s">
        <v>33</v>
      </c>
      <c r="D4" s="14" t="s">
        <v>34</v>
      </c>
      <c r="E4" s="15">
        <v>2016</v>
      </c>
      <c r="F4" s="15">
        <v>0</v>
      </c>
      <c r="G4" s="15">
        <v>0</v>
      </c>
      <c r="H4" s="15">
        <v>0</v>
      </c>
      <c r="I4" s="15">
        <f>VLOOKUP(A4,'[1]ES+Fusions+GH'!$A$1:$N$173,8,FALSE)</f>
        <v>4</v>
      </c>
      <c r="J4" s="23">
        <f t="shared" si="0"/>
        <v>5.7920648711265565E-2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x14ac:dyDescent="0.2">
      <c r="A5" s="40" t="s">
        <v>53</v>
      </c>
      <c r="B5" s="14" t="s">
        <v>54</v>
      </c>
      <c r="C5" s="14" t="s">
        <v>9</v>
      </c>
      <c r="D5" s="14" t="s">
        <v>34</v>
      </c>
      <c r="E5" s="15">
        <v>2017</v>
      </c>
      <c r="F5" s="22"/>
      <c r="G5" s="22"/>
      <c r="H5" s="22"/>
      <c r="I5" s="15">
        <f>VLOOKUP(A5,'[1]ES+Fusions+GH'!$A$1:$N$173,8,FALSE)</f>
        <v>9</v>
      </c>
      <c r="J5" s="23">
        <f t="shared" si="0"/>
        <v>0.13032145960034752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x14ac:dyDescent="0.2">
      <c r="A6" s="40" t="s">
        <v>55</v>
      </c>
      <c r="B6" s="14" t="s">
        <v>56</v>
      </c>
      <c r="C6" s="14" t="s">
        <v>9</v>
      </c>
      <c r="D6" s="14" t="s">
        <v>35</v>
      </c>
      <c r="E6" s="15">
        <v>2017</v>
      </c>
      <c r="F6" s="22"/>
      <c r="G6" s="22"/>
      <c r="H6" s="22"/>
      <c r="I6" s="15">
        <f>VLOOKUP(A6,'[1]ES+Fusions+GH'!$A$1:$N$173,8,FALSE)</f>
        <v>0</v>
      </c>
      <c r="J6" s="23">
        <f t="shared" si="0"/>
        <v>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x14ac:dyDescent="0.2">
      <c r="A7" s="29" t="s">
        <v>14</v>
      </c>
      <c r="B7" s="9" t="s">
        <v>15</v>
      </c>
      <c r="C7" s="9" t="s">
        <v>6</v>
      </c>
      <c r="D7" s="14" t="s">
        <v>35</v>
      </c>
      <c r="E7" s="10">
        <v>2013</v>
      </c>
      <c r="F7" s="10">
        <v>136</v>
      </c>
      <c r="G7" s="10">
        <v>0</v>
      </c>
      <c r="H7" s="15">
        <v>0</v>
      </c>
      <c r="I7" s="15">
        <v>0</v>
      </c>
      <c r="J7" s="23">
        <f t="shared" si="0"/>
        <v>3.3235581622678394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">
      <c r="A8" s="40" t="s">
        <v>57</v>
      </c>
      <c r="B8" s="14" t="s">
        <v>58</v>
      </c>
      <c r="C8" s="14" t="s">
        <v>9</v>
      </c>
      <c r="D8" s="14" t="s">
        <v>36</v>
      </c>
      <c r="E8" s="15">
        <v>2017</v>
      </c>
      <c r="F8" s="22"/>
      <c r="G8" s="22"/>
      <c r="H8" s="22"/>
      <c r="I8" s="15">
        <f>VLOOKUP(A8,'[1]ES+Fusions+GH'!$A$1:$N$173,8,FALSE)</f>
        <v>3</v>
      </c>
      <c r="J8" s="23">
        <f t="shared" si="0"/>
        <v>4.3440486533449174E-2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x14ac:dyDescent="0.2">
      <c r="A9" s="40" t="s">
        <v>59</v>
      </c>
      <c r="B9" s="14" t="s">
        <v>60</v>
      </c>
      <c r="C9" s="14" t="s">
        <v>9</v>
      </c>
      <c r="D9" s="14" t="s">
        <v>36</v>
      </c>
      <c r="E9" s="15">
        <v>2017</v>
      </c>
      <c r="F9" s="22"/>
      <c r="G9" s="22"/>
      <c r="H9" s="22"/>
      <c r="I9" s="15">
        <f>VLOOKUP(A9,'[1]ES+Fusions+GH'!$A$1:$N$173,8,FALSE)</f>
        <v>0</v>
      </c>
      <c r="J9" s="23">
        <f t="shared" si="0"/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x14ac:dyDescent="0.2">
      <c r="A10" s="40" t="s">
        <v>37</v>
      </c>
      <c r="B10" s="14" t="s">
        <v>38</v>
      </c>
      <c r="C10" s="14" t="s">
        <v>33</v>
      </c>
      <c r="D10" s="14" t="s">
        <v>36</v>
      </c>
      <c r="E10" s="15">
        <v>2016</v>
      </c>
      <c r="F10" s="15">
        <v>0</v>
      </c>
      <c r="G10" s="15">
        <v>0</v>
      </c>
      <c r="H10" s="15">
        <v>3</v>
      </c>
      <c r="I10" s="15">
        <f>VLOOKUP(A10,'[1]ES+Fusions+GH'!$A$1:$N$173,8,FALSE)</f>
        <v>16</v>
      </c>
      <c r="J10" s="23">
        <f t="shared" si="0"/>
        <v>0.30223762777074431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x14ac:dyDescent="0.2">
      <c r="A11" s="29" t="s">
        <v>12</v>
      </c>
      <c r="B11" s="9" t="s">
        <v>13</v>
      </c>
      <c r="C11" s="9" t="s">
        <v>6</v>
      </c>
      <c r="D11" s="14" t="s">
        <v>36</v>
      </c>
      <c r="E11" s="10">
        <v>2014</v>
      </c>
      <c r="F11" s="10">
        <v>24</v>
      </c>
      <c r="G11" s="10">
        <v>11</v>
      </c>
      <c r="H11" s="15">
        <v>40</v>
      </c>
      <c r="I11" s="15">
        <f>VLOOKUP(A11,'[1]ES+Fusions+GH'!$A$1:$N$173,8,FALSE)</f>
        <v>38</v>
      </c>
      <c r="J11" s="23">
        <f t="shared" si="0"/>
        <v>2.4506245273872778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">
      <c r="A12" s="40" t="s">
        <v>61</v>
      </c>
      <c r="B12" s="14" t="s">
        <v>62</v>
      </c>
      <c r="C12" s="14" t="s">
        <v>33</v>
      </c>
      <c r="D12" s="14" t="s">
        <v>16</v>
      </c>
      <c r="E12" s="15">
        <v>2017</v>
      </c>
      <c r="F12" s="22"/>
      <c r="G12" s="22"/>
      <c r="H12" s="22"/>
      <c r="I12" s="15">
        <f>VLOOKUP(A12,'[1]ES+Fusions+GH'!$A$1:$N$173,8,FALSE)</f>
        <v>250</v>
      </c>
      <c r="J12" s="23">
        <f t="shared" si="0"/>
        <v>3.6200405444540977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2">
      <c r="A13" s="40" t="s">
        <v>63</v>
      </c>
      <c r="B13" s="14" t="s">
        <v>64</v>
      </c>
      <c r="C13" s="14" t="s">
        <v>9</v>
      </c>
      <c r="D13" s="14" t="s">
        <v>39</v>
      </c>
      <c r="E13" s="15">
        <v>2017</v>
      </c>
      <c r="F13" s="22"/>
      <c r="G13" s="22"/>
      <c r="H13" s="22"/>
      <c r="I13" s="15">
        <f>VLOOKUP(A13,'[1]ES+Fusions+GH'!$A$1:$N$173,8,FALSE)</f>
        <v>0</v>
      </c>
      <c r="J13" s="23">
        <f t="shared" si="0"/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2">
      <c r="A14" s="29" t="s">
        <v>4</v>
      </c>
      <c r="B14" s="9" t="s">
        <v>5</v>
      </c>
      <c r="C14" s="9" t="s">
        <v>6</v>
      </c>
      <c r="D14" s="14" t="s">
        <v>39</v>
      </c>
      <c r="E14" s="10">
        <v>2010</v>
      </c>
      <c r="F14" s="10">
        <v>434</v>
      </c>
      <c r="G14" s="10">
        <v>397</v>
      </c>
      <c r="H14" s="15">
        <v>601</v>
      </c>
      <c r="I14" s="15">
        <f>VLOOKUP(A14,'[1]ES+Fusions+GH'!$A$1:$N$173,8,FALSE)</f>
        <v>341.5</v>
      </c>
      <c r="J14" s="23">
        <f t="shared" si="0"/>
        <v>43.152318042703406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">
      <c r="A15" s="29" t="s">
        <v>7</v>
      </c>
      <c r="B15" s="9" t="s">
        <v>8</v>
      </c>
      <c r="C15" s="9" t="s">
        <v>6</v>
      </c>
      <c r="D15" s="14" t="s">
        <v>39</v>
      </c>
      <c r="E15" s="10">
        <v>2012</v>
      </c>
      <c r="F15" s="10">
        <v>223</v>
      </c>
      <c r="G15" s="10">
        <v>96</v>
      </c>
      <c r="H15" s="15">
        <v>113</v>
      </c>
      <c r="I15" s="15">
        <f>VLOOKUP(A15,'[1]ES+Fusions+GH'!$A$1:$N$173,8,FALSE)</f>
        <v>398</v>
      </c>
      <c r="J15" s="23">
        <f t="shared" si="0"/>
        <v>17.126780370140811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x14ac:dyDescent="0.2">
      <c r="A16" s="40" t="s">
        <v>40</v>
      </c>
      <c r="B16" s="14" t="s">
        <v>41</v>
      </c>
      <c r="C16" s="14" t="s">
        <v>33</v>
      </c>
      <c r="D16" s="14" t="s">
        <v>39</v>
      </c>
      <c r="E16" s="15">
        <v>2016</v>
      </c>
      <c r="F16" s="15">
        <v>0</v>
      </c>
      <c r="G16" s="15">
        <v>0</v>
      </c>
      <c r="H16" s="15">
        <v>41</v>
      </c>
      <c r="I16" s="15">
        <f>VLOOKUP(A16,'[1]ES+Fusions+GH'!$A$1:$N$173,8,FALSE)</f>
        <v>126</v>
      </c>
      <c r="J16" s="23">
        <f t="shared" si="0"/>
        <v>2.7887525510558531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">
      <c r="A17" s="40" t="s">
        <v>65</v>
      </c>
      <c r="B17" s="14" t="s">
        <v>66</v>
      </c>
      <c r="C17" s="14" t="s">
        <v>9</v>
      </c>
      <c r="D17" s="14" t="s">
        <v>42</v>
      </c>
      <c r="E17" s="15">
        <v>2017</v>
      </c>
      <c r="F17" s="22"/>
      <c r="G17" s="22"/>
      <c r="H17" s="22"/>
      <c r="I17" s="15">
        <f>VLOOKUP(A17,'[1]ES+Fusions+GH'!$A$1:$N$173,8,FALSE)</f>
        <v>8</v>
      </c>
      <c r="J17" s="23">
        <f t="shared" si="0"/>
        <v>0.11584129742253113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2">
      <c r="F18" s="7">
        <f>SUM(F2:F17)</f>
        <v>1023</v>
      </c>
      <c r="G18" s="7">
        <f>SUM(G2:G17)</f>
        <v>737</v>
      </c>
      <c r="H18" s="7">
        <f>SUM(H2:H17)</f>
        <v>1063</v>
      </c>
      <c r="I18" s="7">
        <f>SUM(I2:I17)</f>
        <v>1726.5</v>
      </c>
      <c r="J18" s="36">
        <f>SUM(J2:J17)</f>
        <v>100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</sheetData>
  <autoFilter ref="A1:J18">
    <sortState ref="A2:J18">
      <sortCondition ref="D2:D18"/>
      <sortCondition ref="A2:A18"/>
    </sortState>
  </autoFilter>
  <sortState ref="A2:J270">
    <sortCondition ref="D2:D270"/>
    <sortCondition ref="A2:A270"/>
  </sortState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AJ18"/>
  <sheetViews>
    <sheetView workbookViewId="0"/>
  </sheetViews>
  <sheetFormatPr baseColWidth="10" defaultRowHeight="12.75" x14ac:dyDescent="0.2"/>
  <cols>
    <col min="1" max="1" width="10" style="5" bestFit="1" customWidth="1"/>
    <col min="2" max="2" width="71.42578125" style="5" bestFit="1" customWidth="1"/>
    <col min="3" max="3" width="9.42578125" style="5" bestFit="1" customWidth="1"/>
    <col min="4" max="4" width="32.28515625" style="5" bestFit="1" customWidth="1"/>
    <col min="5" max="5" width="6.85546875" style="5" bestFit="1" customWidth="1"/>
    <col min="6" max="8" width="6.28515625" style="5" customWidth="1"/>
    <col min="9" max="9" width="7.5703125" style="5" customWidth="1"/>
    <col min="10" max="12" width="10.5703125" style="5" customWidth="1"/>
    <col min="13" max="13" width="15.140625" style="31" bestFit="1" customWidth="1"/>
    <col min="14" max="14" width="10.5703125" style="5" bestFit="1" customWidth="1"/>
    <col min="15" max="16" width="10.5703125" style="5" customWidth="1"/>
    <col min="17" max="17" width="11.42578125" style="31"/>
    <col min="18" max="16384" width="11.42578125" style="5"/>
  </cols>
  <sheetData>
    <row r="1" spans="1:36" s="32" customFormat="1" ht="51" x14ac:dyDescent="0.2">
      <c r="A1" s="13" t="s">
        <v>18</v>
      </c>
      <c r="B1" s="21" t="s">
        <v>1</v>
      </c>
      <c r="C1" s="21" t="s">
        <v>2</v>
      </c>
      <c r="D1" s="21" t="s">
        <v>3</v>
      </c>
      <c r="E1" s="13" t="s">
        <v>17</v>
      </c>
      <c r="F1" s="13" t="s">
        <v>21</v>
      </c>
      <c r="G1" s="13" t="s">
        <v>27</v>
      </c>
      <c r="H1" s="13" t="s">
        <v>69</v>
      </c>
      <c r="I1" s="13" t="s">
        <v>76</v>
      </c>
      <c r="J1" s="26" t="s">
        <v>22</v>
      </c>
      <c r="K1" s="26" t="s">
        <v>28</v>
      </c>
      <c r="L1" s="26" t="s">
        <v>70</v>
      </c>
      <c r="M1" s="26" t="s">
        <v>77</v>
      </c>
      <c r="N1" s="26" t="s">
        <v>23</v>
      </c>
      <c r="O1" s="26" t="s">
        <v>29</v>
      </c>
      <c r="P1" s="26" t="s">
        <v>71</v>
      </c>
      <c r="Q1" s="26" t="s">
        <v>78</v>
      </c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1:36" x14ac:dyDescent="0.2">
      <c r="A2" s="18" t="s">
        <v>10</v>
      </c>
      <c r="B2" s="19" t="s">
        <v>11</v>
      </c>
      <c r="C2" s="19" t="s">
        <v>6</v>
      </c>
      <c r="D2" s="14" t="s">
        <v>30</v>
      </c>
      <c r="E2" s="10">
        <v>2009</v>
      </c>
      <c r="F2" s="25">
        <v>95</v>
      </c>
      <c r="G2" s="25">
        <v>112</v>
      </c>
      <c r="H2" s="25">
        <f>VLOOKUP(A2,'[2]ES+Fusions'!$A$1:$Y$185,15,FALSE)</f>
        <v>174</v>
      </c>
      <c r="I2" s="23">
        <f t="shared" ref="I2:I17" si="0">((100/$G$18*G2)*1/3+(100/H$18*H2)*1/3+(100/$F$18*F2)*1/3)</f>
        <v>66.135475097739246</v>
      </c>
      <c r="J2" s="27">
        <v>50.035134441030202</v>
      </c>
      <c r="K2" s="27">
        <v>67.034419058627606</v>
      </c>
      <c r="L2" s="27">
        <f>VLOOKUP(A2,'[2]ES+Fusions'!$A$1:$Y$185,20,FALSE)</f>
        <v>106.14227910420399</v>
      </c>
      <c r="M2" s="23">
        <f t="shared" ref="M2:M17" si="1">((100/$K$18*K2)*1/3+(100/L$18*L2)*1/3+(100/$J$18*J2)*1/3)</f>
        <v>65.096488427358977</v>
      </c>
      <c r="N2" s="27">
        <v>51.266905964716599</v>
      </c>
      <c r="O2" s="27">
        <v>62.389491115233497</v>
      </c>
      <c r="P2" s="27">
        <f>VLOOKUP(A2,'[2]ES+Fusions'!$A$1:$Y$185,25,FALSE)</f>
        <v>119.228558448561</v>
      </c>
      <c r="Q2" s="11">
        <f t="shared" ref="Q2:Q17" si="2">((100/$O$18*O2)*1/3+(100/$P$18*P2)*1/3+(100/$N$18*N2)*1/3)</f>
        <v>57.034833521658719</v>
      </c>
    </row>
    <row r="3" spans="1:36" x14ac:dyDescent="0.2">
      <c r="A3" s="18" t="s">
        <v>51</v>
      </c>
      <c r="B3" s="14" t="s">
        <v>52</v>
      </c>
      <c r="C3" s="14" t="s">
        <v>9</v>
      </c>
      <c r="D3" s="14" t="s">
        <v>30</v>
      </c>
      <c r="E3" s="15">
        <v>2017</v>
      </c>
      <c r="F3" s="24"/>
      <c r="G3" s="50"/>
      <c r="H3" s="25">
        <f>VLOOKUP(A3,'[2]ES+Fusions'!$A$1:$Y$185,15,FALSE)</f>
        <v>1</v>
      </c>
      <c r="I3" s="23">
        <f t="shared" si="0"/>
        <v>0.11261261261261261</v>
      </c>
      <c r="J3" s="24"/>
      <c r="K3" s="51"/>
      <c r="L3" s="27">
        <f>VLOOKUP(A3,'[2]ES+Fusions'!$A$1:$Y$185,20,FALSE)</f>
        <v>0</v>
      </c>
      <c r="M3" s="23">
        <f t="shared" si="1"/>
        <v>0</v>
      </c>
      <c r="N3" s="24"/>
      <c r="O3" s="51"/>
      <c r="P3" s="27">
        <f>VLOOKUP(A3,'[2]ES+Fusions'!$A$1:$Y$185,25,FALSE)</f>
        <v>1.93792555067274</v>
      </c>
      <c r="Q3" s="11">
        <f t="shared" si="2"/>
        <v>0.28872732087780562</v>
      </c>
    </row>
    <row r="4" spans="1:36" x14ac:dyDescent="0.2">
      <c r="A4" s="18" t="s">
        <v>31</v>
      </c>
      <c r="B4" s="14" t="s">
        <v>32</v>
      </c>
      <c r="C4" s="14" t="s">
        <v>33</v>
      </c>
      <c r="D4" s="14" t="s">
        <v>34</v>
      </c>
      <c r="E4" s="15">
        <v>2016</v>
      </c>
      <c r="F4" s="25">
        <v>0</v>
      </c>
      <c r="G4" s="19">
        <v>1</v>
      </c>
      <c r="H4" s="25">
        <f>VLOOKUP(A4,'[2]ES+Fusions'!$A$1:$Y$185,15,FALSE)</f>
        <v>1</v>
      </c>
      <c r="I4" s="23">
        <f t="shared" si="0"/>
        <v>0.26142213642213641</v>
      </c>
      <c r="J4" s="25">
        <v>0</v>
      </c>
      <c r="K4" s="37">
        <v>0</v>
      </c>
      <c r="L4" s="27">
        <f>VLOOKUP(A4,'[2]ES+Fusions'!$A$1:$Y$185,20,FALSE)</f>
        <v>0</v>
      </c>
      <c r="M4" s="23">
        <f t="shared" si="1"/>
        <v>0</v>
      </c>
      <c r="N4" s="25">
        <v>0</v>
      </c>
      <c r="O4" s="37">
        <v>7.8632796646712704</v>
      </c>
      <c r="P4" s="27">
        <f>VLOOKUP(A4,'[2]ES+Fusions'!$A$1:$Y$185,25,FALSE)</f>
        <v>5.3851649843413298</v>
      </c>
      <c r="Q4" s="11">
        <f t="shared" si="2"/>
        <v>2.4432883585628651</v>
      </c>
    </row>
    <row r="5" spans="1:36" x14ac:dyDescent="0.2">
      <c r="A5" s="18" t="s">
        <v>53</v>
      </c>
      <c r="B5" s="14" t="s">
        <v>54</v>
      </c>
      <c r="C5" s="14" t="s">
        <v>9</v>
      </c>
      <c r="D5" s="14" t="s">
        <v>34</v>
      </c>
      <c r="E5" s="15">
        <v>2017</v>
      </c>
      <c r="F5" s="24"/>
      <c r="G5" s="50"/>
      <c r="H5" s="25">
        <f>VLOOKUP(A5,'[2]ES+Fusions'!$A$1:$Y$185,15,FALSE)</f>
        <v>0</v>
      </c>
      <c r="I5" s="23">
        <f t="shared" si="0"/>
        <v>0</v>
      </c>
      <c r="J5" s="24"/>
      <c r="K5" s="51"/>
      <c r="L5" s="27">
        <f>VLOOKUP(A5,'[2]ES+Fusions'!$A$1:$Y$185,20,FALSE)</f>
        <v>0</v>
      </c>
      <c r="M5" s="23">
        <f t="shared" si="1"/>
        <v>0</v>
      </c>
      <c r="N5" s="24"/>
      <c r="O5" s="51"/>
      <c r="P5" s="27">
        <f>VLOOKUP(A5,'[2]ES+Fusions'!$A$1:$Y$185,25,FALSE)</f>
        <v>0</v>
      </c>
      <c r="Q5" s="11">
        <f t="shared" si="2"/>
        <v>0</v>
      </c>
    </row>
    <row r="6" spans="1:36" x14ac:dyDescent="0.2">
      <c r="A6" s="18" t="s">
        <v>55</v>
      </c>
      <c r="B6" s="14" t="s">
        <v>56</v>
      </c>
      <c r="C6" s="14" t="s">
        <v>9</v>
      </c>
      <c r="D6" s="14" t="s">
        <v>35</v>
      </c>
      <c r="E6" s="15">
        <v>2017</v>
      </c>
      <c r="F6" s="24"/>
      <c r="G6" s="50"/>
      <c r="H6" s="25">
        <f>VLOOKUP(A6,'[2]ES+Fusions'!$A$1:$Y$185,15,FALSE)</f>
        <v>0</v>
      </c>
      <c r="I6" s="23">
        <f t="shared" si="0"/>
        <v>0</v>
      </c>
      <c r="J6" s="24"/>
      <c r="K6" s="51"/>
      <c r="L6" s="27">
        <f>VLOOKUP(A6,'[2]ES+Fusions'!$A$1:$Y$185,20,FALSE)</f>
        <v>0</v>
      </c>
      <c r="M6" s="23">
        <f t="shared" si="1"/>
        <v>0</v>
      </c>
      <c r="N6" s="24"/>
      <c r="O6" s="51"/>
      <c r="P6" s="27">
        <f>VLOOKUP(A6,'[2]ES+Fusions'!$A$1:$Y$185,25,FALSE)</f>
        <v>0</v>
      </c>
      <c r="Q6" s="11">
        <f t="shared" si="2"/>
        <v>0</v>
      </c>
    </row>
    <row r="7" spans="1:36" x14ac:dyDescent="0.2">
      <c r="A7" s="18" t="s">
        <v>14</v>
      </c>
      <c r="B7" s="19" t="s">
        <v>15</v>
      </c>
      <c r="C7" s="19" t="s">
        <v>6</v>
      </c>
      <c r="D7" s="14" t="s">
        <v>35</v>
      </c>
      <c r="E7" s="10">
        <v>2013</v>
      </c>
      <c r="F7" s="25">
        <v>0</v>
      </c>
      <c r="G7" s="25">
        <v>0</v>
      </c>
      <c r="H7" s="25">
        <v>0</v>
      </c>
      <c r="I7" s="23">
        <f t="shared" si="0"/>
        <v>0</v>
      </c>
      <c r="J7" s="27">
        <v>0</v>
      </c>
      <c r="K7" s="27">
        <v>0</v>
      </c>
      <c r="L7" s="27">
        <v>0</v>
      </c>
      <c r="M7" s="23">
        <f t="shared" si="1"/>
        <v>0</v>
      </c>
      <c r="N7" s="27">
        <v>0</v>
      </c>
      <c r="O7" s="27">
        <v>0</v>
      </c>
      <c r="P7" s="27">
        <v>0</v>
      </c>
      <c r="Q7" s="11">
        <f t="shared" si="2"/>
        <v>0</v>
      </c>
    </row>
    <row r="8" spans="1:36" x14ac:dyDescent="0.2">
      <c r="A8" s="18" t="s">
        <v>57</v>
      </c>
      <c r="B8" s="14" t="s">
        <v>58</v>
      </c>
      <c r="C8" s="14" t="s">
        <v>9</v>
      </c>
      <c r="D8" s="14" t="s">
        <v>36</v>
      </c>
      <c r="E8" s="15">
        <v>2017</v>
      </c>
      <c r="F8" s="24"/>
      <c r="G8" s="50"/>
      <c r="H8" s="25">
        <f>VLOOKUP(A8,'[2]ES+Fusions'!$A$1:$Y$185,15,FALSE)</f>
        <v>0</v>
      </c>
      <c r="I8" s="23">
        <f t="shared" si="0"/>
        <v>0</v>
      </c>
      <c r="J8" s="24"/>
      <c r="K8" s="51"/>
      <c r="L8" s="27">
        <f>VLOOKUP(A8,'[2]ES+Fusions'!$A$1:$Y$185,20,FALSE)</f>
        <v>0</v>
      </c>
      <c r="M8" s="23">
        <f t="shared" si="1"/>
        <v>0</v>
      </c>
      <c r="N8" s="24"/>
      <c r="O8" s="51"/>
      <c r="P8" s="27">
        <f>VLOOKUP(A8,'[2]ES+Fusions'!$A$1:$Y$185,25,FALSE)</f>
        <v>0</v>
      </c>
      <c r="Q8" s="11">
        <f t="shared" si="2"/>
        <v>0</v>
      </c>
    </row>
    <row r="9" spans="1:36" x14ac:dyDescent="0.2">
      <c r="A9" s="18" t="s">
        <v>59</v>
      </c>
      <c r="B9" s="14" t="s">
        <v>60</v>
      </c>
      <c r="C9" s="14" t="s">
        <v>9</v>
      </c>
      <c r="D9" s="14" t="s">
        <v>36</v>
      </c>
      <c r="E9" s="15">
        <v>2017</v>
      </c>
      <c r="F9" s="24"/>
      <c r="G9" s="50"/>
      <c r="H9" s="25">
        <f>VLOOKUP(A9,'[2]ES+Fusions'!$A$1:$Y$185,15,FALSE)</f>
        <v>0</v>
      </c>
      <c r="I9" s="23">
        <f t="shared" si="0"/>
        <v>0</v>
      </c>
      <c r="J9" s="24"/>
      <c r="K9" s="51"/>
      <c r="L9" s="27">
        <f>VLOOKUP(A9,'[2]ES+Fusions'!$A$1:$Y$185,20,FALSE)</f>
        <v>0</v>
      </c>
      <c r="M9" s="23">
        <f t="shared" si="1"/>
        <v>0</v>
      </c>
      <c r="N9" s="24"/>
      <c r="O9" s="51"/>
      <c r="P9" s="27">
        <f>VLOOKUP(A9,'[2]ES+Fusions'!$A$1:$Y$185,25,FALSE)</f>
        <v>0</v>
      </c>
      <c r="Q9" s="11">
        <f t="shared" si="2"/>
        <v>0</v>
      </c>
    </row>
    <row r="10" spans="1:36" x14ac:dyDescent="0.2">
      <c r="A10" s="18" t="s">
        <v>37</v>
      </c>
      <c r="B10" s="14" t="s">
        <v>38</v>
      </c>
      <c r="C10" s="14" t="s">
        <v>33</v>
      </c>
      <c r="D10" s="14" t="s">
        <v>36</v>
      </c>
      <c r="E10" s="15">
        <v>2016</v>
      </c>
      <c r="F10" s="25">
        <v>0</v>
      </c>
      <c r="G10" s="19">
        <v>0</v>
      </c>
      <c r="H10" s="25">
        <f>VLOOKUP(A10,'[2]ES+Fusions'!$A$1:$Y$185,15,FALSE)</f>
        <v>0</v>
      </c>
      <c r="I10" s="23">
        <f t="shared" si="0"/>
        <v>0</v>
      </c>
      <c r="J10" s="25">
        <v>0</v>
      </c>
      <c r="K10" s="37">
        <v>0</v>
      </c>
      <c r="L10" s="27">
        <f>VLOOKUP(A10,'[2]ES+Fusions'!$A$1:$Y$185,20,FALSE)</f>
        <v>0</v>
      </c>
      <c r="M10" s="23">
        <f t="shared" si="1"/>
        <v>0</v>
      </c>
      <c r="N10" s="25">
        <v>0</v>
      </c>
      <c r="O10" s="37">
        <v>0</v>
      </c>
      <c r="P10" s="27">
        <f>VLOOKUP(A10,'[2]ES+Fusions'!$A$1:$Y$185,25,FALSE)</f>
        <v>0</v>
      </c>
      <c r="Q10" s="11">
        <f t="shared" si="2"/>
        <v>0</v>
      </c>
    </row>
    <row r="11" spans="1:36" x14ac:dyDescent="0.2">
      <c r="A11" s="18" t="s">
        <v>12</v>
      </c>
      <c r="B11" s="19" t="s">
        <v>13</v>
      </c>
      <c r="C11" s="19" t="s">
        <v>6</v>
      </c>
      <c r="D11" s="14" t="s">
        <v>36</v>
      </c>
      <c r="E11" s="10">
        <v>2014</v>
      </c>
      <c r="F11" s="25">
        <v>1</v>
      </c>
      <c r="G11" s="25">
        <v>41</v>
      </c>
      <c r="H11" s="25">
        <f>VLOOKUP(A11,'[2]ES+Fusions'!$A$1:$Y$185,15,FALSE)</f>
        <v>52</v>
      </c>
      <c r="I11" s="23">
        <f t="shared" si="0"/>
        <v>12.271511740851365</v>
      </c>
      <c r="J11" s="27">
        <v>0</v>
      </c>
      <c r="K11" s="27">
        <v>24.327292388186098</v>
      </c>
      <c r="L11" s="27">
        <f>VLOOKUP(A11,'[2]ES+Fusions'!$A$1:$Y$185,20,FALSE)</f>
        <v>39.144077579618397</v>
      </c>
      <c r="M11" s="23">
        <f t="shared" si="1"/>
        <v>12.629167083657535</v>
      </c>
      <c r="N11" s="27">
        <v>0.33333333333333298</v>
      </c>
      <c r="O11" s="27">
        <v>26.732643694570399</v>
      </c>
      <c r="P11" s="27">
        <f>VLOOKUP(A11,'[2]ES+Fusions'!$A$1:$Y$185,25,FALSE)</f>
        <v>40.585574450849997</v>
      </c>
      <c r="Q11" s="11">
        <f t="shared" si="2"/>
        <v>11.796196304653604</v>
      </c>
    </row>
    <row r="12" spans="1:36" x14ac:dyDescent="0.2">
      <c r="A12" s="18" t="s">
        <v>61</v>
      </c>
      <c r="B12" s="14" t="s">
        <v>62</v>
      </c>
      <c r="C12" s="14" t="s">
        <v>33</v>
      </c>
      <c r="D12" s="14" t="s">
        <v>16</v>
      </c>
      <c r="E12" s="15">
        <v>2017</v>
      </c>
      <c r="F12" s="24"/>
      <c r="G12" s="50"/>
      <c r="H12" s="25">
        <f>VLOOKUP(A12,'[2]ES+Fusions'!$A$1:$Y$185,15,FALSE)</f>
        <v>16</v>
      </c>
      <c r="I12" s="23">
        <f t="shared" si="0"/>
        <v>1.8018018018018018</v>
      </c>
      <c r="J12" s="24"/>
      <c r="K12" s="51"/>
      <c r="L12" s="27">
        <f>VLOOKUP(A12,'[2]ES+Fusions'!$A$1:$Y$185,20,FALSE)</f>
        <v>4.3166247903553998</v>
      </c>
      <c r="M12" s="23">
        <f t="shared" si="1"/>
        <v>0.75766237984389317</v>
      </c>
      <c r="N12" s="24"/>
      <c r="O12" s="51"/>
      <c r="P12" s="27">
        <f>VLOOKUP(A12,'[2]ES+Fusions'!$A$1:$Y$185,25,FALSE)</f>
        <v>5.7471642205209399</v>
      </c>
      <c r="Q12" s="11">
        <f t="shared" si="2"/>
        <v>0.85625752106924546</v>
      </c>
    </row>
    <row r="13" spans="1:36" x14ac:dyDescent="0.2">
      <c r="A13" s="18" t="s">
        <v>63</v>
      </c>
      <c r="B13" s="14" t="s">
        <v>64</v>
      </c>
      <c r="C13" s="14" t="s">
        <v>9</v>
      </c>
      <c r="D13" s="14" t="s">
        <v>39</v>
      </c>
      <c r="E13" s="15">
        <v>2017</v>
      </c>
      <c r="F13" s="24"/>
      <c r="G13" s="50"/>
      <c r="H13" s="25">
        <f>VLOOKUP(A13,'[2]ES+Fusions'!$A$1:$Y$185,15,FALSE)</f>
        <v>0</v>
      </c>
      <c r="I13" s="23">
        <f t="shared" si="0"/>
        <v>0</v>
      </c>
      <c r="J13" s="24"/>
      <c r="K13" s="51"/>
      <c r="L13" s="27">
        <f>VLOOKUP(A13,'[2]ES+Fusions'!$A$1:$Y$185,20,FALSE)</f>
        <v>0</v>
      </c>
      <c r="M13" s="23">
        <f t="shared" si="1"/>
        <v>0</v>
      </c>
      <c r="N13" s="24"/>
      <c r="O13" s="51"/>
      <c r="P13" s="27">
        <f>VLOOKUP(A13,'[2]ES+Fusions'!$A$1:$Y$185,25,FALSE)</f>
        <v>0</v>
      </c>
      <c r="Q13" s="11">
        <f t="shared" si="2"/>
        <v>0</v>
      </c>
    </row>
    <row r="14" spans="1:36" x14ac:dyDescent="0.2">
      <c r="A14" s="18" t="s">
        <v>4</v>
      </c>
      <c r="B14" s="19" t="s">
        <v>5</v>
      </c>
      <c r="C14" s="19" t="s">
        <v>6</v>
      </c>
      <c r="D14" s="14" t="s">
        <v>39</v>
      </c>
      <c r="E14" s="10">
        <v>2010</v>
      </c>
      <c r="F14" s="25">
        <v>7</v>
      </c>
      <c r="G14" s="25">
        <v>10</v>
      </c>
      <c r="H14" s="25">
        <f>VLOOKUP(A14,'[2]ES+Fusions'!$A$1:$Y$185,15,FALSE)</f>
        <v>9</v>
      </c>
      <c r="I14" s="23">
        <f t="shared" si="0"/>
        <v>4.7028666132439714</v>
      </c>
      <c r="J14" s="27">
        <v>4.4721359549995796</v>
      </c>
      <c r="K14" s="27">
        <v>3.16227766016838</v>
      </c>
      <c r="L14" s="27">
        <f>VLOOKUP(A14,'[2]ES+Fusions'!$A$1:$Y$185,20,FALSE)</f>
        <v>3.16227766016838</v>
      </c>
      <c r="M14" s="23">
        <f t="shared" si="1"/>
        <v>4.0384795591231031</v>
      </c>
      <c r="N14" s="27">
        <v>10.636314268193701</v>
      </c>
      <c r="O14" s="27">
        <v>12.872144416025501</v>
      </c>
      <c r="P14" s="27">
        <f>VLOOKUP(A14,'[2]ES+Fusions'!$A$1:$Y$185,25,FALSE)</f>
        <v>10.566967611202299</v>
      </c>
      <c r="Q14" s="11">
        <f t="shared" si="2"/>
        <v>9.7069513903928915</v>
      </c>
    </row>
    <row r="15" spans="1:36" x14ac:dyDescent="0.2">
      <c r="A15" s="18" t="s">
        <v>7</v>
      </c>
      <c r="B15" s="19" t="s">
        <v>8</v>
      </c>
      <c r="C15" s="19" t="s">
        <v>6</v>
      </c>
      <c r="D15" s="14" t="s">
        <v>39</v>
      </c>
      <c r="E15" s="10">
        <v>2012</v>
      </c>
      <c r="F15" s="25">
        <v>3</v>
      </c>
      <c r="G15" s="25">
        <v>3</v>
      </c>
      <c r="H15" s="25">
        <f>VLOOKUP(A15,'[2]ES+Fusions'!$A$1:$Y$185,15,FALSE)</f>
        <v>8</v>
      </c>
      <c r="I15" s="23">
        <f t="shared" si="0"/>
        <v>2.2907256987445668</v>
      </c>
      <c r="J15" s="27">
        <v>0</v>
      </c>
      <c r="K15" s="27">
        <v>0</v>
      </c>
      <c r="L15" s="27">
        <f>VLOOKUP(A15,'[2]ES+Fusions'!$A$1:$Y$185,20,FALSE)</f>
        <v>4.3588989435406695</v>
      </c>
      <c r="M15" s="23">
        <f t="shared" si="1"/>
        <v>0.76508242144208827</v>
      </c>
      <c r="N15" s="27">
        <v>2.86092384506322</v>
      </c>
      <c r="O15" s="27">
        <v>3.6163379284607498</v>
      </c>
      <c r="P15" s="27">
        <f>VLOOKUP(A15,'[2]ES+Fusions'!$A$1:$Y$185,25,FALSE)</f>
        <v>7.4949481622262102</v>
      </c>
      <c r="Q15" s="11">
        <f t="shared" si="2"/>
        <v>3.3362823310884773</v>
      </c>
    </row>
    <row r="16" spans="1:36" x14ac:dyDescent="0.2">
      <c r="A16" s="18" t="s">
        <v>40</v>
      </c>
      <c r="B16" s="14" t="s">
        <v>41</v>
      </c>
      <c r="C16" s="14" t="s">
        <v>33</v>
      </c>
      <c r="D16" s="14" t="s">
        <v>39</v>
      </c>
      <c r="E16" s="15">
        <v>2016</v>
      </c>
      <c r="F16" s="25">
        <v>0</v>
      </c>
      <c r="G16" s="19">
        <v>57</v>
      </c>
      <c r="H16" s="25">
        <f>VLOOKUP(A16,'[2]ES+Fusions'!$A$1:$Y$185,15,FALSE)</f>
        <v>35</v>
      </c>
      <c r="I16" s="23">
        <f t="shared" si="0"/>
        <v>12.423584298584299</v>
      </c>
      <c r="J16" s="25">
        <v>0</v>
      </c>
      <c r="K16" s="37">
        <v>46.2950758718884</v>
      </c>
      <c r="L16" s="27">
        <f>VLOOKUP(A16,'[2]ES+Fusions'!$A$1:$Y$185,20,FALSE)</f>
        <v>32.785618149214301</v>
      </c>
      <c r="M16" s="23">
        <f t="shared" si="1"/>
        <v>16.713120128574403</v>
      </c>
      <c r="N16" s="25">
        <v>0</v>
      </c>
      <c r="O16" s="37">
        <v>46.254940246131198</v>
      </c>
      <c r="P16" s="27">
        <f>VLOOKUP(A16,'[2]ES+Fusions'!$A$1:$Y$185,25,FALSE)</f>
        <v>32.785618300975003</v>
      </c>
      <c r="Q16" s="11">
        <f t="shared" si="2"/>
        <v>14.537463251696384</v>
      </c>
    </row>
    <row r="17" spans="1:17" x14ac:dyDescent="0.2">
      <c r="A17" s="18" t="s">
        <v>65</v>
      </c>
      <c r="B17" s="14" t="s">
        <v>66</v>
      </c>
      <c r="C17" s="14" t="s">
        <v>9</v>
      </c>
      <c r="D17" s="14" t="s">
        <v>42</v>
      </c>
      <c r="E17" s="15">
        <v>2017</v>
      </c>
      <c r="F17" s="24"/>
      <c r="G17" s="50"/>
      <c r="H17" s="25">
        <f>VLOOKUP(A17,'[2]ES+Fusions'!$A$1:$Y$185,15,FALSE)</f>
        <v>0</v>
      </c>
      <c r="I17" s="23">
        <f t="shared" si="0"/>
        <v>0</v>
      </c>
      <c r="J17" s="24"/>
      <c r="K17" s="51"/>
      <c r="L17" s="27">
        <f>VLOOKUP(A17,'[2]ES+Fusions'!$A$1:$Y$185,20,FALSE)</f>
        <v>0</v>
      </c>
      <c r="M17" s="23">
        <f t="shared" si="1"/>
        <v>0</v>
      </c>
      <c r="N17" s="24"/>
      <c r="O17" s="51"/>
      <c r="P17" s="27">
        <f>VLOOKUP(A17,'[2]ES+Fusions'!$A$1:$Y$185,25,FALSE)</f>
        <v>0</v>
      </c>
      <c r="Q17" s="11">
        <f t="shared" si="2"/>
        <v>0</v>
      </c>
    </row>
    <row r="18" spans="1:17" x14ac:dyDescent="0.2">
      <c r="F18" s="35">
        <f t="shared" ref="F18:Q18" si="3">SUM(F2:F17)</f>
        <v>106</v>
      </c>
      <c r="G18" s="35">
        <f t="shared" si="3"/>
        <v>224</v>
      </c>
      <c r="H18" s="35">
        <f t="shared" si="3"/>
        <v>296</v>
      </c>
      <c r="I18" s="39">
        <f t="shared" si="3"/>
        <v>100</v>
      </c>
      <c r="J18" s="35">
        <f t="shared" si="3"/>
        <v>54.507270396029782</v>
      </c>
      <c r="K18" s="35">
        <f t="shared" si="3"/>
        <v>140.81906497887047</v>
      </c>
      <c r="L18" s="35">
        <f t="shared" si="3"/>
        <v>189.90977622710113</v>
      </c>
      <c r="M18" s="39">
        <f t="shared" si="3"/>
        <v>100</v>
      </c>
      <c r="N18" s="35">
        <f t="shared" si="3"/>
        <v>65.097477411306855</v>
      </c>
      <c r="O18" s="35">
        <f t="shared" si="3"/>
        <v>159.72883706509262</v>
      </c>
      <c r="P18" s="35">
        <f t="shared" si="3"/>
        <v>223.73192172934955</v>
      </c>
      <c r="Q18" s="39">
        <f t="shared" si="3"/>
        <v>99.999999999999986</v>
      </c>
    </row>
  </sheetData>
  <autoFilter ref="A1:Q18">
    <sortState ref="A2:Q18">
      <sortCondition ref="D2:D18"/>
      <sortCondition ref="A2:A18"/>
    </sortState>
  </autoFilter>
  <pageMargins left="0.7" right="0.7" top="0.75" bottom="0.75" header="0.3" footer="0.3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CG18"/>
  <sheetViews>
    <sheetView workbookViewId="0"/>
  </sheetViews>
  <sheetFormatPr baseColWidth="10" defaultRowHeight="12.75" x14ac:dyDescent="0.2"/>
  <cols>
    <col min="1" max="1" width="10" style="5" bestFit="1" customWidth="1"/>
    <col min="2" max="2" width="71.42578125" style="5" bestFit="1" customWidth="1"/>
    <col min="3" max="3" width="9.42578125" style="5" bestFit="1" customWidth="1"/>
    <col min="4" max="4" width="32.28515625" style="5" bestFit="1" customWidth="1"/>
    <col min="5" max="5" width="6.85546875" style="5" bestFit="1" customWidth="1"/>
    <col min="6" max="8" width="9.5703125" style="5" customWidth="1"/>
    <col min="9" max="9" width="10.28515625" style="31" customWidth="1"/>
    <col min="10" max="16384" width="11.42578125" style="5"/>
  </cols>
  <sheetData>
    <row r="1" spans="1:85" s="32" customFormat="1" ht="51" x14ac:dyDescent="0.2">
      <c r="A1" s="13" t="s">
        <v>18</v>
      </c>
      <c r="B1" s="21" t="s">
        <v>1</v>
      </c>
      <c r="C1" s="21" t="s">
        <v>2</v>
      </c>
      <c r="D1" s="21" t="s">
        <v>3</v>
      </c>
      <c r="E1" s="13" t="s">
        <v>17</v>
      </c>
      <c r="F1" s="13" t="s">
        <v>24</v>
      </c>
      <c r="G1" s="13" t="s">
        <v>50</v>
      </c>
      <c r="H1" s="13" t="s">
        <v>72</v>
      </c>
      <c r="I1" s="13" t="s">
        <v>75</v>
      </c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</row>
    <row r="2" spans="1:85" x14ac:dyDescent="0.2">
      <c r="A2" s="18" t="s">
        <v>10</v>
      </c>
      <c r="B2" s="19" t="s">
        <v>11</v>
      </c>
      <c r="C2" s="19" t="s">
        <v>6</v>
      </c>
      <c r="D2" s="14" t="s">
        <v>30</v>
      </c>
      <c r="E2" s="10">
        <v>2009</v>
      </c>
      <c r="F2" s="28">
        <v>30.5</v>
      </c>
      <c r="G2" s="15">
        <v>23.5</v>
      </c>
      <c r="H2" s="15">
        <v>32.5</v>
      </c>
      <c r="I2" s="30">
        <f t="shared" ref="I2:I17" si="0">((100/$G$18*G2)*1/3+(100/$H$18*H2)*1/3+(100/$F$18*F2)*1/3)</f>
        <v>28.906349698518092</v>
      </c>
    </row>
    <row r="3" spans="1:85" x14ac:dyDescent="0.2">
      <c r="A3" s="18" t="s">
        <v>51</v>
      </c>
      <c r="B3" s="14" t="s">
        <v>52</v>
      </c>
      <c r="C3" s="14" t="s">
        <v>9</v>
      </c>
      <c r="D3" s="14" t="s">
        <v>30</v>
      </c>
      <c r="E3" s="15">
        <v>2017</v>
      </c>
      <c r="F3" s="22"/>
      <c r="G3" s="22"/>
      <c r="H3" s="52"/>
      <c r="I3" s="30">
        <f t="shared" si="0"/>
        <v>0</v>
      </c>
    </row>
    <row r="4" spans="1:85" x14ac:dyDescent="0.2">
      <c r="A4" s="18" t="s">
        <v>31</v>
      </c>
      <c r="B4" s="14" t="s">
        <v>32</v>
      </c>
      <c r="C4" s="14" t="s">
        <v>33</v>
      </c>
      <c r="D4" s="14" t="s">
        <v>34</v>
      </c>
      <c r="E4" s="15">
        <v>2016</v>
      </c>
      <c r="F4" s="15">
        <v>0</v>
      </c>
      <c r="G4" s="15">
        <v>0</v>
      </c>
      <c r="H4" s="15">
        <v>0</v>
      </c>
      <c r="I4" s="30">
        <f t="shared" si="0"/>
        <v>0</v>
      </c>
    </row>
    <row r="5" spans="1:85" x14ac:dyDescent="0.2">
      <c r="A5" s="18" t="s">
        <v>53</v>
      </c>
      <c r="B5" s="14" t="s">
        <v>54</v>
      </c>
      <c r="C5" s="14" t="s">
        <v>9</v>
      </c>
      <c r="D5" s="14" t="s">
        <v>34</v>
      </c>
      <c r="E5" s="15">
        <v>2017</v>
      </c>
      <c r="F5" s="22"/>
      <c r="G5" s="22"/>
      <c r="H5" s="52"/>
      <c r="I5" s="30">
        <f t="shared" si="0"/>
        <v>0</v>
      </c>
    </row>
    <row r="6" spans="1:85" x14ac:dyDescent="0.2">
      <c r="A6" s="18" t="s">
        <v>55</v>
      </c>
      <c r="B6" s="14" t="s">
        <v>56</v>
      </c>
      <c r="C6" s="14" t="s">
        <v>9</v>
      </c>
      <c r="D6" s="14" t="s">
        <v>35</v>
      </c>
      <c r="E6" s="15">
        <v>2017</v>
      </c>
      <c r="F6" s="22"/>
      <c r="G6" s="22"/>
      <c r="H6" s="52"/>
      <c r="I6" s="30">
        <f t="shared" si="0"/>
        <v>0</v>
      </c>
    </row>
    <row r="7" spans="1:85" x14ac:dyDescent="0.2">
      <c r="A7" s="18" t="s">
        <v>14</v>
      </c>
      <c r="B7" s="19" t="s">
        <v>15</v>
      </c>
      <c r="C7" s="19" t="s">
        <v>6</v>
      </c>
      <c r="D7" s="14" t="s">
        <v>35</v>
      </c>
      <c r="E7" s="10">
        <v>2013</v>
      </c>
      <c r="F7" s="28">
        <v>7.5</v>
      </c>
      <c r="G7" s="15">
        <v>3</v>
      </c>
      <c r="H7" s="15">
        <v>2</v>
      </c>
      <c r="I7" s="30">
        <f t="shared" si="0"/>
        <v>4.2225747127614959</v>
      </c>
    </row>
    <row r="8" spans="1:85" x14ac:dyDescent="0.2">
      <c r="A8" s="18" t="s">
        <v>57</v>
      </c>
      <c r="B8" s="14" t="s">
        <v>58</v>
      </c>
      <c r="C8" s="14" t="s">
        <v>9</v>
      </c>
      <c r="D8" s="14" t="s">
        <v>36</v>
      </c>
      <c r="E8" s="15">
        <v>2017</v>
      </c>
      <c r="F8" s="22"/>
      <c r="G8" s="22"/>
      <c r="H8" s="52"/>
      <c r="I8" s="30">
        <f t="shared" si="0"/>
        <v>0</v>
      </c>
    </row>
    <row r="9" spans="1:85" x14ac:dyDescent="0.2">
      <c r="A9" s="18" t="s">
        <v>59</v>
      </c>
      <c r="B9" s="14" t="s">
        <v>60</v>
      </c>
      <c r="C9" s="14" t="s">
        <v>9</v>
      </c>
      <c r="D9" s="14" t="s">
        <v>36</v>
      </c>
      <c r="E9" s="15">
        <v>2017</v>
      </c>
      <c r="F9" s="22"/>
      <c r="G9" s="22"/>
      <c r="H9" s="52"/>
      <c r="I9" s="30">
        <f t="shared" si="0"/>
        <v>0</v>
      </c>
    </row>
    <row r="10" spans="1:85" x14ac:dyDescent="0.2">
      <c r="A10" s="18" t="s">
        <v>37</v>
      </c>
      <c r="B10" s="14" t="s">
        <v>38</v>
      </c>
      <c r="C10" s="14" t="s">
        <v>33</v>
      </c>
      <c r="D10" s="14" t="s">
        <v>36</v>
      </c>
      <c r="E10" s="15">
        <v>2016</v>
      </c>
      <c r="F10" s="15">
        <v>0</v>
      </c>
      <c r="G10" s="15">
        <v>0</v>
      </c>
      <c r="H10" s="15">
        <v>0</v>
      </c>
      <c r="I10" s="30">
        <f t="shared" si="0"/>
        <v>0</v>
      </c>
    </row>
    <row r="11" spans="1:85" x14ac:dyDescent="0.2">
      <c r="A11" s="18" t="s">
        <v>12</v>
      </c>
      <c r="B11" s="19" t="s">
        <v>13</v>
      </c>
      <c r="C11" s="19" t="s">
        <v>6</v>
      </c>
      <c r="D11" s="14" t="s">
        <v>36</v>
      </c>
      <c r="E11" s="10">
        <v>2014</v>
      </c>
      <c r="F11" s="28">
        <v>1.5</v>
      </c>
      <c r="G11" s="15">
        <v>8.5</v>
      </c>
      <c r="H11" s="15">
        <v>8.5</v>
      </c>
      <c r="I11" s="30">
        <f t="shared" si="0"/>
        <v>6.2385316007199005</v>
      </c>
    </row>
    <row r="12" spans="1:85" x14ac:dyDescent="0.2">
      <c r="A12" s="18" t="s">
        <v>61</v>
      </c>
      <c r="B12" s="14" t="s">
        <v>62</v>
      </c>
      <c r="C12" s="14" t="s">
        <v>33</v>
      </c>
      <c r="D12" s="14" t="s">
        <v>16</v>
      </c>
      <c r="E12" s="15">
        <v>2017</v>
      </c>
      <c r="F12" s="22"/>
      <c r="G12" s="22"/>
      <c r="H12" s="52"/>
      <c r="I12" s="30">
        <f t="shared" si="0"/>
        <v>0</v>
      </c>
    </row>
    <row r="13" spans="1:85" x14ac:dyDescent="0.2">
      <c r="A13" s="18" t="s">
        <v>63</v>
      </c>
      <c r="B13" s="14" t="s">
        <v>64</v>
      </c>
      <c r="C13" s="14" t="s">
        <v>9</v>
      </c>
      <c r="D13" s="14" t="s">
        <v>39</v>
      </c>
      <c r="E13" s="15">
        <v>2017</v>
      </c>
      <c r="F13" s="22"/>
      <c r="G13" s="22"/>
      <c r="H13" s="52"/>
      <c r="I13" s="30">
        <f t="shared" si="0"/>
        <v>0</v>
      </c>
    </row>
    <row r="14" spans="1:85" x14ac:dyDescent="0.2">
      <c r="A14" s="18" t="s">
        <v>4</v>
      </c>
      <c r="B14" s="19" t="s">
        <v>5</v>
      </c>
      <c r="C14" s="19" t="s">
        <v>6</v>
      </c>
      <c r="D14" s="14" t="s">
        <v>39</v>
      </c>
      <c r="E14" s="10">
        <v>2010</v>
      </c>
      <c r="F14" s="28">
        <v>44</v>
      </c>
      <c r="G14" s="15">
        <v>35</v>
      </c>
      <c r="H14" s="53">
        <v>48</v>
      </c>
      <c r="I14" s="30">
        <f t="shared" si="0"/>
        <v>42.44732074446685</v>
      </c>
    </row>
    <row r="15" spans="1:85" x14ac:dyDescent="0.2">
      <c r="A15" s="18" t="s">
        <v>7</v>
      </c>
      <c r="B15" s="19" t="s">
        <v>8</v>
      </c>
      <c r="C15" s="19" t="s">
        <v>6</v>
      </c>
      <c r="D15" s="14" t="s">
        <v>39</v>
      </c>
      <c r="E15" s="10">
        <v>2012</v>
      </c>
      <c r="F15" s="28">
        <v>16</v>
      </c>
      <c r="G15" s="15">
        <v>22.5</v>
      </c>
      <c r="H15" s="53">
        <v>15</v>
      </c>
      <c r="I15" s="30">
        <f t="shared" si="0"/>
        <v>18.185223243533663</v>
      </c>
    </row>
    <row r="16" spans="1:85" x14ac:dyDescent="0.2">
      <c r="A16" s="18" t="s">
        <v>40</v>
      </c>
      <c r="B16" s="14" t="s">
        <v>41</v>
      </c>
      <c r="C16" s="14" t="s">
        <v>33</v>
      </c>
      <c r="D16" s="14" t="s">
        <v>39</v>
      </c>
      <c r="E16" s="15">
        <v>2016</v>
      </c>
      <c r="F16" s="15">
        <v>0</v>
      </c>
      <c r="G16" s="15">
        <v>0</v>
      </c>
      <c r="H16" s="15">
        <v>0</v>
      </c>
      <c r="I16" s="30">
        <f t="shared" si="0"/>
        <v>0</v>
      </c>
    </row>
    <row r="17" spans="1:9" x14ac:dyDescent="0.2">
      <c r="A17" s="18" t="s">
        <v>65</v>
      </c>
      <c r="B17" s="14" t="s">
        <v>66</v>
      </c>
      <c r="C17" s="14" t="s">
        <v>9</v>
      </c>
      <c r="D17" s="14" t="s">
        <v>42</v>
      </c>
      <c r="E17" s="15">
        <v>2017</v>
      </c>
      <c r="F17" s="22"/>
      <c r="G17" s="22"/>
      <c r="H17" s="52"/>
      <c r="I17" s="30">
        <f t="shared" si="0"/>
        <v>0</v>
      </c>
    </row>
    <row r="18" spans="1:9" ht="12.75" customHeight="1" x14ac:dyDescent="0.2">
      <c r="F18" s="33">
        <f>SUM(F2:F17)</f>
        <v>99.5</v>
      </c>
      <c r="G18" s="33">
        <f>SUM(G2:G17)</f>
        <v>92.5</v>
      </c>
      <c r="H18" s="33">
        <f>SUM(H2:H17)</f>
        <v>106</v>
      </c>
      <c r="I18" s="34">
        <f>SUM(I2:I17)</f>
        <v>100</v>
      </c>
    </row>
  </sheetData>
  <autoFilter ref="A1:I18">
    <sortState ref="A2:I18">
      <sortCondition ref="D2:D18"/>
      <sortCondition ref="A2:A18"/>
    </sortState>
  </autoFilter>
  <pageMargins left="0.7" right="0.7" top="0.75" bottom="0.75" header="0.3" footer="0.3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4"/>
  <sheetViews>
    <sheetView workbookViewId="0"/>
  </sheetViews>
  <sheetFormatPr baseColWidth="10" defaultRowHeight="12.75" x14ac:dyDescent="0.2"/>
  <cols>
    <col min="1" max="1" width="10" bestFit="1" customWidth="1"/>
    <col min="2" max="2" width="71.42578125" bestFit="1" customWidth="1"/>
    <col min="3" max="3" width="16.85546875" customWidth="1"/>
    <col min="4" max="4" width="24.28515625" bestFit="1" customWidth="1"/>
    <col min="6" max="6" width="12.7109375" customWidth="1"/>
    <col min="11" max="11" width="12.5703125" bestFit="1" customWidth="1"/>
  </cols>
  <sheetData>
    <row r="1" spans="1:11" ht="25.5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17</v>
      </c>
      <c r="F1" s="12" t="s">
        <v>43</v>
      </c>
      <c r="G1" s="12" t="s">
        <v>44</v>
      </c>
      <c r="H1" s="12" t="s">
        <v>45</v>
      </c>
      <c r="I1" s="12" t="s">
        <v>46</v>
      </c>
      <c r="J1" s="12" t="s">
        <v>47</v>
      </c>
      <c r="K1" s="12" t="s">
        <v>48</v>
      </c>
    </row>
    <row r="2" spans="1:11" s="42" customFormat="1" x14ac:dyDescent="0.2">
      <c r="A2" s="18" t="s">
        <v>10</v>
      </c>
      <c r="B2" s="19" t="s">
        <v>11</v>
      </c>
      <c r="C2" s="19" t="s">
        <v>6</v>
      </c>
      <c r="D2" s="14" t="s">
        <v>30</v>
      </c>
      <c r="E2" s="10">
        <v>2009</v>
      </c>
      <c r="F2" s="20">
        <f>VLOOKUP(Score!$A2,Publications!$A$1:$J$18,10,FALSE)</f>
        <v>26.279997470484084</v>
      </c>
      <c r="G2" s="20">
        <f>VLOOKUP(Score!A2,'Essais-Inclusions'!$A$1:$Q$18,9,FALSE)</f>
        <v>66.135475097739246</v>
      </c>
      <c r="H2" s="20">
        <f>VLOOKUP(Score!$A2,'Essais-Inclusions'!$A$1:$Q$18,13,FALSE)</f>
        <v>65.096488427358977</v>
      </c>
      <c r="I2" s="20">
        <f>VLOOKUP(Score!$A2,'Essais-Inclusions'!$A$1:$Q$18,17,FALSE)</f>
        <v>57.034833521658719</v>
      </c>
      <c r="J2" s="20">
        <f>VLOOKUP(Score!$A2,Enseignement!$A$1:$I$18,9,FALSE)</f>
        <v>28.906349698518092</v>
      </c>
      <c r="K2" s="11">
        <f t="shared" ref="K2:K17" si="0">(F2*0.6)+(G2*0.055)+(H2*0.055)+(I2*0.04)+(J2*0.25)</f>
        <v>32.493737241666722</v>
      </c>
    </row>
    <row r="3" spans="1:11" s="42" customFormat="1" x14ac:dyDescent="0.2">
      <c r="A3" s="18" t="s">
        <v>51</v>
      </c>
      <c r="B3" s="14" t="s">
        <v>52</v>
      </c>
      <c r="C3" s="14" t="s">
        <v>9</v>
      </c>
      <c r="D3" s="14" t="s">
        <v>30</v>
      </c>
      <c r="E3" s="15">
        <v>2017</v>
      </c>
      <c r="F3" s="20">
        <f>VLOOKUP(Score!$A10,Publications!$A$1:$J$18,10,FALSE)</f>
        <v>0.30223762777074431</v>
      </c>
      <c r="G3" s="20">
        <f>VLOOKUP(Score!A10,'Essais-Inclusions'!$A$1:$Q$18,9,FALSE)</f>
        <v>0</v>
      </c>
      <c r="H3" s="20">
        <f>VLOOKUP(Score!$A10,'Essais-Inclusions'!$A$1:$Q$18,13,FALSE)</f>
        <v>0</v>
      </c>
      <c r="I3" s="20">
        <f>VLOOKUP(Score!$A10,'Essais-Inclusions'!$A$1:$Q$18,17,FALSE)</f>
        <v>0</v>
      </c>
      <c r="J3" s="20">
        <f>VLOOKUP(Score!$A10,Enseignement!$A$1:$I$18,9,FALSE)</f>
        <v>0</v>
      </c>
      <c r="K3" s="11">
        <f t="shared" si="0"/>
        <v>0.18134257666244658</v>
      </c>
    </row>
    <row r="4" spans="1:11" s="42" customFormat="1" x14ac:dyDescent="0.2">
      <c r="A4" s="18" t="s">
        <v>31</v>
      </c>
      <c r="B4" s="14" t="s">
        <v>32</v>
      </c>
      <c r="C4" s="14" t="s">
        <v>33</v>
      </c>
      <c r="D4" s="14" t="s">
        <v>34</v>
      </c>
      <c r="E4" s="15">
        <v>2016</v>
      </c>
      <c r="F4" s="20">
        <f>VLOOKUP(Score!$A3,Publications!$A$1:$J$18,10,FALSE)</f>
        <v>0.60816681146828844</v>
      </c>
      <c r="G4" s="20">
        <f>VLOOKUP(Score!A3,'Essais-Inclusions'!$A$1:$Q$18,9,FALSE)</f>
        <v>0.11261261261261261</v>
      </c>
      <c r="H4" s="20">
        <f>VLOOKUP(Score!$A3,'Essais-Inclusions'!$A$1:$Q$18,13,FALSE)</f>
        <v>0</v>
      </c>
      <c r="I4" s="20">
        <f>VLOOKUP(Score!$A3,'Essais-Inclusions'!$A$1:$Q$18,17,FALSE)</f>
        <v>0.28872732087780562</v>
      </c>
      <c r="J4" s="20">
        <f>VLOOKUP(Score!$A3,Enseignement!$A$1:$I$18,9,FALSE)</f>
        <v>0</v>
      </c>
      <c r="K4" s="11">
        <f t="shared" si="0"/>
        <v>0.38264287340977898</v>
      </c>
    </row>
    <row r="5" spans="1:11" s="42" customFormat="1" x14ac:dyDescent="0.2">
      <c r="A5" s="18" t="s">
        <v>53</v>
      </c>
      <c r="B5" s="14" t="s">
        <v>54</v>
      </c>
      <c r="C5" s="14" t="s">
        <v>9</v>
      </c>
      <c r="D5" s="14" t="s">
        <v>34</v>
      </c>
      <c r="E5" s="15">
        <v>2017</v>
      </c>
      <c r="F5" s="20">
        <f>VLOOKUP(Score!$A11,Publications!$A$1:$J$18,10,FALSE)</f>
        <v>2.4506245273872778</v>
      </c>
      <c r="G5" s="20">
        <f>VLOOKUP(Score!A11,'Essais-Inclusions'!$A$1:$Q$18,9,FALSE)</f>
        <v>12.271511740851365</v>
      </c>
      <c r="H5" s="20">
        <f>VLOOKUP(Score!$A11,'Essais-Inclusions'!$A$1:$Q$18,13,FALSE)</f>
        <v>12.629167083657535</v>
      </c>
      <c r="I5" s="20">
        <f>VLOOKUP(Score!$A11,'Essais-Inclusions'!$A$1:$Q$18,17,FALSE)</f>
        <v>11.796196304653604</v>
      </c>
      <c r="J5" s="20">
        <f>VLOOKUP(Score!$A11,Enseignement!$A$1:$I$18,9,FALSE)</f>
        <v>6.2385316007199005</v>
      </c>
      <c r="K5" s="11">
        <f t="shared" si="0"/>
        <v>4.8713928041464758</v>
      </c>
    </row>
    <row r="6" spans="1:11" s="42" customFormat="1" x14ac:dyDescent="0.2">
      <c r="A6" s="18" t="s">
        <v>55</v>
      </c>
      <c r="B6" s="14" t="s">
        <v>56</v>
      </c>
      <c r="C6" s="14" t="s">
        <v>9</v>
      </c>
      <c r="D6" s="14" t="s">
        <v>35</v>
      </c>
      <c r="E6" s="15">
        <v>2017</v>
      </c>
      <c r="F6" s="20">
        <f>VLOOKUP(Score!$A12,Publications!$A$1:$J$18,10,FALSE)</f>
        <v>3.6200405444540977</v>
      </c>
      <c r="G6" s="20">
        <f>VLOOKUP(Score!A12,'Essais-Inclusions'!$A$1:$Q$18,9,FALSE)</f>
        <v>1.8018018018018018</v>
      </c>
      <c r="H6" s="20">
        <f>VLOOKUP(Score!$A12,'Essais-Inclusions'!$A$1:$Q$18,13,FALSE)</f>
        <v>0.75766237984389317</v>
      </c>
      <c r="I6" s="20">
        <f>VLOOKUP(Score!$A12,'Essais-Inclusions'!$A$1:$Q$18,17,FALSE)</f>
        <v>0.85625752106924546</v>
      </c>
      <c r="J6" s="20">
        <f>VLOOKUP(Score!$A12,Enseignement!$A$1:$I$18,9,FALSE)</f>
        <v>0</v>
      </c>
      <c r="K6" s="11">
        <f t="shared" si="0"/>
        <v>2.3470451575057414</v>
      </c>
    </row>
    <row r="7" spans="1:11" s="42" customFormat="1" x14ac:dyDescent="0.2">
      <c r="A7" s="18" t="s">
        <v>14</v>
      </c>
      <c r="B7" s="19" t="s">
        <v>15</v>
      </c>
      <c r="C7" s="19" t="s">
        <v>6</v>
      </c>
      <c r="D7" s="14" t="s">
        <v>35</v>
      </c>
      <c r="E7" s="10">
        <v>2013</v>
      </c>
      <c r="F7" s="20">
        <f>VLOOKUP(Score!$A4,Publications!$A$1:$J$18,10,FALSE)</f>
        <v>5.7920648711265565E-2</v>
      </c>
      <c r="G7" s="20">
        <f>VLOOKUP(Score!A4,'Essais-Inclusions'!$A$1:$Q$18,9,FALSE)</f>
        <v>0.26142213642213641</v>
      </c>
      <c r="H7" s="20">
        <f>VLOOKUP(Score!$A4,'Essais-Inclusions'!$A$1:$Q$18,13,FALSE)</f>
        <v>0</v>
      </c>
      <c r="I7" s="20">
        <f>VLOOKUP(Score!$A4,'Essais-Inclusions'!$A$1:$Q$18,17,FALSE)</f>
        <v>2.4432883585628651</v>
      </c>
      <c r="J7" s="20">
        <f>VLOOKUP(Score!$A4,Enseignement!$A$1:$I$18,9,FALSE)</f>
        <v>0</v>
      </c>
      <c r="K7" s="11">
        <f t="shared" si="0"/>
        <v>0.14686214107249146</v>
      </c>
    </row>
    <row r="8" spans="1:11" s="42" customFormat="1" x14ac:dyDescent="0.2">
      <c r="A8" s="18" t="s">
        <v>57</v>
      </c>
      <c r="B8" s="14" t="s">
        <v>58</v>
      </c>
      <c r="C8" s="14" t="s">
        <v>9</v>
      </c>
      <c r="D8" s="14" t="s">
        <v>36</v>
      </c>
      <c r="E8" s="15">
        <v>2017</v>
      </c>
      <c r="F8" s="20">
        <f>VLOOKUP(Score!$A13,Publications!$A$1:$J$18,10,FALSE)</f>
        <v>0</v>
      </c>
      <c r="G8" s="20">
        <f>VLOOKUP(Score!A13,'Essais-Inclusions'!$A$1:$Q$18,9,FALSE)</f>
        <v>0</v>
      </c>
      <c r="H8" s="20">
        <f>VLOOKUP(Score!$A13,'Essais-Inclusions'!$A$1:$Q$18,13,FALSE)</f>
        <v>0</v>
      </c>
      <c r="I8" s="20">
        <f>VLOOKUP(Score!$A13,'Essais-Inclusions'!$A$1:$Q$18,17,FALSE)</f>
        <v>0</v>
      </c>
      <c r="J8" s="20">
        <f>VLOOKUP(Score!$A13,Enseignement!$A$1:$I$18,9,FALSE)</f>
        <v>0</v>
      </c>
      <c r="K8" s="11">
        <f t="shared" si="0"/>
        <v>0</v>
      </c>
    </row>
    <row r="9" spans="1:11" s="42" customFormat="1" x14ac:dyDescent="0.2">
      <c r="A9" s="18" t="s">
        <v>59</v>
      </c>
      <c r="B9" s="14" t="s">
        <v>60</v>
      </c>
      <c r="C9" s="14" t="s">
        <v>9</v>
      </c>
      <c r="D9" s="14" t="s">
        <v>36</v>
      </c>
      <c r="E9" s="15">
        <v>2017</v>
      </c>
      <c r="F9" s="20">
        <f>VLOOKUP(Score!$A14,Publications!$A$1:$J$18,10,FALSE)</f>
        <v>43.152318042703406</v>
      </c>
      <c r="G9" s="20">
        <f>VLOOKUP(Score!A14,'Essais-Inclusions'!$A$1:$Q$18,9,FALSE)</f>
        <v>4.7028666132439714</v>
      </c>
      <c r="H9" s="20">
        <f>VLOOKUP(Score!$A14,'Essais-Inclusions'!$A$1:$Q$18,13,FALSE)</f>
        <v>4.0384795591231031</v>
      </c>
      <c r="I9" s="20">
        <f>VLOOKUP(Score!$A14,'Essais-Inclusions'!$A$1:$Q$18,17,FALSE)</f>
        <v>9.7069513903928915</v>
      </c>
      <c r="J9" s="20">
        <f>VLOOKUP(Score!$A14,Enseignement!$A$1:$I$18,9,FALSE)</f>
        <v>42.44732074446685</v>
      </c>
      <c r="K9" s="11">
        <f t="shared" si="0"/>
        <v>37.372273106834655</v>
      </c>
    </row>
    <row r="10" spans="1:11" s="42" customFormat="1" x14ac:dyDescent="0.2">
      <c r="A10" s="18" t="s">
        <v>37</v>
      </c>
      <c r="B10" s="14" t="s">
        <v>38</v>
      </c>
      <c r="C10" s="14" t="s">
        <v>33</v>
      </c>
      <c r="D10" s="14" t="s">
        <v>36</v>
      </c>
      <c r="E10" s="15">
        <v>2016</v>
      </c>
      <c r="F10" s="20">
        <f>VLOOKUP(Score!$A5,Publications!$A$1:$J$18,10,FALSE)</f>
        <v>0.13032145960034752</v>
      </c>
      <c r="G10" s="20">
        <f>VLOOKUP(Score!A5,'Essais-Inclusions'!$A$1:$Q$18,9,FALSE)</f>
        <v>0</v>
      </c>
      <c r="H10" s="20">
        <f>VLOOKUP(Score!$A5,'Essais-Inclusions'!$A$1:$Q$18,13,FALSE)</f>
        <v>0</v>
      </c>
      <c r="I10" s="20">
        <f>VLOOKUP(Score!$A5,'Essais-Inclusions'!$A$1:$Q$18,17,FALSE)</f>
        <v>0</v>
      </c>
      <c r="J10" s="20">
        <f>VLOOKUP(Score!$A5,Enseignement!$A$1:$I$18,9,FALSE)</f>
        <v>0</v>
      </c>
      <c r="K10" s="11">
        <f t="shared" si="0"/>
        <v>7.8192875760208516E-2</v>
      </c>
    </row>
    <row r="11" spans="1:11" s="42" customFormat="1" x14ac:dyDescent="0.2">
      <c r="A11" s="18" t="s">
        <v>12</v>
      </c>
      <c r="B11" s="19" t="s">
        <v>13</v>
      </c>
      <c r="C11" s="19" t="s">
        <v>6</v>
      </c>
      <c r="D11" s="14" t="s">
        <v>36</v>
      </c>
      <c r="E11" s="10">
        <v>2014</v>
      </c>
      <c r="F11" s="20">
        <f>VLOOKUP(Score!$A6,Publications!$A$1:$J$18,10,FALSE)</f>
        <v>0</v>
      </c>
      <c r="G11" s="20">
        <f>VLOOKUP(Score!A6,'Essais-Inclusions'!$A$1:$Q$18,9,FALSE)</f>
        <v>0</v>
      </c>
      <c r="H11" s="20">
        <f>VLOOKUP(Score!$A6,'Essais-Inclusions'!$A$1:$Q$18,13,FALSE)</f>
        <v>0</v>
      </c>
      <c r="I11" s="20">
        <f>VLOOKUP(Score!$A6,'Essais-Inclusions'!$A$1:$Q$18,17,FALSE)</f>
        <v>0</v>
      </c>
      <c r="J11" s="20">
        <f>VLOOKUP(Score!$A6,Enseignement!$A$1:$I$18,9,FALSE)</f>
        <v>0</v>
      </c>
      <c r="K11" s="11">
        <f t="shared" si="0"/>
        <v>0</v>
      </c>
    </row>
    <row r="12" spans="1:11" s="42" customFormat="1" x14ac:dyDescent="0.2">
      <c r="A12" s="18" t="s">
        <v>61</v>
      </c>
      <c r="B12" s="14" t="s">
        <v>62</v>
      </c>
      <c r="C12" s="14" t="s">
        <v>33</v>
      </c>
      <c r="D12" s="14" t="s">
        <v>16</v>
      </c>
      <c r="E12" s="15">
        <v>2017</v>
      </c>
      <c r="F12" s="20">
        <f>VLOOKUP(Score!$A15,Publications!$A$1:$J$18,10,FALSE)</f>
        <v>17.126780370140811</v>
      </c>
      <c r="G12" s="20">
        <f>VLOOKUP(Score!A15,'Essais-Inclusions'!$A$1:$Q$18,9,FALSE)</f>
        <v>2.2907256987445668</v>
      </c>
      <c r="H12" s="20">
        <f>VLOOKUP(Score!$A15,'Essais-Inclusions'!$A$1:$Q$18,13,FALSE)</f>
        <v>0.76508242144208827</v>
      </c>
      <c r="I12" s="20">
        <f>VLOOKUP(Score!$A15,'Essais-Inclusions'!$A$1:$Q$18,17,FALSE)</f>
        <v>3.3362823310884773</v>
      </c>
      <c r="J12" s="20">
        <f>VLOOKUP(Score!$A15,Enseignement!$A$1:$I$18,9,FALSE)</f>
        <v>18.185223243533663</v>
      </c>
      <c r="K12" s="11">
        <f t="shared" si="0"/>
        <v>15.123894772821707</v>
      </c>
    </row>
    <row r="13" spans="1:11" s="42" customFormat="1" x14ac:dyDescent="0.2">
      <c r="A13" s="18" t="s">
        <v>63</v>
      </c>
      <c r="B13" s="14" t="s">
        <v>64</v>
      </c>
      <c r="C13" s="14" t="s">
        <v>9</v>
      </c>
      <c r="D13" s="14" t="s">
        <v>39</v>
      </c>
      <c r="E13" s="15">
        <v>2017</v>
      </c>
      <c r="F13" s="20">
        <f>VLOOKUP(Score!$A16,Publications!$A$1:$J$18,10,FALSE)</f>
        <v>2.7887525510558531</v>
      </c>
      <c r="G13" s="20">
        <f>VLOOKUP(Score!A16,'Essais-Inclusions'!$A$1:$Q$18,9,FALSE)</f>
        <v>12.423584298584299</v>
      </c>
      <c r="H13" s="20">
        <f>VLOOKUP(Score!$A16,'Essais-Inclusions'!$A$1:$Q$18,13,FALSE)</f>
        <v>16.713120128574403</v>
      </c>
      <c r="I13" s="20">
        <f>VLOOKUP(Score!$A16,'Essais-Inclusions'!$A$1:$Q$18,17,FALSE)</f>
        <v>14.537463251696384</v>
      </c>
      <c r="J13" s="20">
        <f>VLOOKUP(Score!$A16,Enseignement!$A$1:$I$18,9,FALSE)</f>
        <v>0</v>
      </c>
      <c r="K13" s="11">
        <f t="shared" si="0"/>
        <v>3.8572688041950958</v>
      </c>
    </row>
    <row r="14" spans="1:11" s="42" customFormat="1" x14ac:dyDescent="0.2">
      <c r="A14" s="18" t="s">
        <v>4</v>
      </c>
      <c r="B14" s="19" t="s">
        <v>5</v>
      </c>
      <c r="C14" s="19" t="s">
        <v>6</v>
      </c>
      <c r="D14" s="14" t="s">
        <v>39</v>
      </c>
      <c r="E14" s="10">
        <v>2010</v>
      </c>
      <c r="F14" s="20">
        <f>VLOOKUP(Score!$A7,Publications!$A$1:$J$18,10,FALSE)</f>
        <v>3.3235581622678394</v>
      </c>
      <c r="G14" s="20">
        <f>VLOOKUP(Score!A7,'Essais-Inclusions'!$A$1:$Q$18,9,FALSE)</f>
        <v>0</v>
      </c>
      <c r="H14" s="20">
        <f>VLOOKUP(Score!$A7,'Essais-Inclusions'!$A$1:$Q$18,13,FALSE)</f>
        <v>0</v>
      </c>
      <c r="I14" s="20">
        <f>VLOOKUP(Score!$A7,'Essais-Inclusions'!$A$1:$Q$18,17,FALSE)</f>
        <v>0</v>
      </c>
      <c r="J14" s="20">
        <f>VLOOKUP(Score!$A7,Enseignement!$A$1:$I$18,9,FALSE)</f>
        <v>4.2225747127614959</v>
      </c>
      <c r="K14" s="11">
        <f t="shared" si="0"/>
        <v>3.0497785755510778</v>
      </c>
    </row>
    <row r="15" spans="1:11" s="42" customFormat="1" x14ac:dyDescent="0.2">
      <c r="A15" s="18" t="s">
        <v>7</v>
      </c>
      <c r="B15" s="19" t="s">
        <v>8</v>
      </c>
      <c r="C15" s="19" t="s">
        <v>6</v>
      </c>
      <c r="D15" s="14" t="s">
        <v>39</v>
      </c>
      <c r="E15" s="10">
        <v>2012</v>
      </c>
      <c r="F15" s="20">
        <f>VLOOKUP(Score!$A8,Publications!$A$1:$J$18,10,FALSE)</f>
        <v>4.3440486533449174E-2</v>
      </c>
      <c r="G15" s="20">
        <f>VLOOKUP(Score!A8,'Essais-Inclusions'!$A$1:$Q$18,9,FALSE)</f>
        <v>0</v>
      </c>
      <c r="H15" s="20">
        <f>VLOOKUP(Score!$A8,'Essais-Inclusions'!$A$1:$Q$18,13,FALSE)</f>
        <v>0</v>
      </c>
      <c r="I15" s="20">
        <f>VLOOKUP(Score!$A8,'Essais-Inclusions'!$A$1:$Q$18,17,FALSE)</f>
        <v>0</v>
      </c>
      <c r="J15" s="20">
        <f>VLOOKUP(Score!$A8,Enseignement!$A$1:$I$18,9,FALSE)</f>
        <v>0</v>
      </c>
      <c r="K15" s="11">
        <f t="shared" si="0"/>
        <v>2.6064291920069503E-2</v>
      </c>
    </row>
    <row r="16" spans="1:11" s="42" customFormat="1" x14ac:dyDescent="0.2">
      <c r="A16" s="18" t="s">
        <v>40</v>
      </c>
      <c r="B16" s="14" t="s">
        <v>41</v>
      </c>
      <c r="C16" s="14" t="s">
        <v>33</v>
      </c>
      <c r="D16" s="14" t="s">
        <v>39</v>
      </c>
      <c r="E16" s="15">
        <v>2016</v>
      </c>
      <c r="F16" s="20">
        <f>VLOOKUP(Score!$A9,Publications!$A$1:$J$18,10,FALSE)</f>
        <v>0</v>
      </c>
      <c r="G16" s="20">
        <f>VLOOKUP(Score!A9,'Essais-Inclusions'!$A$1:$Q$18,9,FALSE)</f>
        <v>0</v>
      </c>
      <c r="H16" s="20">
        <f>VLOOKUP(Score!$A9,'Essais-Inclusions'!$A$1:$Q$18,13,FALSE)</f>
        <v>0</v>
      </c>
      <c r="I16" s="20">
        <f>VLOOKUP(Score!$A9,'Essais-Inclusions'!$A$1:$Q$18,17,FALSE)</f>
        <v>0</v>
      </c>
      <c r="J16" s="20">
        <f>VLOOKUP(Score!$A9,Enseignement!$A$1:$I$18,9,FALSE)</f>
        <v>0</v>
      </c>
      <c r="K16" s="11">
        <f t="shared" si="0"/>
        <v>0</v>
      </c>
    </row>
    <row r="17" spans="1:11" s="42" customFormat="1" x14ac:dyDescent="0.2">
      <c r="A17" s="18" t="s">
        <v>65</v>
      </c>
      <c r="B17" s="14" t="s">
        <v>66</v>
      </c>
      <c r="C17" s="14" t="s">
        <v>9</v>
      </c>
      <c r="D17" s="14" t="s">
        <v>42</v>
      </c>
      <c r="E17" s="15">
        <v>2017</v>
      </c>
      <c r="F17" s="20">
        <f>VLOOKUP(Score!$A17,Publications!$A$1:$J$18,10,FALSE)</f>
        <v>0.11584129742253113</v>
      </c>
      <c r="G17" s="20">
        <f>VLOOKUP(Score!A17,'Essais-Inclusions'!$A$1:$Q$18,9,FALSE)</f>
        <v>0</v>
      </c>
      <c r="H17" s="20">
        <f>VLOOKUP(Score!$A17,'Essais-Inclusions'!$A$1:$Q$18,13,FALSE)</f>
        <v>0</v>
      </c>
      <c r="I17" s="20">
        <f>VLOOKUP(Score!$A17,'Essais-Inclusions'!$A$1:$Q$18,17,FALSE)</f>
        <v>0</v>
      </c>
      <c r="J17" s="20">
        <f>VLOOKUP(Score!$A17,Enseignement!$A$1:$I$18,9,FALSE)</f>
        <v>0</v>
      </c>
      <c r="K17" s="11">
        <f t="shared" si="0"/>
        <v>6.950477845351867E-2</v>
      </c>
    </row>
    <row r="18" spans="1:11" s="42" customFormat="1" x14ac:dyDescent="0.2">
      <c r="A18" s="38"/>
      <c r="B18" s="5"/>
      <c r="C18" s="5"/>
      <c r="D18" s="5"/>
      <c r="E18" s="43"/>
      <c r="F18" s="44">
        <f t="shared" ref="F18:K18" si="1">SUM(F2:F17)</f>
        <v>100</v>
      </c>
      <c r="G18" s="44">
        <f t="shared" si="1"/>
        <v>100</v>
      </c>
      <c r="H18" s="44">
        <f t="shared" si="1"/>
        <v>100</v>
      </c>
      <c r="I18" s="44">
        <f t="shared" si="1"/>
        <v>99.999999999999986</v>
      </c>
      <c r="J18" s="44">
        <f t="shared" si="1"/>
        <v>100.00000000000001</v>
      </c>
      <c r="K18" s="45">
        <f t="shared" si="1"/>
        <v>99.999999999999986</v>
      </c>
    </row>
    <row r="19" spans="1:11" s="42" customFormat="1" x14ac:dyDescent="0.2">
      <c r="A19" s="38"/>
      <c r="B19" s="5"/>
      <c r="C19" s="5"/>
      <c r="D19" s="5"/>
      <c r="E19" s="43"/>
    </row>
    <row r="20" spans="1:11" s="42" customFormat="1" x14ac:dyDescent="0.2">
      <c r="A20" s="38"/>
      <c r="B20" s="5"/>
      <c r="C20" s="5"/>
      <c r="D20" s="5"/>
      <c r="E20" s="43"/>
    </row>
    <row r="21" spans="1:11" s="42" customFormat="1" x14ac:dyDescent="0.2">
      <c r="A21" s="38"/>
      <c r="B21" s="5"/>
      <c r="C21" s="5"/>
      <c r="D21" s="5"/>
      <c r="E21" s="43"/>
    </row>
    <row r="22" spans="1:11" s="42" customFormat="1" x14ac:dyDescent="0.2"/>
    <row r="23" spans="1:11" s="42" customFormat="1" x14ac:dyDescent="0.2"/>
    <row r="24" spans="1:11" s="42" customFormat="1" x14ac:dyDescent="0.2"/>
    <row r="25" spans="1:11" s="42" customFormat="1" x14ac:dyDescent="0.2"/>
    <row r="26" spans="1:11" s="42" customFormat="1" x14ac:dyDescent="0.2"/>
    <row r="27" spans="1:11" s="42" customFormat="1" x14ac:dyDescent="0.2"/>
    <row r="28" spans="1:11" s="42" customFormat="1" x14ac:dyDescent="0.2"/>
    <row r="29" spans="1:11" s="42" customFormat="1" x14ac:dyDescent="0.2"/>
    <row r="30" spans="1:11" s="42" customFormat="1" x14ac:dyDescent="0.2"/>
    <row r="31" spans="1:11" s="42" customFormat="1" x14ac:dyDescent="0.2"/>
    <row r="32" spans="1:11" s="42" customFormat="1" x14ac:dyDescent="0.2"/>
    <row r="33" s="42" customFormat="1" x14ac:dyDescent="0.2"/>
    <row r="34" s="42" customFormat="1" x14ac:dyDescent="0.2"/>
    <row r="35" s="42" customFormat="1" x14ac:dyDescent="0.2"/>
    <row r="36" s="42" customFormat="1" x14ac:dyDescent="0.2"/>
    <row r="37" s="42" customFormat="1" x14ac:dyDescent="0.2"/>
    <row r="38" s="42" customFormat="1" x14ac:dyDescent="0.2"/>
    <row r="39" s="42" customFormat="1" x14ac:dyDescent="0.2"/>
    <row r="40" s="42" customFormat="1" x14ac:dyDescent="0.2"/>
    <row r="41" s="42" customFormat="1" x14ac:dyDescent="0.2"/>
    <row r="42" s="42" customFormat="1" x14ac:dyDescent="0.2"/>
    <row r="43" s="42" customFormat="1" x14ac:dyDescent="0.2"/>
    <row r="44" s="42" customFormat="1" x14ac:dyDescent="0.2"/>
    <row r="45" s="42" customFormat="1" x14ac:dyDescent="0.2"/>
    <row r="46" s="42" customFormat="1" x14ac:dyDescent="0.2"/>
    <row r="47" s="42" customFormat="1" x14ac:dyDescent="0.2"/>
    <row r="48" s="42" customFormat="1" x14ac:dyDescent="0.2"/>
    <row r="49" s="42" customFormat="1" x14ac:dyDescent="0.2"/>
    <row r="50" s="42" customFormat="1" x14ac:dyDescent="0.2"/>
    <row r="51" s="42" customFormat="1" x14ac:dyDescent="0.2"/>
    <row r="52" s="42" customFormat="1" x14ac:dyDescent="0.2"/>
    <row r="53" s="42" customFormat="1" x14ac:dyDescent="0.2"/>
    <row r="54" s="42" customFormat="1" x14ac:dyDescent="0.2"/>
    <row r="55" s="42" customFormat="1" x14ac:dyDescent="0.2"/>
    <row r="56" s="42" customFormat="1" x14ac:dyDescent="0.2"/>
    <row r="57" s="42" customFormat="1" x14ac:dyDescent="0.2"/>
    <row r="58" s="42" customFormat="1" x14ac:dyDescent="0.2"/>
    <row r="59" s="42" customFormat="1" x14ac:dyDescent="0.2"/>
    <row r="60" s="42" customFormat="1" x14ac:dyDescent="0.2"/>
    <row r="61" s="42" customFormat="1" x14ac:dyDescent="0.2"/>
    <row r="62" s="42" customFormat="1" x14ac:dyDescent="0.2"/>
    <row r="63" s="42" customFormat="1" x14ac:dyDescent="0.2"/>
    <row r="64" s="42" customFormat="1" x14ac:dyDescent="0.2"/>
    <row r="65" s="42" customFormat="1" x14ac:dyDescent="0.2"/>
    <row r="66" s="42" customFormat="1" x14ac:dyDescent="0.2"/>
    <row r="67" s="42" customFormat="1" x14ac:dyDescent="0.2"/>
    <row r="68" s="42" customFormat="1" x14ac:dyDescent="0.2"/>
    <row r="69" s="42" customFormat="1" x14ac:dyDescent="0.2"/>
    <row r="70" s="42" customFormat="1" x14ac:dyDescent="0.2"/>
    <row r="71" s="42" customFormat="1" x14ac:dyDescent="0.2"/>
    <row r="72" s="42" customFormat="1" x14ac:dyDescent="0.2"/>
    <row r="73" s="42" customFormat="1" x14ac:dyDescent="0.2"/>
    <row r="74" s="42" customFormat="1" x14ac:dyDescent="0.2"/>
    <row r="75" s="42" customFormat="1" x14ac:dyDescent="0.2"/>
    <row r="76" s="42" customFormat="1" x14ac:dyDescent="0.2"/>
    <row r="77" s="42" customFormat="1" x14ac:dyDescent="0.2"/>
    <row r="78" s="42" customFormat="1" x14ac:dyDescent="0.2"/>
    <row r="79" s="42" customFormat="1" x14ac:dyDescent="0.2"/>
    <row r="80" s="42" customFormat="1" x14ac:dyDescent="0.2"/>
    <row r="81" s="42" customFormat="1" x14ac:dyDescent="0.2"/>
    <row r="82" s="42" customFormat="1" x14ac:dyDescent="0.2"/>
    <row r="83" s="42" customFormat="1" x14ac:dyDescent="0.2"/>
    <row r="84" s="42" customFormat="1" x14ac:dyDescent="0.2"/>
    <row r="85" s="42" customFormat="1" x14ac:dyDescent="0.2"/>
    <row r="86" s="42" customFormat="1" x14ac:dyDescent="0.2"/>
    <row r="87" s="42" customFormat="1" x14ac:dyDescent="0.2"/>
    <row r="88" s="42" customFormat="1" x14ac:dyDescent="0.2"/>
    <row r="89" s="42" customFormat="1" x14ac:dyDescent="0.2"/>
    <row r="90" s="42" customFormat="1" x14ac:dyDescent="0.2"/>
    <row r="91" s="42" customFormat="1" x14ac:dyDescent="0.2"/>
    <row r="92" s="42" customFormat="1" x14ac:dyDescent="0.2"/>
    <row r="93" s="42" customFormat="1" x14ac:dyDescent="0.2"/>
    <row r="94" s="42" customFormat="1" x14ac:dyDescent="0.2"/>
    <row r="95" s="42" customFormat="1" x14ac:dyDescent="0.2"/>
    <row r="96" s="42" customFormat="1" x14ac:dyDescent="0.2"/>
    <row r="97" s="42" customFormat="1" x14ac:dyDescent="0.2"/>
    <row r="98" s="42" customFormat="1" x14ac:dyDescent="0.2"/>
    <row r="99" s="42" customFormat="1" x14ac:dyDescent="0.2"/>
    <row r="100" s="42" customFormat="1" x14ac:dyDescent="0.2"/>
    <row r="101" s="42" customFormat="1" x14ac:dyDescent="0.2"/>
    <row r="102" s="42" customFormat="1" x14ac:dyDescent="0.2"/>
    <row r="103" s="42" customFormat="1" x14ac:dyDescent="0.2"/>
    <row r="104" s="42" customFormat="1" x14ac:dyDescent="0.2"/>
    <row r="105" s="42" customFormat="1" x14ac:dyDescent="0.2"/>
    <row r="106" s="42" customFormat="1" x14ac:dyDescent="0.2"/>
    <row r="107" s="42" customFormat="1" x14ac:dyDescent="0.2"/>
    <row r="108" s="42" customFormat="1" x14ac:dyDescent="0.2"/>
    <row r="109" s="42" customFormat="1" x14ac:dyDescent="0.2"/>
    <row r="110" s="42" customFormat="1" x14ac:dyDescent="0.2"/>
    <row r="111" s="42" customFormat="1" x14ac:dyDescent="0.2"/>
    <row r="112" s="42" customFormat="1" x14ac:dyDescent="0.2"/>
    <row r="113" s="42" customFormat="1" x14ac:dyDescent="0.2"/>
    <row r="114" s="42" customFormat="1" x14ac:dyDescent="0.2"/>
    <row r="115" s="42" customFormat="1" x14ac:dyDescent="0.2"/>
    <row r="116" s="42" customFormat="1" x14ac:dyDescent="0.2"/>
    <row r="117" s="42" customFormat="1" x14ac:dyDescent="0.2"/>
    <row r="118" s="42" customFormat="1" x14ac:dyDescent="0.2"/>
    <row r="119" s="42" customFormat="1" x14ac:dyDescent="0.2"/>
    <row r="120" s="42" customFormat="1" x14ac:dyDescent="0.2"/>
    <row r="121" s="42" customFormat="1" x14ac:dyDescent="0.2"/>
    <row r="122" s="42" customFormat="1" x14ac:dyDescent="0.2"/>
    <row r="123" s="42" customFormat="1" x14ac:dyDescent="0.2"/>
    <row r="124" s="42" customFormat="1" x14ac:dyDescent="0.2"/>
    <row r="125" s="42" customFormat="1" x14ac:dyDescent="0.2"/>
    <row r="126" s="42" customFormat="1" x14ac:dyDescent="0.2"/>
    <row r="127" s="42" customFormat="1" x14ac:dyDescent="0.2"/>
    <row r="128" s="42" customFormat="1" x14ac:dyDescent="0.2"/>
    <row r="129" s="42" customFormat="1" x14ac:dyDescent="0.2"/>
    <row r="130" s="42" customFormat="1" x14ac:dyDescent="0.2"/>
    <row r="131" s="42" customFormat="1" x14ac:dyDescent="0.2"/>
    <row r="132" s="42" customFormat="1" x14ac:dyDescent="0.2"/>
    <row r="133" s="42" customFormat="1" x14ac:dyDescent="0.2"/>
    <row r="134" s="42" customFormat="1" x14ac:dyDescent="0.2"/>
    <row r="135" s="42" customFormat="1" x14ac:dyDescent="0.2"/>
    <row r="136" s="42" customFormat="1" x14ac:dyDescent="0.2"/>
    <row r="137" s="42" customFormat="1" x14ac:dyDescent="0.2"/>
    <row r="138" s="42" customFormat="1" x14ac:dyDescent="0.2"/>
    <row r="139" s="42" customFormat="1" x14ac:dyDescent="0.2"/>
    <row r="140" s="42" customFormat="1" x14ac:dyDescent="0.2"/>
    <row r="141" s="42" customFormat="1" x14ac:dyDescent="0.2"/>
    <row r="142" s="42" customFormat="1" x14ac:dyDescent="0.2"/>
    <row r="143" s="42" customFormat="1" x14ac:dyDescent="0.2"/>
    <row r="144" s="42" customFormat="1" x14ac:dyDescent="0.2"/>
    <row r="145" s="42" customFormat="1" x14ac:dyDescent="0.2"/>
    <row r="146" s="42" customFormat="1" x14ac:dyDescent="0.2"/>
    <row r="147" s="42" customFormat="1" x14ac:dyDescent="0.2"/>
    <row r="148" s="42" customFormat="1" x14ac:dyDescent="0.2"/>
    <row r="149" s="42" customFormat="1" x14ac:dyDescent="0.2"/>
    <row r="150" s="42" customFormat="1" x14ac:dyDescent="0.2"/>
    <row r="151" s="42" customFormat="1" x14ac:dyDescent="0.2"/>
    <row r="152" s="42" customFormat="1" x14ac:dyDescent="0.2"/>
    <row r="153" s="42" customFormat="1" x14ac:dyDescent="0.2"/>
    <row r="154" s="42" customFormat="1" x14ac:dyDescent="0.2"/>
    <row r="155" s="42" customFormat="1" x14ac:dyDescent="0.2"/>
    <row r="156" s="42" customFormat="1" x14ac:dyDescent="0.2"/>
    <row r="157" s="42" customFormat="1" x14ac:dyDescent="0.2"/>
    <row r="158" s="42" customFormat="1" x14ac:dyDescent="0.2"/>
    <row r="159" s="42" customFormat="1" x14ac:dyDescent="0.2"/>
    <row r="160" s="42" customFormat="1" x14ac:dyDescent="0.2"/>
    <row r="161" s="42" customFormat="1" x14ac:dyDescent="0.2"/>
    <row r="162" s="42" customFormat="1" x14ac:dyDescent="0.2"/>
    <row r="163" s="42" customFormat="1" x14ac:dyDescent="0.2"/>
    <row r="164" s="42" customFormat="1" x14ac:dyDescent="0.2"/>
    <row r="165" s="42" customFormat="1" x14ac:dyDescent="0.2"/>
    <row r="166" s="42" customFormat="1" x14ac:dyDescent="0.2"/>
    <row r="167" s="42" customFormat="1" x14ac:dyDescent="0.2"/>
    <row r="168" s="42" customFormat="1" x14ac:dyDescent="0.2"/>
    <row r="169" s="42" customFormat="1" x14ac:dyDescent="0.2"/>
    <row r="170" s="42" customFormat="1" x14ac:dyDescent="0.2"/>
    <row r="171" s="42" customFormat="1" x14ac:dyDescent="0.2"/>
    <row r="172" s="42" customFormat="1" x14ac:dyDescent="0.2"/>
    <row r="173" s="42" customFormat="1" x14ac:dyDescent="0.2"/>
    <row r="174" s="42" customFormat="1" x14ac:dyDescent="0.2"/>
    <row r="175" s="42" customFormat="1" x14ac:dyDescent="0.2"/>
    <row r="176" s="42" customFormat="1" x14ac:dyDescent="0.2"/>
    <row r="177" s="42" customFormat="1" x14ac:dyDescent="0.2"/>
    <row r="178" s="42" customFormat="1" x14ac:dyDescent="0.2"/>
    <row r="179" s="42" customFormat="1" x14ac:dyDescent="0.2"/>
    <row r="180" s="42" customFormat="1" x14ac:dyDescent="0.2"/>
    <row r="181" s="42" customFormat="1" x14ac:dyDescent="0.2"/>
    <row r="182" s="42" customFormat="1" x14ac:dyDescent="0.2"/>
    <row r="183" s="42" customFormat="1" x14ac:dyDescent="0.2"/>
    <row r="184" s="42" customFormat="1" x14ac:dyDescent="0.2"/>
    <row r="185" s="42" customFormat="1" x14ac:dyDescent="0.2"/>
    <row r="186" s="42" customFormat="1" x14ac:dyDescent="0.2"/>
    <row r="187" s="42" customFormat="1" x14ac:dyDescent="0.2"/>
    <row r="188" s="42" customFormat="1" x14ac:dyDescent="0.2"/>
    <row r="189" s="42" customFormat="1" x14ac:dyDescent="0.2"/>
    <row r="190" s="42" customFormat="1" x14ac:dyDescent="0.2"/>
    <row r="191" s="42" customFormat="1" x14ac:dyDescent="0.2"/>
    <row r="192" s="42" customFormat="1" x14ac:dyDescent="0.2"/>
    <row r="193" s="42" customFormat="1" x14ac:dyDescent="0.2"/>
    <row r="194" s="42" customFormat="1" x14ac:dyDescent="0.2"/>
    <row r="195" s="42" customFormat="1" x14ac:dyDescent="0.2"/>
    <row r="196" s="42" customFormat="1" x14ac:dyDescent="0.2"/>
    <row r="197" s="42" customFormat="1" x14ac:dyDescent="0.2"/>
    <row r="198" s="42" customFormat="1" x14ac:dyDescent="0.2"/>
    <row r="199" s="42" customFormat="1" x14ac:dyDescent="0.2"/>
    <row r="200" s="42" customFormat="1" x14ac:dyDescent="0.2"/>
    <row r="201" s="42" customFormat="1" x14ac:dyDescent="0.2"/>
    <row r="202" s="42" customFormat="1" x14ac:dyDescent="0.2"/>
    <row r="203" s="42" customFormat="1" x14ac:dyDescent="0.2"/>
    <row r="204" s="42" customFormat="1" x14ac:dyDescent="0.2"/>
    <row r="205" s="42" customFormat="1" x14ac:dyDescent="0.2"/>
    <row r="206" s="42" customFormat="1" x14ac:dyDescent="0.2"/>
    <row r="207" s="42" customFormat="1" x14ac:dyDescent="0.2"/>
    <row r="208" s="42" customFormat="1" x14ac:dyDescent="0.2"/>
    <row r="209" s="42" customFormat="1" x14ac:dyDescent="0.2"/>
    <row r="210" s="42" customFormat="1" x14ac:dyDescent="0.2"/>
    <row r="211" s="42" customFormat="1" x14ac:dyDescent="0.2"/>
    <row r="212" s="42" customFormat="1" x14ac:dyDescent="0.2"/>
    <row r="213" s="42" customFormat="1" x14ac:dyDescent="0.2"/>
    <row r="214" s="42" customFormat="1" x14ac:dyDescent="0.2"/>
    <row r="215" s="42" customFormat="1" x14ac:dyDescent="0.2"/>
    <row r="216" s="42" customFormat="1" x14ac:dyDescent="0.2"/>
    <row r="217" s="42" customFormat="1" x14ac:dyDescent="0.2"/>
    <row r="218" s="42" customFormat="1" x14ac:dyDescent="0.2"/>
    <row r="219" s="42" customFormat="1" x14ac:dyDescent="0.2"/>
    <row r="220" s="42" customFormat="1" x14ac:dyDescent="0.2"/>
    <row r="221" s="42" customFormat="1" x14ac:dyDescent="0.2"/>
    <row r="222" s="42" customFormat="1" x14ac:dyDescent="0.2"/>
    <row r="223" s="42" customFormat="1" x14ac:dyDescent="0.2"/>
    <row r="224" s="42" customFormat="1" x14ac:dyDescent="0.2"/>
    <row r="225" s="42" customFormat="1" x14ac:dyDescent="0.2"/>
    <row r="226" s="42" customFormat="1" x14ac:dyDescent="0.2"/>
    <row r="227" s="42" customFormat="1" x14ac:dyDescent="0.2"/>
    <row r="228" s="42" customFormat="1" x14ac:dyDescent="0.2"/>
    <row r="229" s="42" customFormat="1" x14ac:dyDescent="0.2"/>
    <row r="230" s="42" customFormat="1" x14ac:dyDescent="0.2"/>
    <row r="231" s="42" customFormat="1" x14ac:dyDescent="0.2"/>
    <row r="232" s="42" customFormat="1" x14ac:dyDescent="0.2"/>
    <row r="233" s="42" customFormat="1" x14ac:dyDescent="0.2"/>
    <row r="234" s="42" customFormat="1" x14ac:dyDescent="0.2"/>
    <row r="235" s="42" customFormat="1" x14ac:dyDescent="0.2"/>
    <row r="236" s="42" customFormat="1" x14ac:dyDescent="0.2"/>
    <row r="237" s="42" customFormat="1" x14ac:dyDescent="0.2"/>
    <row r="238" s="42" customFormat="1" x14ac:dyDescent="0.2"/>
    <row r="239" s="42" customFormat="1" x14ac:dyDescent="0.2"/>
    <row r="240" s="42" customFormat="1" x14ac:dyDescent="0.2"/>
    <row r="241" s="42" customFormat="1" x14ac:dyDescent="0.2"/>
    <row r="242" s="42" customFormat="1" x14ac:dyDescent="0.2"/>
    <row r="243" s="42" customFormat="1" x14ac:dyDescent="0.2"/>
    <row r="244" s="42" customFormat="1" x14ac:dyDescent="0.2"/>
    <row r="245" s="42" customFormat="1" x14ac:dyDescent="0.2"/>
    <row r="246" s="42" customFormat="1" x14ac:dyDescent="0.2"/>
    <row r="247" s="42" customFormat="1" x14ac:dyDescent="0.2"/>
    <row r="248" s="42" customFormat="1" x14ac:dyDescent="0.2"/>
    <row r="249" s="42" customFormat="1" x14ac:dyDescent="0.2"/>
    <row r="250" s="42" customFormat="1" x14ac:dyDescent="0.2"/>
    <row r="251" s="42" customFormat="1" x14ac:dyDescent="0.2"/>
    <row r="252" s="42" customFormat="1" x14ac:dyDescent="0.2"/>
    <row r="253" s="42" customFormat="1" x14ac:dyDescent="0.2"/>
    <row r="254" s="42" customFormat="1" x14ac:dyDescent="0.2"/>
    <row r="255" s="42" customFormat="1" x14ac:dyDescent="0.2"/>
    <row r="256" s="42" customFormat="1" x14ac:dyDescent="0.2"/>
    <row r="257" s="42" customFormat="1" x14ac:dyDescent="0.2"/>
    <row r="258" s="42" customFormat="1" x14ac:dyDescent="0.2"/>
    <row r="259" s="42" customFormat="1" x14ac:dyDescent="0.2"/>
    <row r="260" s="42" customFormat="1" x14ac:dyDescent="0.2"/>
    <row r="261" s="42" customFormat="1" x14ac:dyDescent="0.2"/>
    <row r="262" s="42" customFormat="1" x14ac:dyDescent="0.2"/>
    <row r="263" s="42" customFormat="1" x14ac:dyDescent="0.2"/>
    <row r="264" s="42" customFormat="1" x14ac:dyDescent="0.2"/>
  </sheetData>
  <autoFilter ref="A1:K18">
    <sortState ref="A2:K18">
      <sortCondition ref="D2:D18"/>
      <sortCondition ref="A2:A18"/>
    </sortState>
  </autoFilter>
  <sortState ref="A2:K270">
    <sortCondition ref="D2:D270"/>
    <sortCondition ref="A2:A270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9"/>
  <sheetViews>
    <sheetView tabSelected="1" workbookViewId="0"/>
  </sheetViews>
  <sheetFormatPr baseColWidth="10" defaultRowHeight="12.75" x14ac:dyDescent="0.2"/>
  <cols>
    <col min="2" max="2" width="71.42578125" bestFit="1" customWidth="1"/>
    <col min="3" max="3" width="23.42578125" bestFit="1" customWidth="1"/>
    <col min="4" max="4" width="40.140625" bestFit="1" customWidth="1"/>
    <col min="6" max="6" width="13" bestFit="1" customWidth="1"/>
    <col min="7" max="7" width="12.7109375" bestFit="1" customWidth="1"/>
  </cols>
  <sheetData>
    <row r="1" spans="1:7" ht="63" x14ac:dyDescent="0.2">
      <c r="A1" s="16" t="s">
        <v>49</v>
      </c>
      <c r="B1" s="16" t="s">
        <v>1</v>
      </c>
      <c r="C1" s="16" t="s">
        <v>2</v>
      </c>
      <c r="D1" s="16" t="s">
        <v>3</v>
      </c>
      <c r="E1" s="16" t="s">
        <v>17</v>
      </c>
      <c r="F1" s="16" t="s">
        <v>25</v>
      </c>
      <c r="G1" s="17" t="s">
        <v>79</v>
      </c>
    </row>
    <row r="2" spans="1:7" s="42" customFormat="1" x14ac:dyDescent="0.2">
      <c r="A2" s="18" t="s">
        <v>4</v>
      </c>
      <c r="B2" s="19" t="s">
        <v>5</v>
      </c>
      <c r="C2" s="19" t="s">
        <v>6</v>
      </c>
      <c r="D2" s="14" t="s">
        <v>39</v>
      </c>
      <c r="E2" s="10">
        <v>2010</v>
      </c>
      <c r="F2" s="11">
        <v>37.372273106834655</v>
      </c>
      <c r="G2" s="41">
        <v>1818776.5074382275</v>
      </c>
    </row>
    <row r="3" spans="1:7" s="42" customFormat="1" x14ac:dyDescent="0.2">
      <c r="A3" s="18" t="s">
        <v>10</v>
      </c>
      <c r="B3" s="19" t="s">
        <v>11</v>
      </c>
      <c r="C3" s="19" t="s">
        <v>6</v>
      </c>
      <c r="D3" s="14" t="s">
        <v>30</v>
      </c>
      <c r="E3" s="10">
        <v>2009</v>
      </c>
      <c r="F3" s="11">
        <v>32.493737241666722</v>
      </c>
      <c r="G3" s="41">
        <v>1581355.4012374496</v>
      </c>
    </row>
    <row r="4" spans="1:7" s="42" customFormat="1" x14ac:dyDescent="0.2">
      <c r="A4" s="18" t="s">
        <v>7</v>
      </c>
      <c r="B4" s="19" t="s">
        <v>8</v>
      </c>
      <c r="C4" s="19" t="s">
        <v>6</v>
      </c>
      <c r="D4" s="14" t="s">
        <v>39</v>
      </c>
      <c r="E4" s="10">
        <v>2012</v>
      </c>
      <c r="F4" s="11">
        <v>15.123894772821707</v>
      </c>
      <c r="G4" s="41">
        <v>736026.53055495943</v>
      </c>
    </row>
    <row r="5" spans="1:7" s="42" customFormat="1" x14ac:dyDescent="0.2">
      <c r="A5" s="18" t="s">
        <v>51</v>
      </c>
      <c r="B5" s="14" t="s">
        <v>52</v>
      </c>
      <c r="C5" s="14" t="s">
        <v>9</v>
      </c>
      <c r="D5" s="14" t="s">
        <v>30</v>
      </c>
      <c r="E5" s="15">
        <v>2017</v>
      </c>
      <c r="F5" s="11">
        <v>0</v>
      </c>
      <c r="G5" s="41">
        <v>0</v>
      </c>
    </row>
    <row r="6" spans="1:7" s="42" customFormat="1" x14ac:dyDescent="0.2">
      <c r="A6" s="18" t="s">
        <v>31</v>
      </c>
      <c r="B6" s="14" t="s">
        <v>32</v>
      </c>
      <c r="C6" s="14" t="s">
        <v>33</v>
      </c>
      <c r="D6" s="14" t="s">
        <v>34</v>
      </c>
      <c r="E6" s="15">
        <v>2016</v>
      </c>
      <c r="F6" s="11">
        <v>0</v>
      </c>
      <c r="G6" s="41">
        <v>0</v>
      </c>
    </row>
    <row r="7" spans="1:7" s="42" customFormat="1" x14ac:dyDescent="0.2">
      <c r="A7" s="18" t="s">
        <v>53</v>
      </c>
      <c r="B7" s="14" t="s">
        <v>54</v>
      </c>
      <c r="C7" s="14" t="s">
        <v>9</v>
      </c>
      <c r="D7" s="14" t="s">
        <v>34</v>
      </c>
      <c r="E7" s="15">
        <v>2017</v>
      </c>
      <c r="F7" s="11">
        <v>0</v>
      </c>
      <c r="G7" s="41">
        <v>0</v>
      </c>
    </row>
    <row r="8" spans="1:7" s="42" customFormat="1" x14ac:dyDescent="0.2">
      <c r="A8" s="18" t="s">
        <v>55</v>
      </c>
      <c r="B8" s="14" t="s">
        <v>56</v>
      </c>
      <c r="C8" s="14" t="s">
        <v>9</v>
      </c>
      <c r="D8" s="14" t="s">
        <v>35</v>
      </c>
      <c r="E8" s="15">
        <v>2017</v>
      </c>
      <c r="F8" s="11">
        <v>0</v>
      </c>
      <c r="G8" s="41">
        <v>0</v>
      </c>
    </row>
    <row r="9" spans="1:7" s="42" customFormat="1" x14ac:dyDescent="0.2">
      <c r="A9" s="18" t="s">
        <v>14</v>
      </c>
      <c r="B9" s="19" t="s">
        <v>15</v>
      </c>
      <c r="C9" s="19" t="s">
        <v>6</v>
      </c>
      <c r="D9" s="14" t="s">
        <v>35</v>
      </c>
      <c r="E9" s="10">
        <v>2013</v>
      </c>
      <c r="F9" s="11">
        <v>0</v>
      </c>
      <c r="G9" s="41">
        <v>0</v>
      </c>
    </row>
    <row r="10" spans="1:7" s="42" customFormat="1" x14ac:dyDescent="0.2">
      <c r="A10" s="18" t="s">
        <v>57</v>
      </c>
      <c r="B10" s="14" t="s">
        <v>58</v>
      </c>
      <c r="C10" s="14" t="s">
        <v>9</v>
      </c>
      <c r="D10" s="14" t="s">
        <v>73</v>
      </c>
      <c r="E10" s="15">
        <v>2017</v>
      </c>
      <c r="F10" s="11">
        <v>0</v>
      </c>
      <c r="G10" s="41">
        <v>0</v>
      </c>
    </row>
    <row r="11" spans="1:7" s="42" customFormat="1" x14ac:dyDescent="0.2">
      <c r="A11" s="18" t="s">
        <v>59</v>
      </c>
      <c r="B11" s="14" t="s">
        <v>60</v>
      </c>
      <c r="C11" s="14" t="s">
        <v>9</v>
      </c>
      <c r="D11" s="14" t="s">
        <v>73</v>
      </c>
      <c r="E11" s="15">
        <v>2017</v>
      </c>
      <c r="F11" s="11">
        <v>0</v>
      </c>
      <c r="G11" s="41">
        <v>0</v>
      </c>
    </row>
    <row r="12" spans="1:7" s="42" customFormat="1" x14ac:dyDescent="0.2">
      <c r="A12" s="18" t="s">
        <v>37</v>
      </c>
      <c r="B12" s="14" t="s">
        <v>38</v>
      </c>
      <c r="C12" s="14" t="s">
        <v>33</v>
      </c>
      <c r="D12" s="14" t="s">
        <v>73</v>
      </c>
      <c r="E12" s="15">
        <v>2016</v>
      </c>
      <c r="F12" s="11">
        <v>0</v>
      </c>
      <c r="G12" s="41">
        <v>0</v>
      </c>
    </row>
    <row r="13" spans="1:7" s="42" customFormat="1" x14ac:dyDescent="0.2">
      <c r="A13" s="18" t="s">
        <v>12</v>
      </c>
      <c r="B13" s="19" t="s">
        <v>13</v>
      </c>
      <c r="C13" s="19" t="s">
        <v>6</v>
      </c>
      <c r="D13" s="14" t="s">
        <v>73</v>
      </c>
      <c r="E13" s="10">
        <v>2014</v>
      </c>
      <c r="F13" s="11">
        <v>0</v>
      </c>
      <c r="G13" s="41">
        <v>0</v>
      </c>
    </row>
    <row r="14" spans="1:7" s="42" customFormat="1" x14ac:dyDescent="0.2">
      <c r="A14" s="18" t="s">
        <v>61</v>
      </c>
      <c r="B14" s="14" t="s">
        <v>62</v>
      </c>
      <c r="C14" s="14" t="s">
        <v>33</v>
      </c>
      <c r="D14" s="14" t="s">
        <v>16</v>
      </c>
      <c r="E14" s="15">
        <v>2017</v>
      </c>
      <c r="F14" s="11">
        <v>0</v>
      </c>
      <c r="G14" s="41">
        <v>0</v>
      </c>
    </row>
    <row r="15" spans="1:7" s="42" customFormat="1" x14ac:dyDescent="0.2">
      <c r="A15" s="18" t="s">
        <v>63</v>
      </c>
      <c r="B15" s="14" t="s">
        <v>64</v>
      </c>
      <c r="C15" s="14" t="s">
        <v>9</v>
      </c>
      <c r="D15" s="14" t="s">
        <v>39</v>
      </c>
      <c r="E15" s="15">
        <v>2017</v>
      </c>
      <c r="F15" s="11">
        <v>0</v>
      </c>
      <c r="G15" s="41">
        <v>0</v>
      </c>
    </row>
    <row r="16" spans="1:7" s="42" customFormat="1" x14ac:dyDescent="0.2">
      <c r="A16" s="18" t="s">
        <v>40</v>
      </c>
      <c r="B16" s="14" t="s">
        <v>41</v>
      </c>
      <c r="C16" s="14" t="s">
        <v>33</v>
      </c>
      <c r="D16" s="14" t="s">
        <v>39</v>
      </c>
      <c r="E16" s="15">
        <v>2016</v>
      </c>
      <c r="F16" s="11">
        <v>0</v>
      </c>
      <c r="G16" s="41">
        <v>0</v>
      </c>
    </row>
    <row r="17" spans="1:7" s="42" customFormat="1" x14ac:dyDescent="0.2">
      <c r="A17" s="18" t="s">
        <v>65</v>
      </c>
      <c r="B17" s="14" t="s">
        <v>66</v>
      </c>
      <c r="C17" s="14" t="s">
        <v>9</v>
      </c>
      <c r="D17" s="14" t="s">
        <v>42</v>
      </c>
      <c r="E17" s="15">
        <v>2017</v>
      </c>
      <c r="F17" s="11">
        <v>0</v>
      </c>
      <c r="G17" s="41">
        <v>0</v>
      </c>
    </row>
    <row r="18" spans="1:7" s="42" customFormat="1" x14ac:dyDescent="0.2">
      <c r="A18" s="38"/>
      <c r="B18" s="4"/>
      <c r="C18" s="4"/>
      <c r="D18" s="4"/>
      <c r="E18" s="46"/>
      <c r="F18" s="48">
        <f>SUM(F2:F11)</f>
        <v>84.98990512132309</v>
      </c>
      <c r="G18" s="47">
        <f>SUM(G2:G17)</f>
        <v>4136158.4392306367</v>
      </c>
    </row>
    <row r="19" spans="1:7" s="42" customFormat="1" x14ac:dyDescent="0.2">
      <c r="G19" s="54" t="s">
        <v>74</v>
      </c>
    </row>
    <row r="20" spans="1:7" s="42" customFormat="1" x14ac:dyDescent="0.2">
      <c r="G20" s="49"/>
    </row>
    <row r="21" spans="1:7" s="42" customFormat="1" x14ac:dyDescent="0.2"/>
    <row r="22" spans="1:7" s="42" customFormat="1" x14ac:dyDescent="0.2">
      <c r="C22"/>
      <c r="D22"/>
      <c r="E22"/>
    </row>
    <row r="23" spans="1:7" s="42" customFormat="1" x14ac:dyDescent="0.2">
      <c r="C23"/>
      <c r="D23"/>
      <c r="E23"/>
    </row>
    <row r="24" spans="1:7" s="42" customFormat="1" x14ac:dyDescent="0.2">
      <c r="C24"/>
      <c r="D24"/>
      <c r="E24"/>
    </row>
    <row r="25" spans="1:7" s="42" customFormat="1" x14ac:dyDescent="0.2">
      <c r="C25"/>
      <c r="D25"/>
      <c r="E25"/>
    </row>
    <row r="26" spans="1:7" s="42" customFormat="1" x14ac:dyDescent="0.2">
      <c r="C26"/>
      <c r="D26"/>
      <c r="E26"/>
    </row>
    <row r="27" spans="1:7" s="42" customFormat="1" x14ac:dyDescent="0.2">
      <c r="C27"/>
      <c r="D27"/>
      <c r="E27"/>
    </row>
    <row r="28" spans="1:7" s="42" customFormat="1" x14ac:dyDescent="0.2">
      <c r="C28"/>
      <c r="D28"/>
      <c r="E28"/>
    </row>
    <row r="29" spans="1:7" s="42" customFormat="1" x14ac:dyDescent="0.2">
      <c r="C29"/>
      <c r="D29"/>
      <c r="E29"/>
    </row>
    <row r="30" spans="1:7" s="42" customFormat="1" x14ac:dyDescent="0.2"/>
    <row r="31" spans="1:7" s="42" customFormat="1" x14ac:dyDescent="0.2"/>
    <row r="32" spans="1:7" s="42" customFormat="1" x14ac:dyDescent="0.2"/>
    <row r="33" s="42" customFormat="1" x14ac:dyDescent="0.2"/>
    <row r="34" s="42" customFormat="1" x14ac:dyDescent="0.2"/>
    <row r="35" s="42" customFormat="1" x14ac:dyDescent="0.2"/>
    <row r="36" s="42" customFormat="1" x14ac:dyDescent="0.2"/>
    <row r="37" s="42" customFormat="1" x14ac:dyDescent="0.2"/>
    <row r="38" s="42" customFormat="1" x14ac:dyDescent="0.2"/>
    <row r="39" s="42" customFormat="1" x14ac:dyDescent="0.2"/>
    <row r="40" s="42" customFormat="1" x14ac:dyDescent="0.2"/>
    <row r="41" s="42" customFormat="1" x14ac:dyDescent="0.2"/>
    <row r="42" s="42" customFormat="1" x14ac:dyDescent="0.2"/>
    <row r="43" s="42" customFormat="1" x14ac:dyDescent="0.2"/>
    <row r="44" s="42" customFormat="1" x14ac:dyDescent="0.2"/>
    <row r="45" s="42" customFormat="1" x14ac:dyDescent="0.2"/>
    <row r="46" s="42" customFormat="1" x14ac:dyDescent="0.2"/>
    <row r="47" s="42" customFormat="1" x14ac:dyDescent="0.2"/>
    <row r="48" s="42" customFormat="1" x14ac:dyDescent="0.2"/>
    <row r="49" s="42" customFormat="1" x14ac:dyDescent="0.2"/>
    <row r="50" s="42" customFormat="1" x14ac:dyDescent="0.2"/>
    <row r="51" s="42" customFormat="1" x14ac:dyDescent="0.2"/>
    <row r="52" s="42" customFormat="1" x14ac:dyDescent="0.2"/>
    <row r="53" s="42" customFormat="1" x14ac:dyDescent="0.2"/>
    <row r="54" s="42" customFormat="1" x14ac:dyDescent="0.2"/>
    <row r="55" s="42" customFormat="1" x14ac:dyDescent="0.2"/>
    <row r="56" s="42" customFormat="1" x14ac:dyDescent="0.2"/>
    <row r="57" s="42" customFormat="1" x14ac:dyDescent="0.2"/>
    <row r="58" s="42" customFormat="1" x14ac:dyDescent="0.2"/>
    <row r="59" s="42" customFormat="1" x14ac:dyDescent="0.2"/>
    <row r="60" s="42" customFormat="1" x14ac:dyDescent="0.2"/>
    <row r="61" s="42" customFormat="1" x14ac:dyDescent="0.2"/>
    <row r="62" s="42" customFormat="1" x14ac:dyDescent="0.2"/>
    <row r="63" s="42" customFormat="1" x14ac:dyDescent="0.2"/>
    <row r="64" s="42" customFormat="1" x14ac:dyDescent="0.2"/>
    <row r="65" s="42" customFormat="1" x14ac:dyDescent="0.2"/>
    <row r="66" s="42" customFormat="1" x14ac:dyDescent="0.2"/>
    <row r="67" s="42" customFormat="1" x14ac:dyDescent="0.2"/>
    <row r="68" s="42" customFormat="1" x14ac:dyDescent="0.2"/>
    <row r="69" s="42" customFormat="1" x14ac:dyDescent="0.2"/>
    <row r="70" s="42" customFormat="1" x14ac:dyDescent="0.2"/>
    <row r="71" s="42" customFormat="1" x14ac:dyDescent="0.2"/>
    <row r="72" s="42" customFormat="1" x14ac:dyDescent="0.2"/>
    <row r="73" s="42" customFormat="1" x14ac:dyDescent="0.2"/>
    <row r="74" s="42" customFormat="1" x14ac:dyDescent="0.2"/>
    <row r="75" s="42" customFormat="1" x14ac:dyDescent="0.2"/>
    <row r="76" s="42" customFormat="1" x14ac:dyDescent="0.2"/>
    <row r="77" s="42" customFormat="1" x14ac:dyDescent="0.2"/>
    <row r="78" s="42" customFormat="1" x14ac:dyDescent="0.2"/>
    <row r="79" s="42" customFormat="1" x14ac:dyDescent="0.2"/>
    <row r="80" s="42" customFormat="1" x14ac:dyDescent="0.2"/>
    <row r="81" s="42" customFormat="1" x14ac:dyDescent="0.2"/>
    <row r="82" s="42" customFormat="1" x14ac:dyDescent="0.2"/>
    <row r="83" s="42" customFormat="1" x14ac:dyDescent="0.2"/>
    <row r="84" s="42" customFormat="1" x14ac:dyDescent="0.2"/>
    <row r="85" s="42" customFormat="1" x14ac:dyDescent="0.2"/>
    <row r="86" s="42" customFormat="1" x14ac:dyDescent="0.2"/>
    <row r="87" s="42" customFormat="1" x14ac:dyDescent="0.2"/>
    <row r="88" s="42" customFormat="1" x14ac:dyDescent="0.2"/>
    <row r="89" s="42" customFormat="1" x14ac:dyDescent="0.2"/>
    <row r="90" s="42" customFormat="1" x14ac:dyDescent="0.2"/>
    <row r="91" s="42" customFormat="1" x14ac:dyDescent="0.2"/>
    <row r="92" s="42" customFormat="1" x14ac:dyDescent="0.2"/>
    <row r="93" s="42" customFormat="1" x14ac:dyDescent="0.2"/>
    <row r="94" s="42" customFormat="1" x14ac:dyDescent="0.2"/>
    <row r="95" s="42" customFormat="1" x14ac:dyDescent="0.2"/>
    <row r="96" s="42" customFormat="1" x14ac:dyDescent="0.2"/>
    <row r="97" s="42" customFormat="1" x14ac:dyDescent="0.2"/>
    <row r="98" s="42" customFormat="1" x14ac:dyDescent="0.2"/>
    <row r="99" s="42" customFormat="1" x14ac:dyDescent="0.2"/>
    <row r="100" s="42" customFormat="1" x14ac:dyDescent="0.2"/>
    <row r="101" s="42" customFormat="1" x14ac:dyDescent="0.2"/>
    <row r="102" s="42" customFormat="1" x14ac:dyDescent="0.2"/>
    <row r="103" s="42" customFormat="1" x14ac:dyDescent="0.2"/>
    <row r="104" s="42" customFormat="1" x14ac:dyDescent="0.2"/>
    <row r="105" s="42" customFormat="1" x14ac:dyDescent="0.2"/>
    <row r="106" s="42" customFormat="1" x14ac:dyDescent="0.2"/>
    <row r="107" s="42" customFormat="1" x14ac:dyDescent="0.2"/>
    <row r="108" s="42" customFormat="1" x14ac:dyDescent="0.2"/>
    <row r="109" s="42" customFormat="1" x14ac:dyDescent="0.2"/>
    <row r="110" s="42" customFormat="1" x14ac:dyDescent="0.2"/>
    <row r="111" s="42" customFormat="1" x14ac:dyDescent="0.2"/>
    <row r="112" s="42" customFormat="1" x14ac:dyDescent="0.2"/>
    <row r="113" s="42" customFormat="1" x14ac:dyDescent="0.2"/>
    <row r="114" s="42" customFormat="1" x14ac:dyDescent="0.2"/>
    <row r="115" s="42" customFormat="1" x14ac:dyDescent="0.2"/>
    <row r="116" s="42" customFormat="1" x14ac:dyDescent="0.2"/>
    <row r="117" s="42" customFormat="1" x14ac:dyDescent="0.2"/>
    <row r="118" s="42" customFormat="1" x14ac:dyDescent="0.2"/>
    <row r="119" s="42" customFormat="1" x14ac:dyDescent="0.2"/>
    <row r="120" s="42" customFormat="1" x14ac:dyDescent="0.2"/>
    <row r="121" s="42" customFormat="1" x14ac:dyDescent="0.2"/>
    <row r="122" s="42" customFormat="1" x14ac:dyDescent="0.2"/>
    <row r="123" s="42" customFormat="1" x14ac:dyDescent="0.2"/>
    <row r="124" s="42" customFormat="1" x14ac:dyDescent="0.2"/>
    <row r="125" s="42" customFormat="1" x14ac:dyDescent="0.2"/>
    <row r="126" s="42" customFormat="1" x14ac:dyDescent="0.2"/>
    <row r="127" s="42" customFormat="1" x14ac:dyDescent="0.2"/>
    <row r="128" s="42" customFormat="1" x14ac:dyDescent="0.2"/>
    <row r="129" s="42" customFormat="1" x14ac:dyDescent="0.2"/>
    <row r="130" s="42" customFormat="1" x14ac:dyDescent="0.2"/>
    <row r="131" s="42" customFormat="1" x14ac:dyDescent="0.2"/>
    <row r="132" s="42" customFormat="1" x14ac:dyDescent="0.2"/>
    <row r="133" s="42" customFormat="1" x14ac:dyDescent="0.2"/>
    <row r="134" s="42" customFormat="1" x14ac:dyDescent="0.2"/>
    <row r="135" s="42" customFormat="1" x14ac:dyDescent="0.2"/>
    <row r="136" s="42" customFormat="1" x14ac:dyDescent="0.2"/>
    <row r="137" s="42" customFormat="1" x14ac:dyDescent="0.2"/>
    <row r="138" s="42" customFormat="1" x14ac:dyDescent="0.2"/>
    <row r="139" s="42" customFormat="1" x14ac:dyDescent="0.2"/>
    <row r="140" s="42" customFormat="1" x14ac:dyDescent="0.2"/>
    <row r="141" s="42" customFormat="1" x14ac:dyDescent="0.2"/>
    <row r="142" s="42" customFormat="1" x14ac:dyDescent="0.2"/>
    <row r="143" s="42" customFormat="1" x14ac:dyDescent="0.2"/>
    <row r="144" s="42" customFormat="1" x14ac:dyDescent="0.2"/>
    <row r="145" s="42" customFormat="1" x14ac:dyDescent="0.2"/>
    <row r="146" s="42" customFormat="1" x14ac:dyDescent="0.2"/>
    <row r="147" s="42" customFormat="1" x14ac:dyDescent="0.2"/>
    <row r="148" s="42" customFormat="1" x14ac:dyDescent="0.2"/>
    <row r="149" s="42" customFormat="1" x14ac:dyDescent="0.2"/>
    <row r="150" s="42" customFormat="1" x14ac:dyDescent="0.2"/>
    <row r="151" s="42" customFormat="1" x14ac:dyDescent="0.2"/>
    <row r="152" s="42" customFormat="1" x14ac:dyDescent="0.2"/>
    <row r="153" s="42" customFormat="1" x14ac:dyDescent="0.2"/>
    <row r="154" s="42" customFormat="1" x14ac:dyDescent="0.2"/>
    <row r="155" s="42" customFormat="1" x14ac:dyDescent="0.2"/>
    <row r="156" s="42" customFormat="1" x14ac:dyDescent="0.2"/>
    <row r="157" s="42" customFormat="1" x14ac:dyDescent="0.2"/>
    <row r="158" s="42" customFormat="1" x14ac:dyDescent="0.2"/>
    <row r="159" s="42" customFormat="1" x14ac:dyDescent="0.2"/>
    <row r="160" s="42" customFormat="1" x14ac:dyDescent="0.2"/>
    <row r="161" s="42" customFormat="1" x14ac:dyDescent="0.2"/>
    <row r="162" s="42" customFormat="1" x14ac:dyDescent="0.2"/>
    <row r="163" s="42" customFormat="1" x14ac:dyDescent="0.2"/>
    <row r="164" s="42" customFormat="1" x14ac:dyDescent="0.2"/>
    <row r="165" s="42" customFormat="1" x14ac:dyDescent="0.2"/>
    <row r="166" s="42" customFormat="1" x14ac:dyDescent="0.2"/>
    <row r="167" s="42" customFormat="1" x14ac:dyDescent="0.2"/>
    <row r="168" s="42" customFormat="1" x14ac:dyDescent="0.2"/>
    <row r="169" s="42" customFormat="1" x14ac:dyDescent="0.2"/>
    <row r="170" s="42" customFormat="1" x14ac:dyDescent="0.2"/>
    <row r="171" s="42" customFormat="1" x14ac:dyDescent="0.2"/>
    <row r="172" s="42" customFormat="1" x14ac:dyDescent="0.2"/>
    <row r="173" s="42" customFormat="1" x14ac:dyDescent="0.2"/>
    <row r="174" s="42" customFormat="1" x14ac:dyDescent="0.2"/>
    <row r="175" s="42" customFormat="1" x14ac:dyDescent="0.2"/>
    <row r="176" s="42" customFormat="1" x14ac:dyDescent="0.2"/>
    <row r="177" s="42" customFormat="1" x14ac:dyDescent="0.2"/>
    <row r="178" s="42" customFormat="1" x14ac:dyDescent="0.2"/>
    <row r="179" s="42" customFormat="1" x14ac:dyDescent="0.2"/>
    <row r="180" s="42" customFormat="1" x14ac:dyDescent="0.2"/>
    <row r="181" s="42" customFormat="1" x14ac:dyDescent="0.2"/>
    <row r="182" s="42" customFormat="1" x14ac:dyDescent="0.2"/>
    <row r="183" s="42" customFormat="1" x14ac:dyDescent="0.2"/>
    <row r="184" s="42" customFormat="1" x14ac:dyDescent="0.2"/>
    <row r="185" s="42" customFormat="1" x14ac:dyDescent="0.2"/>
    <row r="186" s="42" customFormat="1" x14ac:dyDescent="0.2"/>
    <row r="187" s="42" customFormat="1" x14ac:dyDescent="0.2"/>
    <row r="188" s="42" customFormat="1" x14ac:dyDescent="0.2"/>
    <row r="189" s="42" customFormat="1" x14ac:dyDescent="0.2"/>
    <row r="190" s="42" customFormat="1" x14ac:dyDescent="0.2"/>
    <row r="191" s="42" customFormat="1" x14ac:dyDescent="0.2"/>
    <row r="192" s="42" customFormat="1" x14ac:dyDescent="0.2"/>
    <row r="193" s="42" customFormat="1" x14ac:dyDescent="0.2"/>
    <row r="194" s="42" customFormat="1" x14ac:dyDescent="0.2"/>
    <row r="195" s="42" customFormat="1" x14ac:dyDescent="0.2"/>
    <row r="196" s="42" customFormat="1" x14ac:dyDescent="0.2"/>
    <row r="197" s="42" customFormat="1" x14ac:dyDescent="0.2"/>
    <row r="198" s="42" customFormat="1" x14ac:dyDescent="0.2"/>
    <row r="199" s="42" customFormat="1" x14ac:dyDescent="0.2"/>
    <row r="200" s="42" customFormat="1" x14ac:dyDescent="0.2"/>
    <row r="201" s="42" customFormat="1" x14ac:dyDescent="0.2"/>
    <row r="202" s="42" customFormat="1" x14ac:dyDescent="0.2"/>
    <row r="203" s="42" customFormat="1" x14ac:dyDescent="0.2"/>
    <row r="204" s="42" customFormat="1" x14ac:dyDescent="0.2"/>
    <row r="205" s="42" customFormat="1" x14ac:dyDescent="0.2"/>
    <row r="206" s="42" customFormat="1" x14ac:dyDescent="0.2"/>
    <row r="207" s="42" customFormat="1" x14ac:dyDescent="0.2"/>
    <row r="208" s="42" customFormat="1" x14ac:dyDescent="0.2"/>
    <row r="209" s="42" customFormat="1" x14ac:dyDescent="0.2"/>
    <row r="210" s="42" customFormat="1" x14ac:dyDescent="0.2"/>
    <row r="211" s="42" customFormat="1" x14ac:dyDescent="0.2"/>
    <row r="212" s="42" customFormat="1" x14ac:dyDescent="0.2"/>
    <row r="213" s="42" customFormat="1" x14ac:dyDescent="0.2"/>
    <row r="214" s="42" customFormat="1" x14ac:dyDescent="0.2"/>
    <row r="215" s="42" customFormat="1" x14ac:dyDescent="0.2"/>
    <row r="216" s="42" customFormat="1" x14ac:dyDescent="0.2"/>
    <row r="217" s="42" customFormat="1" x14ac:dyDescent="0.2"/>
    <row r="218" s="42" customFormat="1" x14ac:dyDescent="0.2"/>
    <row r="219" s="42" customFormat="1" x14ac:dyDescent="0.2"/>
    <row r="220" s="42" customFormat="1" x14ac:dyDescent="0.2"/>
    <row r="221" s="42" customFormat="1" x14ac:dyDescent="0.2"/>
    <row r="222" s="42" customFormat="1" x14ac:dyDescent="0.2"/>
    <row r="223" s="42" customFormat="1" x14ac:dyDescent="0.2"/>
    <row r="224" s="42" customFormat="1" x14ac:dyDescent="0.2"/>
    <row r="225" s="42" customFormat="1" x14ac:dyDescent="0.2"/>
    <row r="226" s="42" customFormat="1" x14ac:dyDescent="0.2"/>
    <row r="227" s="42" customFormat="1" x14ac:dyDescent="0.2"/>
    <row r="228" s="42" customFormat="1" x14ac:dyDescent="0.2"/>
    <row r="229" s="42" customFormat="1" x14ac:dyDescent="0.2"/>
    <row r="230" s="42" customFormat="1" x14ac:dyDescent="0.2"/>
    <row r="231" s="42" customFormat="1" x14ac:dyDescent="0.2"/>
    <row r="232" s="42" customFormat="1" x14ac:dyDescent="0.2"/>
    <row r="233" s="42" customFormat="1" x14ac:dyDescent="0.2"/>
    <row r="234" s="42" customFormat="1" x14ac:dyDescent="0.2"/>
    <row r="235" s="42" customFormat="1" x14ac:dyDescent="0.2"/>
    <row r="236" s="42" customFormat="1" x14ac:dyDescent="0.2"/>
    <row r="237" s="42" customFormat="1" x14ac:dyDescent="0.2"/>
    <row r="238" s="42" customFormat="1" x14ac:dyDescent="0.2"/>
    <row r="239" s="42" customFormat="1" x14ac:dyDescent="0.2"/>
    <row r="240" s="42" customFormat="1" x14ac:dyDescent="0.2"/>
    <row r="241" s="42" customFormat="1" x14ac:dyDescent="0.2"/>
    <row r="242" s="42" customFormat="1" x14ac:dyDescent="0.2"/>
    <row r="243" s="42" customFormat="1" x14ac:dyDescent="0.2"/>
    <row r="244" s="42" customFormat="1" x14ac:dyDescent="0.2"/>
    <row r="245" s="42" customFormat="1" x14ac:dyDescent="0.2"/>
    <row r="246" s="42" customFormat="1" x14ac:dyDescent="0.2"/>
    <row r="247" s="42" customFormat="1" x14ac:dyDescent="0.2"/>
    <row r="248" s="42" customFormat="1" x14ac:dyDescent="0.2"/>
    <row r="249" s="42" customFormat="1" x14ac:dyDescent="0.2"/>
  </sheetData>
  <autoFilter ref="A1:G18"/>
  <sortState ref="A2:G19">
    <sortCondition descending="1" ref="F2:F19"/>
    <sortCondition ref="D2:D19"/>
    <sortCondition ref="A2:A19"/>
  </sortState>
  <pageMargins left="0.7" right="0.7" top="0.75" bottom="0.75" header="0.3" footer="0.3"/>
  <pageSetup paperSize="8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Publications</vt:lpstr>
      <vt:lpstr>Essais-Inclusions</vt:lpstr>
      <vt:lpstr>Enseignement</vt:lpstr>
      <vt:lpstr>Score</vt:lpstr>
      <vt:lpstr>Montants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2019-04-01T12:03:14Z</dcterms:created>
  <dcterms:modified xsi:type="dcterms:W3CDTF">2019-04-02T14:15:52Z</dcterms:modified>
</cp:coreProperties>
</file>