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320" windowHeight="11640" tabRatio="516" activeTab="4"/>
  </bookViews>
  <sheets>
    <sheet name="Publications" sheetId="23" r:id="rId1"/>
    <sheet name="Essais-Inclusions" sheetId="5" r:id="rId2"/>
    <sheet name="Enseignement" sheetId="7" r:id="rId3"/>
    <sheet name="Score" sheetId="24" r:id="rId4"/>
    <sheet name="Montants" sheetId="22" r:id="rId5"/>
  </sheets>
  <definedNames>
    <definedName name="_xlnm._FilterDatabase" localSheetId="2" hidden="1">Enseignement!$A$1:$I$49</definedName>
    <definedName name="_xlnm._FilterDatabase" localSheetId="1" hidden="1">'Essais-Inclusions'!$A$1:$Q$49</definedName>
    <definedName name="_xlnm._FilterDatabase" localSheetId="4" hidden="1">Montants!$A$1:$G$15</definedName>
    <definedName name="_xlnm._FilterDatabase" localSheetId="0" hidden="1">Publications!$A$1:$J$49</definedName>
    <definedName name="_xlnm._FilterDatabase" localSheetId="3" hidden="1">Score!$A$1:$K$49</definedName>
    <definedName name="exp" localSheetId="2">#REF!</definedName>
    <definedName name="exp">#REF!</definedName>
    <definedName name="finess" localSheetId="2">#REF!</definedName>
    <definedName name="finess">#REF!</definedName>
  </definedNames>
  <calcPr calcId="145621"/>
</workbook>
</file>

<file path=xl/calcChain.xml><?xml version="1.0" encoding="utf-8"?>
<calcChain xmlns="http://schemas.openxmlformats.org/spreadsheetml/2006/main">
  <c r="H49" i="7" l="1"/>
  <c r="F49" i="7" l="1"/>
  <c r="I46" i="7" s="1"/>
  <c r="J46" i="24" s="1"/>
  <c r="G49" i="7"/>
  <c r="H6" i="24"/>
  <c r="H41" i="24"/>
  <c r="H11" i="24" l="1"/>
  <c r="H35" i="24"/>
  <c r="H23" i="24"/>
  <c r="H39" i="24"/>
  <c r="H9" i="24"/>
  <c r="H30" i="24"/>
  <c r="H29" i="24"/>
  <c r="H8" i="24"/>
  <c r="H7" i="24"/>
  <c r="H17" i="24"/>
  <c r="I36" i="7"/>
  <c r="J36" i="24" s="1"/>
  <c r="I11" i="7"/>
  <c r="J11" i="24" s="1"/>
  <c r="I35" i="7"/>
  <c r="J35" i="24" s="1"/>
  <c r="I3" i="7"/>
  <c r="I12" i="7"/>
  <c r="I21" i="7"/>
  <c r="I37" i="7"/>
  <c r="I48" i="7"/>
  <c r="I33" i="7"/>
  <c r="J33" i="24" s="1"/>
  <c r="I9" i="7"/>
  <c r="J9" i="24" s="1"/>
  <c r="I34" i="7"/>
  <c r="J34" i="24" s="1"/>
  <c r="I18" i="7"/>
  <c r="J18" i="24" s="1"/>
  <c r="I6" i="7"/>
  <c r="I13" i="7"/>
  <c r="I17" i="7"/>
  <c r="I22" i="7"/>
  <c r="I29" i="7"/>
  <c r="I40" i="7"/>
  <c r="I45" i="7"/>
  <c r="I8" i="7"/>
  <c r="J8" i="24" s="1"/>
  <c r="I14" i="7"/>
  <c r="I24" i="7"/>
  <c r="J24" i="24" s="1"/>
  <c r="I42" i="7"/>
  <c r="J42" i="24" s="1"/>
  <c r="I31" i="7"/>
  <c r="J31" i="24" s="1"/>
  <c r="I39" i="7"/>
  <c r="J39" i="24" s="1"/>
  <c r="I27" i="7"/>
  <c r="I2" i="7"/>
  <c r="J2" i="24" s="1"/>
  <c r="I5" i="7"/>
  <c r="I16" i="7"/>
  <c r="I28" i="7"/>
  <c r="J28" i="24" s="1"/>
  <c r="I44" i="7"/>
  <c r="J44" i="24" s="1"/>
  <c r="I23" i="7"/>
  <c r="J23" i="24" s="1"/>
  <c r="I38" i="7"/>
  <c r="J38" i="24" s="1"/>
  <c r="I26" i="7"/>
  <c r="J26" i="24" s="1"/>
  <c r="I41" i="7"/>
  <c r="J41" i="24" s="1"/>
  <c r="I4" i="7"/>
  <c r="I10" i="7"/>
  <c r="I15" i="7"/>
  <c r="I20" i="7"/>
  <c r="I25" i="7"/>
  <c r="I32" i="7"/>
  <c r="I43" i="7"/>
  <c r="I47" i="7"/>
  <c r="J47" i="24" s="1"/>
  <c r="I7" i="7"/>
  <c r="J7" i="24" s="1"/>
  <c r="I19" i="7"/>
  <c r="I30" i="7"/>
  <c r="H36" i="24"/>
  <c r="H34" i="24"/>
  <c r="H38" i="24"/>
  <c r="H31" i="24"/>
  <c r="H26" i="24"/>
  <c r="H33" i="24"/>
  <c r="H27" i="24"/>
  <c r="H2" i="24"/>
  <c r="H46" i="24"/>
  <c r="H45" i="24"/>
  <c r="I25" i="24"/>
  <c r="I35" i="24"/>
  <c r="I8" i="24"/>
  <c r="I9" i="24"/>
  <c r="I41" i="24"/>
  <c r="I39" i="24"/>
  <c r="I38" i="24"/>
  <c r="I27" i="24"/>
  <c r="I33" i="24"/>
  <c r="I26" i="24"/>
  <c r="I4" i="24"/>
  <c r="I5" i="24"/>
  <c r="I6" i="24"/>
  <c r="H42" i="24"/>
  <c r="H24" i="24"/>
  <c r="H14" i="24"/>
  <c r="H3" i="24"/>
  <c r="H40" i="24"/>
  <c r="H22" i="24"/>
  <c r="H4" i="24"/>
  <c r="I31" i="24"/>
  <c r="I44" i="24"/>
  <c r="I16" i="24"/>
  <c r="I43" i="24"/>
  <c r="I15" i="24"/>
  <c r="G14" i="24"/>
  <c r="G5" i="24"/>
  <c r="G42" i="24"/>
  <c r="G43" i="24"/>
  <c r="G24" i="24"/>
  <c r="G25" i="24"/>
  <c r="G33" i="24"/>
  <c r="G31" i="24"/>
  <c r="G23" i="24"/>
  <c r="I36" i="24"/>
  <c r="I23" i="24"/>
  <c r="I18" i="24"/>
  <c r="I34" i="24"/>
  <c r="I2" i="24"/>
  <c r="I48" i="24"/>
  <c r="I37" i="24"/>
  <c r="I21" i="24"/>
  <c r="I12" i="24"/>
  <c r="I47" i="24"/>
  <c r="I32" i="24"/>
  <c r="I20" i="24"/>
  <c r="I10" i="24"/>
  <c r="F32" i="24"/>
  <c r="G32" i="24"/>
  <c r="G10" i="24"/>
  <c r="G30" i="24"/>
  <c r="G19" i="24"/>
  <c r="G7" i="24"/>
  <c r="H48" i="24"/>
  <c r="H44" i="24"/>
  <c r="H37" i="24"/>
  <c r="H28" i="24"/>
  <c r="H21" i="24"/>
  <c r="H16" i="24"/>
  <c r="H12" i="24"/>
  <c r="H5" i="24"/>
  <c r="H47" i="24"/>
  <c r="H43" i="24"/>
  <c r="H32" i="24"/>
  <c r="H25" i="24"/>
  <c r="H20" i="24"/>
  <c r="H15" i="24"/>
  <c r="H10" i="24"/>
  <c r="I49" i="7"/>
  <c r="F47" i="24"/>
  <c r="F20" i="24"/>
  <c r="F4" i="24"/>
  <c r="F12" i="24"/>
  <c r="F43" i="24"/>
  <c r="F28" i="24"/>
  <c r="F22" i="24"/>
  <c r="F16" i="24"/>
  <c r="G45" i="24"/>
  <c r="G40" i="24"/>
  <c r="G29" i="24"/>
  <c r="G22" i="24"/>
  <c r="G17" i="24"/>
  <c r="G13" i="24"/>
  <c r="G6" i="24"/>
  <c r="G48" i="24"/>
  <c r="G44" i="24"/>
  <c r="G37" i="24"/>
  <c r="G28" i="24"/>
  <c r="G21" i="24"/>
  <c r="G16" i="24"/>
  <c r="G12" i="24"/>
  <c r="I46" i="24"/>
  <c r="I42" i="24"/>
  <c r="I30" i="24"/>
  <c r="I24" i="24"/>
  <c r="I19" i="24"/>
  <c r="I14" i="24"/>
  <c r="I7" i="24"/>
  <c r="I3" i="24"/>
  <c r="I45" i="24"/>
  <c r="I40" i="24"/>
  <c r="I29" i="24"/>
  <c r="I22" i="24"/>
  <c r="I17" i="24"/>
  <c r="I13" i="24"/>
  <c r="J30" i="24" l="1"/>
  <c r="J43" i="24"/>
  <c r="J25" i="24"/>
  <c r="J15" i="24"/>
  <c r="J4" i="24"/>
  <c r="J5" i="24"/>
  <c r="J27" i="24"/>
  <c r="J40" i="24"/>
  <c r="J22" i="24"/>
  <c r="J13" i="24"/>
  <c r="J48" i="24"/>
  <c r="J21" i="24"/>
  <c r="J3" i="24"/>
  <c r="J19" i="24"/>
  <c r="J32" i="24"/>
  <c r="J20" i="24"/>
  <c r="J10" i="24"/>
  <c r="J16" i="24"/>
  <c r="J14" i="24"/>
  <c r="J45" i="24"/>
  <c r="J29" i="24"/>
  <c r="J17" i="24"/>
  <c r="J6" i="24"/>
  <c r="J37" i="24"/>
  <c r="J12" i="24"/>
  <c r="H18" i="24"/>
  <c r="I28" i="24"/>
  <c r="H13" i="24"/>
  <c r="H19" i="24"/>
  <c r="I11" i="24"/>
  <c r="F18" i="24"/>
  <c r="F30" i="24"/>
  <c r="F14" i="24"/>
  <c r="F3" i="24"/>
  <c r="F6" i="24"/>
  <c r="F24" i="24"/>
  <c r="F7" i="24"/>
  <c r="F48" i="24"/>
  <c r="F17" i="24"/>
  <c r="G46" i="24"/>
  <c r="G20" i="24"/>
  <c r="G47" i="24"/>
  <c r="G11" i="24"/>
  <c r="G18" i="24"/>
  <c r="G26" i="24"/>
  <c r="G27" i="24"/>
  <c r="G4" i="24"/>
  <c r="G3" i="24"/>
  <c r="G15" i="24"/>
  <c r="F5" i="24"/>
  <c r="F15" i="24"/>
  <c r="F46" i="24"/>
  <c r="F13" i="24"/>
  <c r="F10" i="24"/>
  <c r="F44" i="24"/>
  <c r="F45" i="24"/>
  <c r="F25" i="24"/>
  <c r="F2" i="24"/>
  <c r="F21" i="24"/>
  <c r="F42" i="24"/>
  <c r="F40" i="24"/>
  <c r="F19" i="24"/>
  <c r="F37" i="24"/>
  <c r="F29" i="24"/>
  <c r="G2" i="24"/>
  <c r="G36" i="24"/>
  <c r="G39" i="24"/>
  <c r="G8" i="24"/>
  <c r="G9" i="24"/>
  <c r="G34" i="24"/>
  <c r="G41" i="24"/>
  <c r="G35" i="24"/>
  <c r="G38" i="24"/>
  <c r="F41" i="24"/>
  <c r="F39" i="24"/>
  <c r="F35" i="24"/>
  <c r="F23" i="24"/>
  <c r="F11" i="24"/>
  <c r="F9" i="24"/>
  <c r="F8" i="24"/>
  <c r="F26" i="24"/>
  <c r="F31" i="24"/>
  <c r="F38" i="24"/>
  <c r="F34" i="24"/>
  <c r="F36" i="24"/>
  <c r="F27" i="24"/>
  <c r="F33" i="24"/>
  <c r="J49" i="24"/>
  <c r="K31" i="24"/>
  <c r="K41" i="24"/>
  <c r="K46" i="24"/>
  <c r="K11" i="24"/>
  <c r="K44" i="24"/>
  <c r="K45" i="24"/>
  <c r="K13" i="24"/>
  <c r="K4" i="24"/>
  <c r="K17" i="24"/>
  <c r="K21" i="24"/>
  <c r="H49" i="24"/>
  <c r="K3" i="24"/>
  <c r="K19" i="24"/>
  <c r="K7" i="24"/>
  <c r="K35" i="24"/>
  <c r="K16" i="24"/>
  <c r="K43" i="24"/>
  <c r="K33" i="24"/>
  <c r="K27" i="24"/>
  <c r="K23" i="24"/>
  <c r="K36" i="24"/>
  <c r="K5" i="24"/>
  <c r="K48" i="24"/>
  <c r="K47" i="24"/>
  <c r="K18" i="24"/>
  <c r="K12" i="24" l="1"/>
  <c r="K8" i="24"/>
  <c r="K15" i="24"/>
  <c r="K24" i="24"/>
  <c r="K20" i="24"/>
  <c r="K38" i="24"/>
  <c r="K9" i="24"/>
  <c r="K10" i="24"/>
  <c r="K22" i="24"/>
  <c r="K28" i="24"/>
  <c r="K14" i="24"/>
  <c r="K39" i="24"/>
  <c r="K26" i="24"/>
  <c r="K25" i="24"/>
  <c r="K40" i="24"/>
  <c r="K2" i="24"/>
  <c r="K37" i="24"/>
  <c r="K42" i="24"/>
  <c r="K6" i="24"/>
  <c r="K34" i="24"/>
  <c r="K29" i="24"/>
  <c r="I49" i="24"/>
  <c r="G49" i="24" l="1"/>
  <c r="K30" i="24"/>
  <c r="K32" i="24"/>
  <c r="F49" i="24"/>
  <c r="K49" i="24" l="1"/>
</calcChain>
</file>

<file path=xl/sharedStrings.xml><?xml version="1.0" encoding="utf-8"?>
<sst xmlns="http://schemas.openxmlformats.org/spreadsheetml/2006/main" count="995" uniqueCount="148">
  <si>
    <t>Finess ARBUST</t>
  </si>
  <si>
    <t>Raison Sociale</t>
  </si>
  <si>
    <t>Statut</t>
  </si>
  <si>
    <t>Région</t>
  </si>
  <si>
    <t>330781287</t>
  </si>
  <si>
    <t>CH CHARLES PERRENS</t>
  </si>
  <si>
    <t>CHS</t>
  </si>
  <si>
    <t>860780048</t>
  </si>
  <si>
    <t>CH HENRI LABORIT</t>
  </si>
  <si>
    <t>EBNL</t>
  </si>
  <si>
    <t>690780101</t>
  </si>
  <si>
    <t>CH LE VINATIER</t>
  </si>
  <si>
    <t>930140025</t>
  </si>
  <si>
    <t>EPS DE VILLE-EVRARD</t>
  </si>
  <si>
    <t>800000119</t>
  </si>
  <si>
    <t>CH PHILIPPE PINEL</t>
  </si>
  <si>
    <t>Normandie</t>
  </si>
  <si>
    <t>Export</t>
  </si>
  <si>
    <t>Finess 
ARBUST</t>
  </si>
  <si>
    <t>Score-2014</t>
  </si>
  <si>
    <t>Score-global (%)</t>
  </si>
  <si>
    <t>Score-2015</t>
  </si>
  <si>
    <t>Score
Essai_2015</t>
  </si>
  <si>
    <t>ScoreInc
Promoteur-2015</t>
  </si>
  <si>
    <t>ScoreInc
Invest-2015</t>
  </si>
  <si>
    <t>Auvergne-Rhône-Alpes</t>
  </si>
  <si>
    <t>EPSM</t>
  </si>
  <si>
    <t>Bourgogne-Franche-Comté</t>
  </si>
  <si>
    <t>Hauts-de-France</t>
  </si>
  <si>
    <t>Île-de-France</t>
  </si>
  <si>
    <t>910140029</t>
  </si>
  <si>
    <t>EPS BARTHELEMY DURAND</t>
  </si>
  <si>
    <t>Nouvelle-Aquitaine</t>
  </si>
  <si>
    <t>870002466</t>
  </si>
  <si>
    <t>CENTRE HOSPITALIER ESQUIROL</t>
  </si>
  <si>
    <t>Occitanie</t>
  </si>
  <si>
    <t>Publications</t>
  </si>
  <si>
    <t>Essais</t>
  </si>
  <si>
    <t>Inc-Prom</t>
  </si>
  <si>
    <t>Inc-Inv</t>
  </si>
  <si>
    <t>Enseignement</t>
  </si>
  <si>
    <t>Score-global</t>
  </si>
  <si>
    <t>N° FINESS</t>
  </si>
  <si>
    <t>Score
Ens_2015</t>
  </si>
  <si>
    <t>690796727</t>
  </si>
  <si>
    <t>ASSOCIATION RECHERCHE HANDICAP ET SANTE MENTALE</t>
  </si>
  <si>
    <t>700004096</t>
  </si>
  <si>
    <t>ASSOCIATION HOSPITALIERE DE BOURGOGNE FRANCHE-COMTE</t>
  </si>
  <si>
    <t>750720914</t>
  </si>
  <si>
    <t>ASSOCIATION DE SANTE MENTALE DU 13E ARRONDISSEMENT</t>
  </si>
  <si>
    <t>750721391</t>
  </si>
  <si>
    <t>FONDATION L'ELAN RETROUVE</t>
  </si>
  <si>
    <t>760780270</t>
  </si>
  <si>
    <t>CH DU ROUVRAY</t>
  </si>
  <si>
    <t>240000265</t>
  </si>
  <si>
    <t>FONDATION JOHN BOST</t>
  </si>
  <si>
    <t>810100008</t>
  </si>
  <si>
    <t>FONDATION BON SAUVEUR D'ALBY</t>
  </si>
  <si>
    <t>Score-2016</t>
  </si>
  <si>
    <t>Score
Essai_2016</t>
  </si>
  <si>
    <t>ScoreInc
Promoteur-2016</t>
  </si>
  <si>
    <t>ScoreInc
Invest-2016</t>
  </si>
  <si>
    <t>Score
Ens_2016</t>
  </si>
  <si>
    <t>Ile-de-France</t>
  </si>
  <si>
    <t>Score
Enseignement_2014-2016</t>
  </si>
  <si>
    <t>Score-2017</t>
  </si>
  <si>
    <t>Score-2014-2017</t>
  </si>
  <si>
    <t>260000161</t>
  </si>
  <si>
    <t>ETABLISSEMENT MEDICAL LA TEPPE</t>
  </si>
  <si>
    <t>540000056</t>
  </si>
  <si>
    <t>CENTRE PSYCHOTHERAPIQUE NANCY</t>
  </si>
  <si>
    <t>Grand-Est</t>
  </si>
  <si>
    <t>Score
Essai_2017</t>
  </si>
  <si>
    <t>Score
Essai_2015-2017</t>
  </si>
  <si>
    <t>ScoreInc
Promoteur-2015-2017</t>
  </si>
  <si>
    <t>ScoreInc
Invest-2015-2017</t>
  </si>
  <si>
    <t>ScoreInc
Promoteur-2017</t>
  </si>
  <si>
    <t>ScoreInc
Invest-2017</t>
  </si>
  <si>
    <t>420000523</t>
  </si>
  <si>
    <t>CLINIQUE DES MONTS DU FOREZ</t>
  </si>
  <si>
    <t>CLINIQUE</t>
  </si>
  <si>
    <t>420001794</t>
  </si>
  <si>
    <t>CLINIQUE ST-VICTOR - ST-ETIENNE</t>
  </si>
  <si>
    <t>630000172</t>
  </si>
  <si>
    <t>CLINIQUE PSYCHIATRIQUE DE L'AUZON</t>
  </si>
  <si>
    <t>630786754</t>
  </si>
  <si>
    <t>ASSOCIATION HOSPITALIERE STE-MARIE</t>
  </si>
  <si>
    <t>690000310</t>
  </si>
  <si>
    <t>CLINIQUE MON REPOS</t>
  </si>
  <si>
    <t>580000099</t>
  </si>
  <si>
    <t>CLINIQUE DU CHATEAU DU TREMBLAY</t>
  </si>
  <si>
    <t>290001007</t>
  </si>
  <si>
    <t>CLINIQUE DE PEN-AN-DALAR</t>
  </si>
  <si>
    <t>Bretagne</t>
  </si>
  <si>
    <t>350000386</t>
  </si>
  <si>
    <t>CLINIQUE DU MOULIN</t>
  </si>
  <si>
    <t>350000402</t>
  </si>
  <si>
    <t>CLINIQUE DE L'ESPERANCE - RENNES</t>
  </si>
  <si>
    <t>370000259</t>
  </si>
  <si>
    <t>CLINIQUE RONSARD</t>
  </si>
  <si>
    <t>Centre-Val-de-Loire</t>
  </si>
  <si>
    <t>450000559</t>
  </si>
  <si>
    <t>CLINIQUE BELLE ALLEE</t>
  </si>
  <si>
    <t>450015409</t>
  </si>
  <si>
    <t>CLINIQUE DU PONT DE GIEN</t>
  </si>
  <si>
    <t>020000600</t>
  </si>
  <si>
    <t>CLINIQUE DE LA ROSERAIE</t>
  </si>
  <si>
    <t>590005245</t>
  </si>
  <si>
    <t>CLINIQUE DE L'ESCREBIEUX</t>
  </si>
  <si>
    <t>590044665</t>
  </si>
  <si>
    <t>CLINIQUE DES 4 CANTONS</t>
  </si>
  <si>
    <t>600000798</t>
  </si>
  <si>
    <t>CLINIQUE EUGENIE</t>
  </si>
  <si>
    <t>750035578</t>
  </si>
  <si>
    <t>CLINIQUE OCEANE - LE HAVRE</t>
  </si>
  <si>
    <t>750140022</t>
  </si>
  <si>
    <t>CLINIQUE MEDICO-UNIVERSITAIRE GEORGES HEUYER</t>
  </si>
  <si>
    <t>770000370</t>
  </si>
  <si>
    <t>CLINIQUE DU CHATEAU DE PERREUSE</t>
  </si>
  <si>
    <t>770000388</t>
  </si>
  <si>
    <t>CLINIQUE DE L'ANGE GARDIEN</t>
  </si>
  <si>
    <t>780017455</t>
  </si>
  <si>
    <t>CLINIQUE D'YVELINE</t>
  </si>
  <si>
    <t>920140027</t>
  </si>
  <si>
    <t>CLINIQUE DUPRE</t>
  </si>
  <si>
    <t>400780367</t>
  </si>
  <si>
    <t>CLINIQUE JEAN SARRAILH</t>
  </si>
  <si>
    <t>340000355</t>
  </si>
  <si>
    <t>CLINIQUE RECH</t>
  </si>
  <si>
    <t>440001246</t>
  </si>
  <si>
    <t>CLINIQUE DU PARC - NANTES</t>
  </si>
  <si>
    <t>Pays-de-la-Loire</t>
  </si>
  <si>
    <t>530000249</t>
  </si>
  <si>
    <t>CLINIQUE NOTRE-DAME DE PRITZ</t>
  </si>
  <si>
    <t>720018100</t>
  </si>
  <si>
    <t>CENTRE SOINS-ETUDES PIERRE DAGUET</t>
  </si>
  <si>
    <t>130001696</t>
  </si>
  <si>
    <t>CLINIQUE DES TROIS CYPRES</t>
  </si>
  <si>
    <t>Provence-Alpes-Côte-d'Azur</t>
  </si>
  <si>
    <t>130001902</t>
  </si>
  <si>
    <t>CLINIQUE DES QUATRE SAISONS</t>
  </si>
  <si>
    <t>130010648</t>
  </si>
  <si>
    <t>CLINIQUE ST-MICHEL - AUBAGNE</t>
  </si>
  <si>
    <t>830000204</t>
  </si>
  <si>
    <t>CLINIQUE ST-MARTIN - OLLIOULES</t>
  </si>
  <si>
    <t>Score
Ens_2017</t>
  </si>
  <si>
    <t>(5 ES)</t>
  </si>
  <si>
    <r>
      <t>Crédits DAF-2019 (</t>
    </r>
    <r>
      <rPr>
        <b/>
        <sz val="12"/>
        <rFont val="Calibri"/>
        <family val="2"/>
      </rPr>
      <t>€</t>
    </r>
    <r>
      <rPr>
        <b/>
        <sz val="12"/>
        <rFont val="Arial"/>
        <family val="2"/>
      </rPr>
      <t>) seuil 250 K</t>
    </r>
    <r>
      <rPr>
        <b/>
        <sz val="12"/>
        <rFont val="Calibri"/>
        <family val="2"/>
      </rPr>
      <t>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</si>
</sst>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"/>
  </numFmts>
  <fonts count="8" x14ac:knownFonts="1"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MS Sans Serif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i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rgb="FF00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0" borderId="0" xfId="0" applyFill="1" applyBorder="1"/>
    <xf numFmtId="0" fontId="0" fillId="0" borderId="0" xfId="0" applyFont="1" applyFill="1" applyBorder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2" fontId="0" fillId="0" borderId="1" xfId="0" applyNumberFormat="1" applyFill="1" applyBorder="1"/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3" borderId="0" xfId="0" applyFont="1" applyFill="1" applyBorder="1"/>
    <xf numFmtId="165" fontId="0" fillId="0" borderId="0" xfId="0" applyNumberFormat="1" applyFont="1" applyFill="1" applyBorder="1"/>
    <xf numFmtId="1" fontId="0" fillId="0" borderId="0" xfId="0" applyNumberFormat="1" applyFont="1" applyFill="1" applyBorder="1"/>
    <xf numFmtId="2" fontId="0" fillId="0" borderId="1" xfId="0" applyNumberFormat="1" applyFont="1" applyFill="1" applyBorder="1"/>
    <xf numFmtId="49" fontId="0" fillId="0" borderId="0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3" fontId="0" fillId="0" borderId="1" xfId="0" applyNumberFormat="1" applyFill="1" applyBorder="1"/>
    <xf numFmtId="0" fontId="0" fillId="0" borderId="0" xfId="0" applyFill="1"/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ill="1"/>
    <xf numFmtId="3" fontId="0" fillId="0" borderId="0" xfId="0" applyNumberFormat="1" applyFill="1"/>
    <xf numFmtId="0" fontId="0" fillId="4" borderId="1" xfId="0" applyFont="1" applyFill="1" applyBorder="1"/>
    <xf numFmtId="2" fontId="0" fillId="4" borderId="1" xfId="0" applyNumberFormat="1" applyFont="1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colors>
    <mruColors>
      <color rgb="FFDDDDDD"/>
      <color rgb="FFFFCCFF"/>
      <color rgb="FFCCFF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9"/>
  <sheetViews>
    <sheetView view="pageLayout" zoomScaleNormal="100" workbookViewId="0"/>
  </sheetViews>
  <sheetFormatPr baseColWidth="10" defaultColWidth="9.140625" defaultRowHeight="12.75" x14ac:dyDescent="0.2"/>
  <cols>
    <col min="1" max="1" width="10.7109375" style="1" customWidth="1"/>
    <col min="2" max="2" width="69.140625" style="1" customWidth="1"/>
    <col min="3" max="3" width="10.85546875" style="1" bestFit="1" customWidth="1"/>
    <col min="4" max="4" width="33.85546875" style="1" customWidth="1"/>
    <col min="5" max="5" width="7.7109375" style="2" customWidth="1"/>
    <col min="6" max="6" width="10.28515625" style="2" bestFit="1" customWidth="1"/>
    <col min="7" max="8" width="10.28515625" style="2" customWidth="1"/>
    <col min="9" max="9" width="8.5703125" style="2" customWidth="1"/>
    <col min="10" max="10" width="9.140625" style="8"/>
    <col min="11" max="37" width="9.140625" style="4"/>
    <col min="38" max="16384" width="9.140625" style="1"/>
  </cols>
  <sheetData>
    <row r="1" spans="1:37" s="3" customFormat="1" ht="38.25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17</v>
      </c>
      <c r="F1" s="6" t="s">
        <v>19</v>
      </c>
      <c r="G1" s="6" t="s">
        <v>21</v>
      </c>
      <c r="H1" s="6" t="s">
        <v>58</v>
      </c>
      <c r="I1" s="6" t="s">
        <v>65</v>
      </c>
      <c r="J1" s="6" t="s">
        <v>66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">
      <c r="A2" s="35" t="s">
        <v>67</v>
      </c>
      <c r="B2" s="14" t="s">
        <v>68</v>
      </c>
      <c r="C2" s="14" t="s">
        <v>9</v>
      </c>
      <c r="D2" s="14" t="s">
        <v>25</v>
      </c>
      <c r="E2" s="15">
        <v>2018</v>
      </c>
      <c r="F2" s="22"/>
      <c r="G2" s="22"/>
      <c r="H2" s="22"/>
      <c r="I2" s="10">
        <v>36</v>
      </c>
      <c r="J2" s="23">
        <v>0.32948929159802309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">
      <c r="A3" s="35" t="s">
        <v>78</v>
      </c>
      <c r="B3" s="14" t="s">
        <v>79</v>
      </c>
      <c r="C3" s="14" t="s">
        <v>80</v>
      </c>
      <c r="D3" s="14" t="s">
        <v>25</v>
      </c>
      <c r="E3" s="15">
        <v>2017</v>
      </c>
      <c r="F3" s="22"/>
      <c r="G3" s="22"/>
      <c r="H3" s="22"/>
      <c r="I3" s="10">
        <v>0</v>
      </c>
      <c r="J3" s="23">
        <v>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x14ac:dyDescent="0.2">
      <c r="A4" s="35" t="s">
        <v>81</v>
      </c>
      <c r="B4" s="14" t="s">
        <v>82</v>
      </c>
      <c r="C4" s="14" t="s">
        <v>80</v>
      </c>
      <c r="D4" s="14" t="s">
        <v>25</v>
      </c>
      <c r="E4" s="15">
        <v>2017</v>
      </c>
      <c r="F4" s="22"/>
      <c r="G4" s="22"/>
      <c r="H4" s="22"/>
      <c r="I4" s="10">
        <v>0</v>
      </c>
      <c r="J4" s="23">
        <v>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2">
      <c r="A5" s="35" t="s">
        <v>83</v>
      </c>
      <c r="B5" s="14" t="s">
        <v>84</v>
      </c>
      <c r="C5" s="14" t="s">
        <v>80</v>
      </c>
      <c r="D5" s="14" t="s">
        <v>25</v>
      </c>
      <c r="E5" s="15">
        <v>2017</v>
      </c>
      <c r="F5" s="22"/>
      <c r="G5" s="22"/>
      <c r="H5" s="22"/>
      <c r="I5" s="10">
        <v>0</v>
      </c>
      <c r="J5" s="23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2">
      <c r="A6" s="35" t="s">
        <v>85</v>
      </c>
      <c r="B6" s="14" t="s">
        <v>86</v>
      </c>
      <c r="C6" s="14" t="s">
        <v>9</v>
      </c>
      <c r="D6" s="14" t="s">
        <v>25</v>
      </c>
      <c r="E6" s="15">
        <v>2016</v>
      </c>
      <c r="F6" s="22"/>
      <c r="G6" s="22"/>
      <c r="H6" s="22"/>
      <c r="I6" s="10">
        <v>8</v>
      </c>
      <c r="J6" s="23">
        <v>7.3219842577338462E-2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2">
      <c r="A7" s="35" t="s">
        <v>87</v>
      </c>
      <c r="B7" s="14" t="s">
        <v>88</v>
      </c>
      <c r="C7" s="14" t="s">
        <v>80</v>
      </c>
      <c r="D7" s="14" t="s">
        <v>25</v>
      </c>
      <c r="E7" s="15">
        <v>2017</v>
      </c>
      <c r="F7" s="22"/>
      <c r="G7" s="22"/>
      <c r="H7" s="22"/>
      <c r="I7" s="10">
        <v>0</v>
      </c>
      <c r="J7" s="23"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">
      <c r="A8" s="27" t="s">
        <v>10</v>
      </c>
      <c r="B8" s="9" t="s">
        <v>11</v>
      </c>
      <c r="C8" s="14" t="s">
        <v>26</v>
      </c>
      <c r="D8" s="14" t="s">
        <v>25</v>
      </c>
      <c r="E8" s="10">
        <v>2009</v>
      </c>
      <c r="F8" s="10">
        <v>233</v>
      </c>
      <c r="G8" s="15">
        <v>265</v>
      </c>
      <c r="H8" s="15">
        <v>491</v>
      </c>
      <c r="I8" s="10">
        <v>601.5</v>
      </c>
      <c r="J8" s="23">
        <v>26.704447700165801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2">
      <c r="A9" s="35" t="s">
        <v>44</v>
      </c>
      <c r="B9" s="14" t="s">
        <v>45</v>
      </c>
      <c r="C9" s="14" t="s">
        <v>9</v>
      </c>
      <c r="D9" s="14" t="s">
        <v>25</v>
      </c>
      <c r="E9" s="15">
        <v>2017</v>
      </c>
      <c r="F9" s="22"/>
      <c r="G9" s="22"/>
      <c r="H9" s="15">
        <v>42</v>
      </c>
      <c r="I9" s="10">
        <v>54</v>
      </c>
      <c r="J9" s="23">
        <v>1.1024007488653231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2">
      <c r="A10" s="35" t="s">
        <v>89</v>
      </c>
      <c r="B10" s="14" t="s">
        <v>90</v>
      </c>
      <c r="C10" s="14" t="s">
        <v>80</v>
      </c>
      <c r="D10" s="14" t="s">
        <v>27</v>
      </c>
      <c r="E10" s="15">
        <v>2017</v>
      </c>
      <c r="F10" s="22"/>
      <c r="G10" s="22"/>
      <c r="H10" s="22"/>
      <c r="I10" s="10">
        <v>0</v>
      </c>
      <c r="J10" s="23"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2">
      <c r="A11" s="35" t="s">
        <v>46</v>
      </c>
      <c r="B11" s="14" t="s">
        <v>47</v>
      </c>
      <c r="C11" s="14" t="s">
        <v>9</v>
      </c>
      <c r="D11" s="14" t="s">
        <v>27</v>
      </c>
      <c r="E11" s="15">
        <v>2017</v>
      </c>
      <c r="F11" s="22"/>
      <c r="G11" s="22"/>
      <c r="H11" s="15">
        <v>9</v>
      </c>
      <c r="I11" s="10">
        <v>12</v>
      </c>
      <c r="J11" s="23">
        <v>0.2401512234663552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">
      <c r="A12" s="35" t="s">
        <v>91</v>
      </c>
      <c r="B12" s="14" t="s">
        <v>92</v>
      </c>
      <c r="C12" s="14" t="s">
        <v>80</v>
      </c>
      <c r="D12" s="14" t="s">
        <v>93</v>
      </c>
      <c r="E12" s="15">
        <v>2017</v>
      </c>
      <c r="F12" s="22"/>
      <c r="G12" s="22"/>
      <c r="H12" s="22"/>
      <c r="I12" s="10">
        <v>0</v>
      </c>
      <c r="J12" s="23"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">
      <c r="A13" s="35" t="s">
        <v>94</v>
      </c>
      <c r="B13" s="14" t="s">
        <v>95</v>
      </c>
      <c r="C13" s="14" t="s">
        <v>80</v>
      </c>
      <c r="D13" s="14" t="s">
        <v>93</v>
      </c>
      <c r="E13" s="15">
        <v>2017</v>
      </c>
      <c r="F13" s="22"/>
      <c r="G13" s="22"/>
      <c r="H13" s="22"/>
      <c r="I13" s="10">
        <v>0</v>
      </c>
      <c r="J13" s="23"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">
      <c r="A14" s="35" t="s">
        <v>96</v>
      </c>
      <c r="B14" s="14" t="s">
        <v>97</v>
      </c>
      <c r="C14" s="14" t="s">
        <v>80</v>
      </c>
      <c r="D14" s="14" t="s">
        <v>93</v>
      </c>
      <c r="E14" s="15">
        <v>2017</v>
      </c>
      <c r="F14" s="22"/>
      <c r="G14" s="22"/>
      <c r="H14" s="22"/>
      <c r="I14" s="10">
        <v>0</v>
      </c>
      <c r="J14" s="23"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">
      <c r="A15" s="35" t="s">
        <v>98</v>
      </c>
      <c r="B15" s="14" t="s">
        <v>99</v>
      </c>
      <c r="C15" s="14" t="s">
        <v>80</v>
      </c>
      <c r="D15" s="14" t="s">
        <v>100</v>
      </c>
      <c r="E15" s="15">
        <v>2017</v>
      </c>
      <c r="F15" s="22"/>
      <c r="G15" s="22"/>
      <c r="H15" s="22"/>
      <c r="I15" s="10">
        <v>0</v>
      </c>
      <c r="J15" s="23"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">
      <c r="A16" s="35" t="s">
        <v>101</v>
      </c>
      <c r="B16" s="14" t="s">
        <v>102</v>
      </c>
      <c r="C16" s="14" t="s">
        <v>80</v>
      </c>
      <c r="D16" s="14" t="s">
        <v>100</v>
      </c>
      <c r="E16" s="15">
        <v>2017</v>
      </c>
      <c r="F16" s="22"/>
      <c r="G16" s="22"/>
      <c r="H16" s="22"/>
      <c r="I16" s="10">
        <v>0</v>
      </c>
      <c r="J16" s="23"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">
      <c r="A17" s="35" t="s">
        <v>103</v>
      </c>
      <c r="B17" s="14" t="s">
        <v>104</v>
      </c>
      <c r="C17" s="14" t="s">
        <v>80</v>
      </c>
      <c r="D17" s="14" t="s">
        <v>100</v>
      </c>
      <c r="E17" s="15">
        <v>2017</v>
      </c>
      <c r="F17" s="22"/>
      <c r="G17" s="22"/>
      <c r="H17" s="22"/>
      <c r="I17" s="10">
        <v>0</v>
      </c>
      <c r="J17" s="23"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">
      <c r="A18" s="35" t="s">
        <v>69</v>
      </c>
      <c r="B18" s="14" t="s">
        <v>70</v>
      </c>
      <c r="C18" s="14" t="s">
        <v>26</v>
      </c>
      <c r="D18" s="14" t="s">
        <v>71</v>
      </c>
      <c r="E18" s="15">
        <v>2018</v>
      </c>
      <c r="F18" s="22"/>
      <c r="G18" s="22"/>
      <c r="H18" s="22"/>
      <c r="I18" s="10">
        <v>271</v>
      </c>
      <c r="J18" s="23">
        <v>2.4803221673073406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">
      <c r="A19" s="35" t="s">
        <v>105</v>
      </c>
      <c r="B19" s="14" t="s">
        <v>106</v>
      </c>
      <c r="C19" s="14" t="s">
        <v>80</v>
      </c>
      <c r="D19" s="14" t="s">
        <v>28</v>
      </c>
      <c r="E19" s="15">
        <v>2017</v>
      </c>
      <c r="F19" s="22"/>
      <c r="G19" s="22"/>
      <c r="H19" s="22"/>
      <c r="I19" s="10">
        <v>0</v>
      </c>
      <c r="J19" s="23"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2">
      <c r="A20" s="35" t="s">
        <v>107</v>
      </c>
      <c r="B20" s="14" t="s">
        <v>108</v>
      </c>
      <c r="C20" s="14" t="s">
        <v>80</v>
      </c>
      <c r="D20" s="14" t="s">
        <v>28</v>
      </c>
      <c r="E20" s="15">
        <v>2017</v>
      </c>
      <c r="F20" s="22"/>
      <c r="G20" s="22"/>
      <c r="H20" s="22"/>
      <c r="I20" s="10">
        <v>0</v>
      </c>
      <c r="J20" s="23"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">
      <c r="A21" s="35" t="s">
        <v>109</v>
      </c>
      <c r="B21" s="14" t="s">
        <v>110</v>
      </c>
      <c r="C21" s="14" t="s">
        <v>9</v>
      </c>
      <c r="D21" s="14" t="s">
        <v>28</v>
      </c>
      <c r="E21" s="15">
        <v>2017</v>
      </c>
      <c r="F21" s="22"/>
      <c r="G21" s="22"/>
      <c r="H21" s="22"/>
      <c r="I21" s="10">
        <v>168</v>
      </c>
      <c r="J21" s="23">
        <v>1.5376166941241076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">
      <c r="A22" s="35" t="s">
        <v>111</v>
      </c>
      <c r="B22" s="14" t="s">
        <v>112</v>
      </c>
      <c r="C22" s="14" t="s">
        <v>80</v>
      </c>
      <c r="D22" s="14" t="s">
        <v>28</v>
      </c>
      <c r="E22" s="15">
        <v>2017</v>
      </c>
      <c r="F22" s="22"/>
      <c r="G22" s="22"/>
      <c r="H22" s="22"/>
      <c r="I22" s="10">
        <v>0</v>
      </c>
      <c r="J22" s="23"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27" t="s">
        <v>14</v>
      </c>
      <c r="B23" s="9" t="s">
        <v>15</v>
      </c>
      <c r="C23" s="14" t="s">
        <v>26</v>
      </c>
      <c r="D23" s="14" t="s">
        <v>28</v>
      </c>
      <c r="E23" s="10">
        <v>2013</v>
      </c>
      <c r="F23" s="10">
        <v>0</v>
      </c>
      <c r="G23" s="15">
        <v>0</v>
      </c>
      <c r="H23" s="22"/>
      <c r="I23" s="22"/>
      <c r="J23" s="23"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35" t="s">
        <v>113</v>
      </c>
      <c r="B24" s="14" t="s">
        <v>114</v>
      </c>
      <c r="C24" s="14" t="s">
        <v>80</v>
      </c>
      <c r="D24" s="14" t="s">
        <v>29</v>
      </c>
      <c r="E24" s="15">
        <v>2017</v>
      </c>
      <c r="F24" s="22"/>
      <c r="G24" s="22"/>
      <c r="H24" s="22"/>
      <c r="I24" s="10">
        <v>0</v>
      </c>
      <c r="J24" s="23"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">
      <c r="A25" s="35" t="s">
        <v>115</v>
      </c>
      <c r="B25" s="14" t="s">
        <v>116</v>
      </c>
      <c r="C25" s="14" t="s">
        <v>9</v>
      </c>
      <c r="D25" s="14" t="s">
        <v>29</v>
      </c>
      <c r="E25" s="15">
        <v>2018</v>
      </c>
      <c r="F25" s="22"/>
      <c r="G25" s="22"/>
      <c r="H25" s="22"/>
      <c r="I25" s="10">
        <v>0</v>
      </c>
      <c r="J25" s="23"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35" t="s">
        <v>48</v>
      </c>
      <c r="B26" s="14" t="s">
        <v>49</v>
      </c>
      <c r="C26" s="14" t="s">
        <v>9</v>
      </c>
      <c r="D26" s="14" t="s">
        <v>29</v>
      </c>
      <c r="E26" s="15">
        <v>2017</v>
      </c>
      <c r="F26" s="22"/>
      <c r="G26" s="22"/>
      <c r="H26" s="15">
        <v>3</v>
      </c>
      <c r="I26" s="10">
        <v>16</v>
      </c>
      <c r="J26" s="23">
        <v>0.1898801716881261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">
      <c r="A27" s="35" t="s">
        <v>50</v>
      </c>
      <c r="B27" s="14" t="s">
        <v>51</v>
      </c>
      <c r="C27" s="14" t="s">
        <v>9</v>
      </c>
      <c r="D27" s="14" t="s">
        <v>29</v>
      </c>
      <c r="E27" s="15">
        <v>2017</v>
      </c>
      <c r="F27" s="22"/>
      <c r="G27" s="22"/>
      <c r="H27" s="15">
        <v>0</v>
      </c>
      <c r="I27" s="10">
        <v>0</v>
      </c>
      <c r="J27" s="23"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">
      <c r="A28" s="35" t="s">
        <v>117</v>
      </c>
      <c r="B28" s="14" t="s">
        <v>118</v>
      </c>
      <c r="C28" s="14" t="s">
        <v>80</v>
      </c>
      <c r="D28" s="14" t="s">
        <v>29</v>
      </c>
      <c r="E28" s="15">
        <v>2017</v>
      </c>
      <c r="F28" s="22"/>
      <c r="G28" s="22"/>
      <c r="H28" s="22"/>
      <c r="I28" s="10">
        <v>0</v>
      </c>
      <c r="J28" s="23"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">
      <c r="A29" s="35" t="s">
        <v>119</v>
      </c>
      <c r="B29" s="14" t="s">
        <v>120</v>
      </c>
      <c r="C29" s="14" t="s">
        <v>80</v>
      </c>
      <c r="D29" s="14" t="s">
        <v>29</v>
      </c>
      <c r="E29" s="15">
        <v>2017</v>
      </c>
      <c r="F29" s="22"/>
      <c r="G29" s="22"/>
      <c r="H29" s="22"/>
      <c r="I29" s="10">
        <v>0</v>
      </c>
      <c r="J29" s="23"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">
      <c r="A30" s="35" t="s">
        <v>121</v>
      </c>
      <c r="B30" s="14" t="s">
        <v>122</v>
      </c>
      <c r="C30" s="14" t="s">
        <v>80</v>
      </c>
      <c r="D30" s="14" t="s">
        <v>29</v>
      </c>
      <c r="E30" s="15">
        <v>2017</v>
      </c>
      <c r="F30" s="22"/>
      <c r="G30" s="22"/>
      <c r="H30" s="22"/>
      <c r="I30" s="10">
        <v>8</v>
      </c>
      <c r="J30" s="23">
        <v>7.3219842577338462E-2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">
      <c r="A31" s="35" t="s">
        <v>30</v>
      </c>
      <c r="B31" s="14" t="s">
        <v>31</v>
      </c>
      <c r="C31" s="14" t="s">
        <v>26</v>
      </c>
      <c r="D31" s="14" t="s">
        <v>29</v>
      </c>
      <c r="E31" s="15">
        <v>2016</v>
      </c>
      <c r="F31" s="15">
        <v>0</v>
      </c>
      <c r="G31" s="15">
        <v>3</v>
      </c>
      <c r="H31" s="15">
        <v>16</v>
      </c>
      <c r="I31" s="10">
        <v>43</v>
      </c>
      <c r="J31" s="23">
        <v>0.6952672599027383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">
      <c r="A32" s="35" t="s">
        <v>123</v>
      </c>
      <c r="B32" s="14" t="s">
        <v>124</v>
      </c>
      <c r="C32" s="14" t="s">
        <v>9</v>
      </c>
      <c r="D32" s="14" t="s">
        <v>29</v>
      </c>
      <c r="E32" s="15">
        <v>2016</v>
      </c>
      <c r="F32" s="22"/>
      <c r="G32" s="15">
        <v>8</v>
      </c>
      <c r="H32" s="15">
        <v>4</v>
      </c>
      <c r="I32" s="10">
        <v>36</v>
      </c>
      <c r="J32" s="23">
        <v>0.57415130352124011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">
      <c r="A33" s="27" t="s">
        <v>12</v>
      </c>
      <c r="B33" s="9" t="s">
        <v>13</v>
      </c>
      <c r="C33" s="14" t="s">
        <v>26</v>
      </c>
      <c r="D33" s="14" t="s">
        <v>29</v>
      </c>
      <c r="E33" s="10">
        <v>2014</v>
      </c>
      <c r="F33" s="10">
        <v>11</v>
      </c>
      <c r="G33" s="15">
        <v>40</v>
      </c>
      <c r="H33" s="15">
        <v>38</v>
      </c>
      <c r="I33" s="10">
        <v>70</v>
      </c>
      <c r="J33" s="23">
        <v>2.4977609297267005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">
      <c r="A34" s="35" t="s">
        <v>52</v>
      </c>
      <c r="B34" s="14" t="s">
        <v>53</v>
      </c>
      <c r="C34" s="14" t="s">
        <v>26</v>
      </c>
      <c r="D34" s="14" t="s">
        <v>16</v>
      </c>
      <c r="E34" s="15">
        <v>2017</v>
      </c>
      <c r="F34" s="22"/>
      <c r="G34" s="22"/>
      <c r="H34" s="15">
        <v>250</v>
      </c>
      <c r="I34" s="10">
        <v>228</v>
      </c>
      <c r="J34" s="23">
        <v>5.7068060579082438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 s="35" t="s">
        <v>54</v>
      </c>
      <c r="B35" s="14" t="s">
        <v>55</v>
      </c>
      <c r="C35" s="14" t="s">
        <v>9</v>
      </c>
      <c r="D35" s="14" t="s">
        <v>32</v>
      </c>
      <c r="E35" s="15">
        <v>2017</v>
      </c>
      <c r="F35" s="22"/>
      <c r="G35" s="22"/>
      <c r="H35" s="15">
        <v>0</v>
      </c>
      <c r="I35" s="10">
        <v>0</v>
      </c>
      <c r="J35" s="23"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 s="27" t="s">
        <v>4</v>
      </c>
      <c r="B36" s="9" t="s">
        <v>5</v>
      </c>
      <c r="C36" s="14" t="s">
        <v>26</v>
      </c>
      <c r="D36" s="14" t="s">
        <v>32</v>
      </c>
      <c r="E36" s="10">
        <v>2010</v>
      </c>
      <c r="F36" s="10">
        <v>397</v>
      </c>
      <c r="G36" s="15">
        <v>601</v>
      </c>
      <c r="H36" s="15">
        <v>341.5</v>
      </c>
      <c r="I36" s="10">
        <v>571</v>
      </c>
      <c r="J36" s="23">
        <v>37.666743682453223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">
      <c r="A37" s="35" t="s">
        <v>125</v>
      </c>
      <c r="B37" s="14" t="s">
        <v>126</v>
      </c>
      <c r="C37" s="14" t="s">
        <v>9</v>
      </c>
      <c r="D37" s="14" t="s">
        <v>32</v>
      </c>
      <c r="E37" s="15">
        <v>2018</v>
      </c>
      <c r="F37" s="22"/>
      <c r="G37" s="22"/>
      <c r="H37" s="22"/>
      <c r="I37" s="10">
        <v>0</v>
      </c>
      <c r="J37" s="23"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">
      <c r="A38" s="27" t="s">
        <v>7</v>
      </c>
      <c r="B38" s="9" t="s">
        <v>8</v>
      </c>
      <c r="C38" s="14" t="s">
        <v>26</v>
      </c>
      <c r="D38" s="14" t="s">
        <v>32</v>
      </c>
      <c r="E38" s="10">
        <v>2012</v>
      </c>
      <c r="F38" s="10">
        <v>96</v>
      </c>
      <c r="G38" s="15">
        <v>113</v>
      </c>
      <c r="H38" s="15">
        <v>398</v>
      </c>
      <c r="I38" s="10">
        <v>426</v>
      </c>
      <c r="J38" s="23">
        <v>15.556227966872834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">
      <c r="A39" s="35" t="s">
        <v>33</v>
      </c>
      <c r="B39" s="14" t="s">
        <v>34</v>
      </c>
      <c r="C39" s="14" t="s">
        <v>26</v>
      </c>
      <c r="D39" s="14" t="s">
        <v>32</v>
      </c>
      <c r="E39" s="15">
        <v>2016</v>
      </c>
      <c r="F39" s="15">
        <v>0</v>
      </c>
      <c r="G39" s="15">
        <v>41</v>
      </c>
      <c r="H39" s="15">
        <v>126</v>
      </c>
      <c r="I39" s="10">
        <v>183</v>
      </c>
      <c r="J39" s="23">
        <v>4.4564538198227339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">
      <c r="A40" s="35" t="s">
        <v>127</v>
      </c>
      <c r="B40" s="14" t="s">
        <v>128</v>
      </c>
      <c r="C40" s="14" t="s">
        <v>80</v>
      </c>
      <c r="D40" s="14" t="s">
        <v>35</v>
      </c>
      <c r="E40" s="15">
        <v>2017</v>
      </c>
      <c r="F40" s="22"/>
      <c r="G40" s="22"/>
      <c r="H40" s="22"/>
      <c r="I40" s="10">
        <v>0</v>
      </c>
      <c r="J40" s="23"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35" t="s">
        <v>56</v>
      </c>
      <c r="B41" s="14" t="s">
        <v>57</v>
      </c>
      <c r="C41" s="14" t="s">
        <v>9</v>
      </c>
      <c r="D41" s="14" t="s">
        <v>35</v>
      </c>
      <c r="E41" s="15">
        <v>2017</v>
      </c>
      <c r="F41" s="22"/>
      <c r="G41" s="22"/>
      <c r="H41" s="15">
        <v>8</v>
      </c>
      <c r="I41" s="10">
        <v>0</v>
      </c>
      <c r="J41" s="23">
        <v>0.11584129742253113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35" t="s">
        <v>129</v>
      </c>
      <c r="B42" s="14" t="s">
        <v>130</v>
      </c>
      <c r="C42" s="14" t="s">
        <v>80</v>
      </c>
      <c r="D42" s="14" t="s">
        <v>131</v>
      </c>
      <c r="E42" s="15">
        <v>2017</v>
      </c>
      <c r="F42" s="22"/>
      <c r="G42" s="22"/>
      <c r="H42" s="22"/>
      <c r="I42" s="10">
        <v>0</v>
      </c>
      <c r="J42" s="23"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">
      <c r="A43" s="35" t="s">
        <v>132</v>
      </c>
      <c r="B43" s="14" t="s">
        <v>133</v>
      </c>
      <c r="C43" s="14" t="s">
        <v>80</v>
      </c>
      <c r="D43" s="14" t="s">
        <v>131</v>
      </c>
      <c r="E43" s="15">
        <v>2017</v>
      </c>
      <c r="F43" s="22"/>
      <c r="G43" s="22"/>
      <c r="H43" s="22"/>
      <c r="I43" s="10">
        <v>0</v>
      </c>
      <c r="J43" s="23"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">
      <c r="A44" s="35" t="s">
        <v>134</v>
      </c>
      <c r="B44" s="14" t="s">
        <v>135</v>
      </c>
      <c r="C44" s="14" t="s">
        <v>9</v>
      </c>
      <c r="D44" s="14" t="s">
        <v>131</v>
      </c>
      <c r="E44" s="15">
        <v>2018</v>
      </c>
      <c r="F44" s="22"/>
      <c r="G44" s="22"/>
      <c r="H44" s="22"/>
      <c r="I44" s="10">
        <v>0</v>
      </c>
      <c r="J44" s="23"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35" t="s">
        <v>136</v>
      </c>
      <c r="B45" s="14" t="s">
        <v>137</v>
      </c>
      <c r="C45" s="14" t="s">
        <v>80</v>
      </c>
      <c r="D45" s="14" t="s">
        <v>138</v>
      </c>
      <c r="E45" s="15">
        <v>2017</v>
      </c>
      <c r="F45" s="22"/>
      <c r="G45" s="22"/>
      <c r="H45" s="22"/>
      <c r="I45" s="10">
        <v>0</v>
      </c>
      <c r="J45" s="23"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">
      <c r="A46" s="35" t="s">
        <v>139</v>
      </c>
      <c r="B46" s="14" t="s">
        <v>140</v>
      </c>
      <c r="C46" s="14" t="s">
        <v>80</v>
      </c>
      <c r="D46" s="14" t="s">
        <v>138</v>
      </c>
      <c r="E46" s="15">
        <v>2017</v>
      </c>
      <c r="F46" s="22"/>
      <c r="G46" s="22"/>
      <c r="H46" s="22"/>
      <c r="I46" s="10">
        <v>0</v>
      </c>
      <c r="J46" s="23"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A47" s="35" t="s">
        <v>141</v>
      </c>
      <c r="B47" s="14" t="s">
        <v>142</v>
      </c>
      <c r="C47" s="14" t="s">
        <v>80</v>
      </c>
      <c r="D47" s="14" t="s">
        <v>138</v>
      </c>
      <c r="E47" s="15">
        <v>2017</v>
      </c>
      <c r="F47" s="22"/>
      <c r="G47" s="22"/>
      <c r="H47" s="22"/>
      <c r="I47" s="10">
        <v>0</v>
      </c>
      <c r="J47" s="23"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2">
      <c r="A48" s="35" t="s">
        <v>143</v>
      </c>
      <c r="B48" s="14" t="s">
        <v>144</v>
      </c>
      <c r="C48" s="14" t="s">
        <v>80</v>
      </c>
      <c r="D48" s="14" t="s">
        <v>138</v>
      </c>
      <c r="E48" s="15">
        <v>2017</v>
      </c>
      <c r="F48" s="22"/>
      <c r="G48" s="22"/>
      <c r="H48" s="22"/>
      <c r="I48" s="10">
        <v>0</v>
      </c>
      <c r="J48" s="23"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6:37" x14ac:dyDescent="0.2">
      <c r="F49" s="7">
        <v>737</v>
      </c>
      <c r="G49" s="7">
        <v>1071</v>
      </c>
      <c r="H49" s="7">
        <v>1726.5</v>
      </c>
      <c r="I49" s="7">
        <v>2731.5</v>
      </c>
      <c r="J49" s="7">
        <v>100.00000000000001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</sheetData>
  <autoFilter ref="A1:J49">
    <sortState ref="A2:J49">
      <sortCondition ref="D2:D49"/>
      <sortCondition ref="A2:A49"/>
    </sortState>
  </autoFilter>
  <sortState ref="A2:K270">
    <sortCondition ref="A2:A270"/>
  </sortState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J49"/>
  <sheetViews>
    <sheetView view="pageLayout" zoomScaleNormal="100" workbookViewId="0"/>
  </sheetViews>
  <sheetFormatPr baseColWidth="10" defaultRowHeight="12.75" x14ac:dyDescent="0.2"/>
  <cols>
    <col min="1" max="1" width="10" style="5" bestFit="1" customWidth="1"/>
    <col min="2" max="2" width="71.42578125" style="5" bestFit="1" customWidth="1"/>
    <col min="3" max="3" width="9.42578125" style="5" bestFit="1" customWidth="1"/>
    <col min="4" max="4" width="32.28515625" style="5" bestFit="1" customWidth="1"/>
    <col min="5" max="5" width="6.85546875" style="5" bestFit="1" customWidth="1"/>
    <col min="6" max="8" width="6.28515625" style="5" customWidth="1"/>
    <col min="9" max="9" width="7.5703125" style="5" customWidth="1"/>
    <col min="10" max="12" width="10.5703125" style="5" customWidth="1"/>
    <col min="13" max="13" width="15.140625" style="29" bestFit="1" customWidth="1"/>
    <col min="14" max="15" width="10.5703125" style="5" customWidth="1"/>
    <col min="16" max="16" width="10.5703125" style="5" bestFit="1" customWidth="1"/>
    <col min="17" max="17" width="11.42578125" style="29"/>
    <col min="18" max="16384" width="11.42578125" style="5"/>
  </cols>
  <sheetData>
    <row r="1" spans="1:36" s="30" customFormat="1" ht="51" x14ac:dyDescent="0.2">
      <c r="A1" s="13" t="s">
        <v>18</v>
      </c>
      <c r="B1" s="21" t="s">
        <v>1</v>
      </c>
      <c r="C1" s="21" t="s">
        <v>2</v>
      </c>
      <c r="D1" s="21" t="s">
        <v>3</v>
      </c>
      <c r="E1" s="13" t="s">
        <v>17</v>
      </c>
      <c r="F1" s="13" t="s">
        <v>22</v>
      </c>
      <c r="G1" s="13" t="s">
        <v>59</v>
      </c>
      <c r="H1" s="13" t="s">
        <v>72</v>
      </c>
      <c r="I1" s="13" t="s">
        <v>73</v>
      </c>
      <c r="J1" s="25" t="s">
        <v>23</v>
      </c>
      <c r="K1" s="25" t="s">
        <v>60</v>
      </c>
      <c r="L1" s="25" t="s">
        <v>76</v>
      </c>
      <c r="M1" s="25" t="s">
        <v>74</v>
      </c>
      <c r="N1" s="25" t="s">
        <v>24</v>
      </c>
      <c r="O1" s="25" t="s">
        <v>61</v>
      </c>
      <c r="P1" s="25" t="s">
        <v>77</v>
      </c>
      <c r="Q1" s="25" t="s">
        <v>75</v>
      </c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x14ac:dyDescent="0.2">
      <c r="A2" s="35" t="s">
        <v>67</v>
      </c>
      <c r="B2" s="14" t="s">
        <v>68</v>
      </c>
      <c r="C2" s="14" t="s">
        <v>9</v>
      </c>
      <c r="D2" s="14" t="s">
        <v>25</v>
      </c>
      <c r="E2" s="15">
        <v>2018</v>
      </c>
      <c r="F2" s="41"/>
      <c r="G2" s="41"/>
      <c r="H2" s="19">
        <v>2</v>
      </c>
      <c r="I2" s="23">
        <v>0.20080321285140565</v>
      </c>
      <c r="J2" s="42"/>
      <c r="K2" s="41"/>
      <c r="L2" s="19">
        <v>0</v>
      </c>
      <c r="M2" s="23">
        <v>0</v>
      </c>
      <c r="N2" s="42"/>
      <c r="O2" s="41"/>
      <c r="P2" s="19">
        <v>0.79588148649133394</v>
      </c>
      <c r="Q2" s="11">
        <v>0.12614290590958768</v>
      </c>
    </row>
    <row r="3" spans="1:36" x14ac:dyDescent="0.2">
      <c r="A3" s="35" t="s">
        <v>78</v>
      </c>
      <c r="B3" s="14" t="s">
        <v>79</v>
      </c>
      <c r="C3" s="14" t="s">
        <v>80</v>
      </c>
      <c r="D3" s="14" t="s">
        <v>25</v>
      </c>
      <c r="E3" s="15">
        <v>2017</v>
      </c>
      <c r="F3" s="41"/>
      <c r="G3" s="41"/>
      <c r="H3" s="19">
        <v>0</v>
      </c>
      <c r="I3" s="23">
        <v>0</v>
      </c>
      <c r="J3" s="42"/>
      <c r="K3" s="41"/>
      <c r="L3" s="19">
        <v>0</v>
      </c>
      <c r="M3" s="23">
        <v>0</v>
      </c>
      <c r="N3" s="42"/>
      <c r="O3" s="41"/>
      <c r="P3" s="19">
        <v>0</v>
      </c>
      <c r="Q3" s="11">
        <v>0</v>
      </c>
    </row>
    <row r="4" spans="1:36" x14ac:dyDescent="0.2">
      <c r="A4" s="35" t="s">
        <v>81</v>
      </c>
      <c r="B4" s="14" t="s">
        <v>82</v>
      </c>
      <c r="C4" s="14" t="s">
        <v>80</v>
      </c>
      <c r="D4" s="14" t="s">
        <v>25</v>
      </c>
      <c r="E4" s="15">
        <v>2017</v>
      </c>
      <c r="F4" s="41"/>
      <c r="G4" s="41"/>
      <c r="H4" s="19">
        <v>0</v>
      </c>
      <c r="I4" s="23">
        <v>0</v>
      </c>
      <c r="J4" s="42"/>
      <c r="K4" s="41"/>
      <c r="L4" s="19">
        <v>0</v>
      </c>
      <c r="M4" s="23">
        <v>0</v>
      </c>
      <c r="N4" s="42"/>
      <c r="O4" s="41"/>
      <c r="P4" s="19">
        <v>0</v>
      </c>
      <c r="Q4" s="11">
        <v>0</v>
      </c>
    </row>
    <row r="5" spans="1:36" x14ac:dyDescent="0.2">
      <c r="A5" s="35" t="s">
        <v>83</v>
      </c>
      <c r="B5" s="14" t="s">
        <v>84</v>
      </c>
      <c r="C5" s="14" t="s">
        <v>80</v>
      </c>
      <c r="D5" s="14" t="s">
        <v>25</v>
      </c>
      <c r="E5" s="15">
        <v>2017</v>
      </c>
      <c r="F5" s="41"/>
      <c r="G5" s="41"/>
      <c r="H5" s="19">
        <v>0</v>
      </c>
      <c r="I5" s="23">
        <v>0</v>
      </c>
      <c r="J5" s="42"/>
      <c r="K5" s="41"/>
      <c r="L5" s="19">
        <v>0</v>
      </c>
      <c r="M5" s="23">
        <v>0</v>
      </c>
      <c r="N5" s="42"/>
      <c r="O5" s="41"/>
      <c r="P5" s="19">
        <v>0</v>
      </c>
      <c r="Q5" s="11">
        <v>0</v>
      </c>
    </row>
    <row r="6" spans="1:36" x14ac:dyDescent="0.2">
      <c r="A6" s="35" t="s">
        <v>85</v>
      </c>
      <c r="B6" s="14" t="s">
        <v>86</v>
      </c>
      <c r="C6" s="14" t="s">
        <v>9</v>
      </c>
      <c r="D6" s="14" t="s">
        <v>25</v>
      </c>
      <c r="E6" s="15">
        <v>2016</v>
      </c>
      <c r="F6" s="41"/>
      <c r="G6" s="41"/>
      <c r="H6" s="19">
        <v>2</v>
      </c>
      <c r="I6" s="23">
        <v>0.20080321285140565</v>
      </c>
      <c r="J6" s="42"/>
      <c r="K6" s="41"/>
      <c r="L6" s="19">
        <v>0</v>
      </c>
      <c r="M6" s="23">
        <v>0</v>
      </c>
      <c r="N6" s="42"/>
      <c r="O6" s="41"/>
      <c r="P6" s="19">
        <v>1.80485171526984</v>
      </c>
      <c r="Q6" s="11">
        <v>0.28605922359587438</v>
      </c>
    </row>
    <row r="7" spans="1:36" x14ac:dyDescent="0.2">
      <c r="A7" s="35" t="s">
        <v>87</v>
      </c>
      <c r="B7" s="14" t="s">
        <v>88</v>
      </c>
      <c r="C7" s="14" t="s">
        <v>80</v>
      </c>
      <c r="D7" s="14" t="s">
        <v>25</v>
      </c>
      <c r="E7" s="15">
        <v>2017</v>
      </c>
      <c r="F7" s="41"/>
      <c r="G7" s="41"/>
      <c r="H7" s="19">
        <v>0</v>
      </c>
      <c r="I7" s="23">
        <v>0</v>
      </c>
      <c r="J7" s="42"/>
      <c r="K7" s="41"/>
      <c r="L7" s="19">
        <v>0</v>
      </c>
      <c r="M7" s="23">
        <v>0</v>
      </c>
      <c r="N7" s="42"/>
      <c r="O7" s="41"/>
      <c r="P7" s="19">
        <v>0</v>
      </c>
      <c r="Q7" s="11">
        <v>0</v>
      </c>
    </row>
    <row r="8" spans="1:36" x14ac:dyDescent="0.2">
      <c r="A8" s="18" t="s">
        <v>10</v>
      </c>
      <c r="B8" s="19" t="s">
        <v>11</v>
      </c>
      <c r="C8" s="19" t="s">
        <v>6</v>
      </c>
      <c r="D8" s="14" t="s">
        <v>25</v>
      </c>
      <c r="E8" s="10">
        <v>2009</v>
      </c>
      <c r="F8" s="24">
        <v>112</v>
      </c>
      <c r="G8" s="24">
        <v>174</v>
      </c>
      <c r="H8" s="19">
        <v>181</v>
      </c>
      <c r="I8" s="23">
        <v>54.575112794417009</v>
      </c>
      <c r="J8" s="26">
        <v>67.034419058627606</v>
      </c>
      <c r="K8" s="26">
        <v>106.14227910420399</v>
      </c>
      <c r="L8" s="19">
        <v>93.151010837848304</v>
      </c>
      <c r="M8" s="23">
        <v>53.093994061956934</v>
      </c>
      <c r="N8" s="26">
        <v>62.389491115233497</v>
      </c>
      <c r="O8" s="26">
        <v>119.228558448561</v>
      </c>
      <c r="P8" s="19">
        <v>104.816602884093</v>
      </c>
      <c r="Q8" s="11">
        <v>48.508596440649455</v>
      </c>
    </row>
    <row r="9" spans="1:36" x14ac:dyDescent="0.2">
      <c r="A9" s="18" t="s">
        <v>44</v>
      </c>
      <c r="B9" s="14" t="s">
        <v>45</v>
      </c>
      <c r="C9" s="14" t="s">
        <v>9</v>
      </c>
      <c r="D9" s="14" t="s">
        <v>25</v>
      </c>
      <c r="E9" s="15">
        <v>2017</v>
      </c>
      <c r="F9" s="41"/>
      <c r="G9" s="24">
        <v>1</v>
      </c>
      <c r="H9" s="19">
        <v>1</v>
      </c>
      <c r="I9" s="23">
        <v>0.2133959567081887</v>
      </c>
      <c r="J9" s="42"/>
      <c r="K9" s="26">
        <v>0</v>
      </c>
      <c r="L9" s="19">
        <v>0</v>
      </c>
      <c r="M9" s="23">
        <v>0</v>
      </c>
      <c r="N9" s="42"/>
      <c r="O9" s="26">
        <v>1.93792555067274</v>
      </c>
      <c r="P9" s="19">
        <v>1.1507929209116301</v>
      </c>
      <c r="Q9" s="11">
        <v>0.47824275357415313</v>
      </c>
    </row>
    <row r="10" spans="1:36" x14ac:dyDescent="0.2">
      <c r="A10" s="35" t="s">
        <v>89</v>
      </c>
      <c r="B10" s="14" t="s">
        <v>90</v>
      </c>
      <c r="C10" s="14" t="s">
        <v>80</v>
      </c>
      <c r="D10" s="14" t="s">
        <v>27</v>
      </c>
      <c r="E10" s="15">
        <v>2017</v>
      </c>
      <c r="F10" s="41"/>
      <c r="G10" s="41"/>
      <c r="H10" s="19">
        <v>0</v>
      </c>
      <c r="I10" s="23">
        <v>0</v>
      </c>
      <c r="J10" s="42"/>
      <c r="K10" s="41"/>
      <c r="L10" s="19">
        <v>0</v>
      </c>
      <c r="M10" s="23">
        <v>0</v>
      </c>
      <c r="N10" s="42"/>
      <c r="O10" s="41"/>
      <c r="P10" s="19">
        <v>0</v>
      </c>
      <c r="Q10" s="11">
        <v>0</v>
      </c>
    </row>
    <row r="11" spans="1:36" x14ac:dyDescent="0.2">
      <c r="A11" s="18" t="s">
        <v>46</v>
      </c>
      <c r="B11" s="14" t="s">
        <v>47</v>
      </c>
      <c r="C11" s="14" t="s">
        <v>9</v>
      </c>
      <c r="D11" s="14" t="s">
        <v>27</v>
      </c>
      <c r="E11" s="15">
        <v>2017</v>
      </c>
      <c r="F11" s="41"/>
      <c r="G11" s="24">
        <v>0</v>
      </c>
      <c r="H11" s="19">
        <v>2</v>
      </c>
      <c r="I11" s="23">
        <v>0.20080321285140565</v>
      </c>
      <c r="J11" s="42"/>
      <c r="K11" s="26">
        <v>0</v>
      </c>
      <c r="L11" s="19">
        <v>0</v>
      </c>
      <c r="M11" s="23">
        <v>0</v>
      </c>
      <c r="N11" s="42"/>
      <c r="O11" s="26">
        <v>0</v>
      </c>
      <c r="P11" s="19">
        <v>2.21896461929594</v>
      </c>
      <c r="Q11" s="11">
        <v>0.35169387646209516</v>
      </c>
    </row>
    <row r="12" spans="1:36" x14ac:dyDescent="0.2">
      <c r="A12" s="35" t="s">
        <v>91</v>
      </c>
      <c r="B12" s="14" t="s">
        <v>92</v>
      </c>
      <c r="C12" s="14" t="s">
        <v>80</v>
      </c>
      <c r="D12" s="14" t="s">
        <v>93</v>
      </c>
      <c r="E12" s="15">
        <v>2017</v>
      </c>
      <c r="F12" s="41"/>
      <c r="G12" s="41"/>
      <c r="H12" s="19">
        <v>0</v>
      </c>
      <c r="I12" s="23">
        <v>0</v>
      </c>
      <c r="J12" s="42"/>
      <c r="K12" s="41"/>
      <c r="L12" s="19">
        <v>0</v>
      </c>
      <c r="M12" s="23">
        <v>0</v>
      </c>
      <c r="N12" s="42"/>
      <c r="O12" s="41"/>
      <c r="P12" s="19">
        <v>0</v>
      </c>
      <c r="Q12" s="11">
        <v>0</v>
      </c>
    </row>
    <row r="13" spans="1:36" x14ac:dyDescent="0.2">
      <c r="A13" s="35" t="s">
        <v>94</v>
      </c>
      <c r="B13" s="14" t="s">
        <v>95</v>
      </c>
      <c r="C13" s="14" t="s">
        <v>80</v>
      </c>
      <c r="D13" s="14" t="s">
        <v>93</v>
      </c>
      <c r="E13" s="15">
        <v>2017</v>
      </c>
      <c r="F13" s="41"/>
      <c r="G13" s="41"/>
      <c r="H13" s="19">
        <v>0</v>
      </c>
      <c r="I13" s="23">
        <v>0</v>
      </c>
      <c r="J13" s="42"/>
      <c r="K13" s="41"/>
      <c r="L13" s="19">
        <v>0</v>
      </c>
      <c r="M13" s="23">
        <v>0</v>
      </c>
      <c r="N13" s="42"/>
      <c r="O13" s="41"/>
      <c r="P13" s="19">
        <v>0</v>
      </c>
      <c r="Q13" s="11">
        <v>0</v>
      </c>
    </row>
    <row r="14" spans="1:36" x14ac:dyDescent="0.2">
      <c r="A14" s="35" t="s">
        <v>96</v>
      </c>
      <c r="B14" s="14" t="s">
        <v>97</v>
      </c>
      <c r="C14" s="14" t="s">
        <v>80</v>
      </c>
      <c r="D14" s="14" t="s">
        <v>93</v>
      </c>
      <c r="E14" s="15">
        <v>2017</v>
      </c>
      <c r="F14" s="41"/>
      <c r="G14" s="41"/>
      <c r="H14" s="19">
        <v>0</v>
      </c>
      <c r="I14" s="23">
        <v>0</v>
      </c>
      <c r="J14" s="42"/>
      <c r="K14" s="41"/>
      <c r="L14" s="19">
        <v>0</v>
      </c>
      <c r="M14" s="23">
        <v>0</v>
      </c>
      <c r="N14" s="42"/>
      <c r="O14" s="41"/>
      <c r="P14" s="19">
        <v>0</v>
      </c>
      <c r="Q14" s="11">
        <v>0</v>
      </c>
    </row>
    <row r="15" spans="1:36" x14ac:dyDescent="0.2">
      <c r="A15" s="35" t="s">
        <v>98</v>
      </c>
      <c r="B15" s="14" t="s">
        <v>99</v>
      </c>
      <c r="C15" s="14" t="s">
        <v>80</v>
      </c>
      <c r="D15" s="14" t="s">
        <v>100</v>
      </c>
      <c r="E15" s="15">
        <v>2017</v>
      </c>
      <c r="F15" s="41"/>
      <c r="G15" s="41"/>
      <c r="H15" s="19">
        <v>0</v>
      </c>
      <c r="I15" s="23">
        <v>0</v>
      </c>
      <c r="J15" s="42"/>
      <c r="K15" s="41"/>
      <c r="L15" s="19">
        <v>0</v>
      </c>
      <c r="M15" s="23">
        <v>0</v>
      </c>
      <c r="N15" s="42"/>
      <c r="O15" s="41"/>
      <c r="P15" s="19">
        <v>0</v>
      </c>
      <c r="Q15" s="11">
        <v>0</v>
      </c>
    </row>
    <row r="16" spans="1:36" x14ac:dyDescent="0.2">
      <c r="A16" s="35" t="s">
        <v>101</v>
      </c>
      <c r="B16" s="14" t="s">
        <v>102</v>
      </c>
      <c r="C16" s="14" t="s">
        <v>80</v>
      </c>
      <c r="D16" s="14" t="s">
        <v>100</v>
      </c>
      <c r="E16" s="15">
        <v>2017</v>
      </c>
      <c r="F16" s="41"/>
      <c r="G16" s="41"/>
      <c r="H16" s="19">
        <v>0</v>
      </c>
      <c r="I16" s="23">
        <v>0</v>
      </c>
      <c r="J16" s="42"/>
      <c r="K16" s="41"/>
      <c r="L16" s="19">
        <v>0</v>
      </c>
      <c r="M16" s="23">
        <v>0</v>
      </c>
      <c r="N16" s="42"/>
      <c r="O16" s="41"/>
      <c r="P16" s="19">
        <v>0</v>
      </c>
      <c r="Q16" s="11">
        <v>0</v>
      </c>
    </row>
    <row r="17" spans="1:17" x14ac:dyDescent="0.2">
      <c r="A17" s="35" t="s">
        <v>103</v>
      </c>
      <c r="B17" s="14" t="s">
        <v>104</v>
      </c>
      <c r="C17" s="14" t="s">
        <v>80</v>
      </c>
      <c r="D17" s="14" t="s">
        <v>100</v>
      </c>
      <c r="E17" s="15">
        <v>2017</v>
      </c>
      <c r="F17" s="41"/>
      <c r="G17" s="41"/>
      <c r="H17" s="19">
        <v>0</v>
      </c>
      <c r="I17" s="23">
        <v>0</v>
      </c>
      <c r="J17" s="42"/>
      <c r="K17" s="41"/>
      <c r="L17" s="19">
        <v>0</v>
      </c>
      <c r="M17" s="23">
        <v>0</v>
      </c>
      <c r="N17" s="42"/>
      <c r="O17" s="41"/>
      <c r="P17" s="19">
        <v>0</v>
      </c>
      <c r="Q17" s="11">
        <v>0</v>
      </c>
    </row>
    <row r="18" spans="1:17" x14ac:dyDescent="0.2">
      <c r="A18" s="35" t="s">
        <v>69</v>
      </c>
      <c r="B18" s="14" t="s">
        <v>70</v>
      </c>
      <c r="C18" s="14" t="s">
        <v>26</v>
      </c>
      <c r="D18" s="14" t="s">
        <v>71</v>
      </c>
      <c r="E18" s="15">
        <v>2018</v>
      </c>
      <c r="F18" s="41"/>
      <c r="G18" s="41"/>
      <c r="H18" s="19">
        <v>4</v>
      </c>
      <c r="I18" s="23">
        <v>0.4016064257028113</v>
      </c>
      <c r="J18" s="42"/>
      <c r="K18" s="41"/>
      <c r="L18" s="19">
        <v>0</v>
      </c>
      <c r="M18" s="23">
        <v>0</v>
      </c>
      <c r="N18" s="42"/>
      <c r="O18" s="41"/>
      <c r="P18" s="19">
        <v>11.1498261111284</v>
      </c>
      <c r="Q18" s="11">
        <v>1.7671870622908985</v>
      </c>
    </row>
    <row r="19" spans="1:17" x14ac:dyDescent="0.2">
      <c r="A19" s="35" t="s">
        <v>105</v>
      </c>
      <c r="B19" s="14" t="s">
        <v>106</v>
      </c>
      <c r="C19" s="14" t="s">
        <v>80</v>
      </c>
      <c r="D19" s="14" t="s">
        <v>28</v>
      </c>
      <c r="E19" s="15">
        <v>2017</v>
      </c>
      <c r="F19" s="41"/>
      <c r="G19" s="41"/>
      <c r="H19" s="19">
        <v>0</v>
      </c>
      <c r="I19" s="23">
        <v>0</v>
      </c>
      <c r="J19" s="42"/>
      <c r="K19" s="41"/>
      <c r="L19" s="19">
        <v>0</v>
      </c>
      <c r="M19" s="23">
        <v>0</v>
      </c>
      <c r="N19" s="42"/>
      <c r="O19" s="41"/>
      <c r="P19" s="19">
        <v>0</v>
      </c>
      <c r="Q19" s="11">
        <v>0</v>
      </c>
    </row>
    <row r="20" spans="1:17" x14ac:dyDescent="0.2">
      <c r="A20" s="35" t="s">
        <v>107</v>
      </c>
      <c r="B20" s="14" t="s">
        <v>108</v>
      </c>
      <c r="C20" s="14" t="s">
        <v>80</v>
      </c>
      <c r="D20" s="14" t="s">
        <v>28</v>
      </c>
      <c r="E20" s="15">
        <v>2017</v>
      </c>
      <c r="F20" s="41"/>
      <c r="G20" s="41"/>
      <c r="H20" s="19">
        <v>0</v>
      </c>
      <c r="I20" s="23">
        <v>0</v>
      </c>
      <c r="J20" s="42"/>
      <c r="K20" s="41"/>
      <c r="L20" s="19">
        <v>0</v>
      </c>
      <c r="M20" s="23">
        <v>0</v>
      </c>
      <c r="N20" s="42"/>
      <c r="O20" s="41"/>
      <c r="P20" s="19">
        <v>0</v>
      </c>
      <c r="Q20" s="11">
        <v>0</v>
      </c>
    </row>
    <row r="21" spans="1:17" x14ac:dyDescent="0.2">
      <c r="A21" s="35" t="s">
        <v>109</v>
      </c>
      <c r="B21" s="14" t="s">
        <v>110</v>
      </c>
      <c r="C21" s="14" t="s">
        <v>9</v>
      </c>
      <c r="D21" s="14" t="s">
        <v>28</v>
      </c>
      <c r="E21" s="15">
        <v>2017</v>
      </c>
      <c r="F21" s="41"/>
      <c r="G21" s="41"/>
      <c r="H21" s="19">
        <v>0</v>
      </c>
      <c r="I21" s="23">
        <v>0</v>
      </c>
      <c r="J21" s="42"/>
      <c r="K21" s="41"/>
      <c r="L21" s="19">
        <v>0</v>
      </c>
      <c r="M21" s="23">
        <v>0</v>
      </c>
      <c r="N21" s="42"/>
      <c r="O21" s="41"/>
      <c r="P21" s="19">
        <v>0</v>
      </c>
      <c r="Q21" s="11">
        <v>0</v>
      </c>
    </row>
    <row r="22" spans="1:17" x14ac:dyDescent="0.2">
      <c r="A22" s="35" t="s">
        <v>111</v>
      </c>
      <c r="B22" s="14" t="s">
        <v>112</v>
      </c>
      <c r="C22" s="14" t="s">
        <v>80</v>
      </c>
      <c r="D22" s="14" t="s">
        <v>28</v>
      </c>
      <c r="E22" s="15">
        <v>2017</v>
      </c>
      <c r="F22" s="41"/>
      <c r="G22" s="41"/>
      <c r="H22" s="19">
        <v>0</v>
      </c>
      <c r="I22" s="23">
        <v>0</v>
      </c>
      <c r="J22" s="42"/>
      <c r="K22" s="41"/>
      <c r="L22" s="19">
        <v>0</v>
      </c>
      <c r="M22" s="23">
        <v>0</v>
      </c>
      <c r="N22" s="42"/>
      <c r="O22" s="41"/>
      <c r="P22" s="19">
        <v>0</v>
      </c>
      <c r="Q22" s="11">
        <v>0</v>
      </c>
    </row>
    <row r="23" spans="1:17" x14ac:dyDescent="0.2">
      <c r="A23" s="18" t="s">
        <v>14</v>
      </c>
      <c r="B23" s="19" t="s">
        <v>15</v>
      </c>
      <c r="C23" s="19" t="s">
        <v>6</v>
      </c>
      <c r="D23" s="14" t="s">
        <v>28</v>
      </c>
      <c r="E23" s="10">
        <v>2013</v>
      </c>
      <c r="F23" s="24">
        <v>0</v>
      </c>
      <c r="G23" s="42"/>
      <c r="H23" s="42"/>
      <c r="I23" s="23">
        <v>0</v>
      </c>
      <c r="J23" s="26">
        <v>0</v>
      </c>
      <c r="K23" s="42"/>
      <c r="L23" s="42"/>
      <c r="M23" s="23">
        <v>0</v>
      </c>
      <c r="N23" s="26">
        <v>0</v>
      </c>
      <c r="O23" s="42"/>
      <c r="P23" s="42"/>
      <c r="Q23" s="11">
        <v>0</v>
      </c>
    </row>
    <row r="24" spans="1:17" x14ac:dyDescent="0.2">
      <c r="A24" s="35" t="s">
        <v>113</v>
      </c>
      <c r="B24" s="14" t="s">
        <v>114</v>
      </c>
      <c r="C24" s="14" t="s">
        <v>80</v>
      </c>
      <c r="D24" s="14" t="s">
        <v>29</v>
      </c>
      <c r="E24" s="15">
        <v>2017</v>
      </c>
      <c r="F24" s="41"/>
      <c r="G24" s="41"/>
      <c r="H24" s="19">
        <v>0</v>
      </c>
      <c r="I24" s="23">
        <v>0</v>
      </c>
      <c r="J24" s="42"/>
      <c r="K24" s="41"/>
      <c r="L24" s="19">
        <v>0</v>
      </c>
      <c r="M24" s="23">
        <v>0</v>
      </c>
      <c r="N24" s="42"/>
      <c r="O24" s="41"/>
      <c r="P24" s="19">
        <v>0</v>
      </c>
      <c r="Q24" s="11">
        <v>0</v>
      </c>
    </row>
    <row r="25" spans="1:17" x14ac:dyDescent="0.2">
      <c r="A25" s="35" t="s">
        <v>115</v>
      </c>
      <c r="B25" s="14" t="s">
        <v>116</v>
      </c>
      <c r="C25" s="14" t="s">
        <v>9</v>
      </c>
      <c r="D25" s="14" t="s">
        <v>29</v>
      </c>
      <c r="E25" s="15">
        <v>2018</v>
      </c>
      <c r="F25" s="41"/>
      <c r="G25" s="41"/>
      <c r="H25" s="19">
        <v>0</v>
      </c>
      <c r="I25" s="23">
        <v>0</v>
      </c>
      <c r="J25" s="42"/>
      <c r="K25" s="41"/>
      <c r="L25" s="19">
        <v>0</v>
      </c>
      <c r="M25" s="23">
        <v>0</v>
      </c>
      <c r="N25" s="42"/>
      <c r="O25" s="41"/>
      <c r="P25" s="19">
        <v>0</v>
      </c>
      <c r="Q25" s="11">
        <v>0</v>
      </c>
    </row>
    <row r="26" spans="1:17" x14ac:dyDescent="0.2">
      <c r="A26" s="18" t="s">
        <v>48</v>
      </c>
      <c r="B26" s="14" t="s">
        <v>49</v>
      </c>
      <c r="C26" s="14" t="s">
        <v>9</v>
      </c>
      <c r="D26" s="14" t="s">
        <v>29</v>
      </c>
      <c r="E26" s="15">
        <v>2017</v>
      </c>
      <c r="F26" s="41"/>
      <c r="G26" s="24">
        <v>0</v>
      </c>
      <c r="H26" s="19">
        <v>0</v>
      </c>
      <c r="I26" s="23">
        <v>0</v>
      </c>
      <c r="J26" s="42"/>
      <c r="K26" s="26">
        <v>0</v>
      </c>
      <c r="L26" s="19">
        <v>0</v>
      </c>
      <c r="M26" s="23">
        <v>0</v>
      </c>
      <c r="N26" s="42"/>
      <c r="O26" s="26">
        <v>0</v>
      </c>
      <c r="P26" s="19">
        <v>0</v>
      </c>
      <c r="Q26" s="11">
        <v>0</v>
      </c>
    </row>
    <row r="27" spans="1:17" x14ac:dyDescent="0.2">
      <c r="A27" s="18" t="s">
        <v>50</v>
      </c>
      <c r="B27" s="14" t="s">
        <v>51</v>
      </c>
      <c r="C27" s="14" t="s">
        <v>9</v>
      </c>
      <c r="D27" s="14" t="s">
        <v>29</v>
      </c>
      <c r="E27" s="15">
        <v>2017</v>
      </c>
      <c r="F27" s="41"/>
      <c r="G27" s="24">
        <v>0</v>
      </c>
      <c r="H27" s="19">
        <v>0</v>
      </c>
      <c r="I27" s="23">
        <v>0</v>
      </c>
      <c r="J27" s="42"/>
      <c r="K27" s="26">
        <v>0</v>
      </c>
      <c r="L27" s="19">
        <v>0</v>
      </c>
      <c r="M27" s="23">
        <v>0</v>
      </c>
      <c r="N27" s="42"/>
      <c r="O27" s="26">
        <v>0</v>
      </c>
      <c r="P27" s="19">
        <v>0</v>
      </c>
      <c r="Q27" s="11">
        <v>0</v>
      </c>
    </row>
    <row r="28" spans="1:17" x14ac:dyDescent="0.2">
      <c r="A28" s="35" t="s">
        <v>117</v>
      </c>
      <c r="B28" s="14" t="s">
        <v>118</v>
      </c>
      <c r="C28" s="14" t="s">
        <v>80</v>
      </c>
      <c r="D28" s="14" t="s">
        <v>29</v>
      </c>
      <c r="E28" s="15">
        <v>2017</v>
      </c>
      <c r="F28" s="41"/>
      <c r="G28" s="41"/>
      <c r="H28" s="19">
        <v>0</v>
      </c>
      <c r="I28" s="23">
        <v>0</v>
      </c>
      <c r="J28" s="42"/>
      <c r="K28" s="41"/>
      <c r="L28" s="19">
        <v>0</v>
      </c>
      <c r="M28" s="23">
        <v>0</v>
      </c>
      <c r="N28" s="42"/>
      <c r="O28" s="41"/>
      <c r="P28" s="19">
        <v>0</v>
      </c>
      <c r="Q28" s="11">
        <v>0</v>
      </c>
    </row>
    <row r="29" spans="1:17" x14ac:dyDescent="0.2">
      <c r="A29" s="35" t="s">
        <v>119</v>
      </c>
      <c r="B29" s="14" t="s">
        <v>120</v>
      </c>
      <c r="C29" s="14" t="s">
        <v>80</v>
      </c>
      <c r="D29" s="14" t="s">
        <v>29</v>
      </c>
      <c r="E29" s="15">
        <v>2017</v>
      </c>
      <c r="F29" s="41"/>
      <c r="G29" s="41"/>
      <c r="H29" s="19">
        <v>0</v>
      </c>
      <c r="I29" s="23">
        <v>0</v>
      </c>
      <c r="J29" s="42"/>
      <c r="K29" s="41"/>
      <c r="L29" s="19">
        <v>0</v>
      </c>
      <c r="M29" s="23">
        <v>0</v>
      </c>
      <c r="N29" s="42"/>
      <c r="O29" s="41"/>
      <c r="P29" s="19">
        <v>0</v>
      </c>
      <c r="Q29" s="11">
        <v>0</v>
      </c>
    </row>
    <row r="30" spans="1:17" x14ac:dyDescent="0.2">
      <c r="A30" s="35" t="s">
        <v>121</v>
      </c>
      <c r="B30" s="14" t="s">
        <v>122</v>
      </c>
      <c r="C30" s="14" t="s">
        <v>80</v>
      </c>
      <c r="D30" s="14" t="s">
        <v>29</v>
      </c>
      <c r="E30" s="15">
        <v>2017</v>
      </c>
      <c r="F30" s="41"/>
      <c r="G30" s="41"/>
      <c r="H30" s="19">
        <v>0</v>
      </c>
      <c r="I30" s="23">
        <v>0</v>
      </c>
      <c r="J30" s="42"/>
      <c r="K30" s="41"/>
      <c r="L30" s="19">
        <v>0</v>
      </c>
      <c r="M30" s="23">
        <v>0</v>
      </c>
      <c r="N30" s="42"/>
      <c r="O30" s="41"/>
      <c r="P30" s="19">
        <v>0</v>
      </c>
      <c r="Q30" s="11">
        <v>0</v>
      </c>
    </row>
    <row r="31" spans="1:17" x14ac:dyDescent="0.2">
      <c r="A31" s="18" t="s">
        <v>30</v>
      </c>
      <c r="B31" s="14" t="s">
        <v>31</v>
      </c>
      <c r="C31" s="14" t="s">
        <v>26</v>
      </c>
      <c r="D31" s="14" t="s">
        <v>29</v>
      </c>
      <c r="E31" s="15">
        <v>2016</v>
      </c>
      <c r="F31" s="19">
        <v>0</v>
      </c>
      <c r="G31" s="24">
        <v>0</v>
      </c>
      <c r="H31" s="19">
        <v>1</v>
      </c>
      <c r="I31" s="23">
        <v>0.10040160642570282</v>
      </c>
      <c r="J31" s="33">
        <v>0</v>
      </c>
      <c r="K31" s="26">
        <v>0</v>
      </c>
      <c r="L31" s="19">
        <v>0</v>
      </c>
      <c r="M31" s="23">
        <v>0</v>
      </c>
      <c r="N31" s="33">
        <v>0</v>
      </c>
      <c r="O31" s="26">
        <v>0</v>
      </c>
      <c r="P31" s="19">
        <v>1.0206207434336301</v>
      </c>
      <c r="Q31" s="11">
        <v>0.16176286117157179</v>
      </c>
    </row>
    <row r="32" spans="1:17" x14ac:dyDescent="0.2">
      <c r="A32" s="35" t="s">
        <v>123</v>
      </c>
      <c r="B32" s="14" t="s">
        <v>124</v>
      </c>
      <c r="C32" s="14" t="s">
        <v>9</v>
      </c>
      <c r="D32" s="14" t="s">
        <v>29</v>
      </c>
      <c r="E32" s="15">
        <v>2016</v>
      </c>
      <c r="F32" s="41"/>
      <c r="G32" s="41"/>
      <c r="H32" s="19">
        <v>0</v>
      </c>
      <c r="I32" s="23">
        <v>0</v>
      </c>
      <c r="J32" s="42"/>
      <c r="K32" s="41"/>
      <c r="L32" s="19">
        <v>0</v>
      </c>
      <c r="M32" s="23">
        <v>0</v>
      </c>
      <c r="N32" s="42"/>
      <c r="O32" s="41"/>
      <c r="P32" s="19">
        <v>0</v>
      </c>
      <c r="Q32" s="11">
        <v>0</v>
      </c>
    </row>
    <row r="33" spans="1:17" x14ac:dyDescent="0.2">
      <c r="A33" s="18" t="s">
        <v>12</v>
      </c>
      <c r="B33" s="19" t="s">
        <v>13</v>
      </c>
      <c r="C33" s="19" t="s">
        <v>6</v>
      </c>
      <c r="D33" s="14" t="s">
        <v>29</v>
      </c>
      <c r="E33" s="10">
        <v>2014</v>
      </c>
      <c r="F33" s="24">
        <v>41</v>
      </c>
      <c r="G33" s="24">
        <v>52</v>
      </c>
      <c r="H33" s="19">
        <v>37</v>
      </c>
      <c r="I33" s="23">
        <v>15.719115727178686</v>
      </c>
      <c r="J33" s="26">
        <v>24.327292388186098</v>
      </c>
      <c r="K33" s="26">
        <v>39.144077579618397</v>
      </c>
      <c r="L33" s="19">
        <v>18.734073228543298</v>
      </c>
      <c r="M33" s="23">
        <v>16.369093596198272</v>
      </c>
      <c r="N33" s="26">
        <v>26.732643694570399</v>
      </c>
      <c r="O33" s="26">
        <v>40.585574450849997</v>
      </c>
      <c r="P33" s="19">
        <v>21.3357854906893</v>
      </c>
      <c r="Q33" s="11">
        <v>15.445108155623071</v>
      </c>
    </row>
    <row r="34" spans="1:17" x14ac:dyDescent="0.2">
      <c r="A34" s="18" t="s">
        <v>52</v>
      </c>
      <c r="B34" s="14" t="s">
        <v>53</v>
      </c>
      <c r="C34" s="14" t="s">
        <v>26</v>
      </c>
      <c r="D34" s="14" t="s">
        <v>16</v>
      </c>
      <c r="E34" s="15">
        <v>2017</v>
      </c>
      <c r="F34" s="41"/>
      <c r="G34" s="24">
        <v>16</v>
      </c>
      <c r="H34" s="19">
        <v>27</v>
      </c>
      <c r="I34" s="23">
        <v>4.5187529780137501</v>
      </c>
      <c r="J34" s="42"/>
      <c r="K34" s="26">
        <v>4.3166247903553998</v>
      </c>
      <c r="L34" s="19">
        <v>17.4899468779378</v>
      </c>
      <c r="M34" s="23">
        <v>4.2492210619178028</v>
      </c>
      <c r="N34" s="42"/>
      <c r="O34" s="26">
        <v>5.7471642205209399</v>
      </c>
      <c r="P34" s="19">
        <v>17.652746520011799</v>
      </c>
      <c r="Q34" s="11">
        <v>3.6752404435871817</v>
      </c>
    </row>
    <row r="35" spans="1:17" x14ac:dyDescent="0.2">
      <c r="A35" s="18" t="s">
        <v>54</v>
      </c>
      <c r="B35" s="14" t="s">
        <v>55</v>
      </c>
      <c r="C35" s="14" t="s">
        <v>9</v>
      </c>
      <c r="D35" s="14" t="s">
        <v>32</v>
      </c>
      <c r="E35" s="15">
        <v>2017</v>
      </c>
      <c r="F35" s="41"/>
      <c r="G35" s="24">
        <v>0</v>
      </c>
      <c r="H35" s="19">
        <v>0</v>
      </c>
      <c r="I35" s="23">
        <v>0</v>
      </c>
      <c r="J35" s="42"/>
      <c r="K35" s="26">
        <v>0</v>
      </c>
      <c r="L35" s="19">
        <v>0</v>
      </c>
      <c r="M35" s="23">
        <v>0</v>
      </c>
      <c r="N35" s="42"/>
      <c r="O35" s="26">
        <v>0</v>
      </c>
      <c r="P35" s="19">
        <v>0</v>
      </c>
      <c r="Q35" s="11">
        <v>0</v>
      </c>
    </row>
    <row r="36" spans="1:17" x14ac:dyDescent="0.2">
      <c r="A36" s="18" t="s">
        <v>4</v>
      </c>
      <c r="B36" s="19" t="s">
        <v>5</v>
      </c>
      <c r="C36" s="19" t="s">
        <v>6</v>
      </c>
      <c r="D36" s="14" t="s">
        <v>32</v>
      </c>
      <c r="E36" s="10">
        <v>2010</v>
      </c>
      <c r="F36" s="24">
        <v>10</v>
      </c>
      <c r="G36" s="24">
        <v>9</v>
      </c>
      <c r="H36" s="19">
        <v>8</v>
      </c>
      <c r="I36" s="23">
        <v>3.3149303148598044</v>
      </c>
      <c r="J36" s="26">
        <v>3.16227766016838</v>
      </c>
      <c r="K36" s="26">
        <v>3.16227766016838</v>
      </c>
      <c r="L36" s="19">
        <v>3.74165738677394</v>
      </c>
      <c r="M36" s="23">
        <v>2.0505487961180178</v>
      </c>
      <c r="N36" s="26">
        <v>12.872144416025501</v>
      </c>
      <c r="O36" s="26">
        <v>10.566967611202299</v>
      </c>
      <c r="P36" s="19">
        <v>9.00936645621249</v>
      </c>
      <c r="Q36" s="11">
        <v>5.866451788078372</v>
      </c>
    </row>
    <row r="37" spans="1:17" x14ac:dyDescent="0.2">
      <c r="A37" s="35" t="s">
        <v>125</v>
      </c>
      <c r="B37" s="14" t="s">
        <v>126</v>
      </c>
      <c r="C37" s="14" t="s">
        <v>9</v>
      </c>
      <c r="D37" s="14" t="s">
        <v>32</v>
      </c>
      <c r="E37" s="15">
        <v>2018</v>
      </c>
      <c r="F37" s="41"/>
      <c r="G37" s="41"/>
      <c r="H37" s="19">
        <v>0</v>
      </c>
      <c r="I37" s="23">
        <v>0</v>
      </c>
      <c r="J37" s="42"/>
      <c r="K37" s="41"/>
      <c r="L37" s="19">
        <v>0</v>
      </c>
      <c r="M37" s="23">
        <v>0</v>
      </c>
      <c r="N37" s="42"/>
      <c r="O37" s="41"/>
      <c r="P37" s="19">
        <v>0</v>
      </c>
      <c r="Q37" s="11">
        <v>0</v>
      </c>
    </row>
    <row r="38" spans="1:17" x14ac:dyDescent="0.2">
      <c r="A38" s="18" t="s">
        <v>7</v>
      </c>
      <c r="B38" s="19" t="s">
        <v>8</v>
      </c>
      <c r="C38" s="19" t="s">
        <v>6</v>
      </c>
      <c r="D38" s="14" t="s">
        <v>32</v>
      </c>
      <c r="E38" s="10">
        <v>2012</v>
      </c>
      <c r="F38" s="24">
        <v>3</v>
      </c>
      <c r="G38" s="24">
        <v>8</v>
      </c>
      <c r="H38" s="19">
        <v>25</v>
      </c>
      <c r="I38" s="23">
        <v>3.8624254561760001</v>
      </c>
      <c r="J38" s="26">
        <v>0</v>
      </c>
      <c r="K38" s="26">
        <v>4.3588989435406695</v>
      </c>
      <c r="L38" s="19">
        <v>11.7463076413792</v>
      </c>
      <c r="M38" s="23">
        <v>3.1100250741440947</v>
      </c>
      <c r="N38" s="26">
        <v>3.6163379284607498</v>
      </c>
      <c r="O38" s="26">
        <v>7.4949481622262102</v>
      </c>
      <c r="P38" s="19">
        <v>15.624865219815799</v>
      </c>
      <c r="Q38" s="11">
        <v>4.4144117124679996</v>
      </c>
    </row>
    <row r="39" spans="1:17" x14ac:dyDescent="0.2">
      <c r="A39" s="18" t="s">
        <v>33</v>
      </c>
      <c r="B39" s="14" t="s">
        <v>34</v>
      </c>
      <c r="C39" s="14" t="s">
        <v>26</v>
      </c>
      <c r="D39" s="14" t="s">
        <v>32</v>
      </c>
      <c r="E39" s="15">
        <v>2016</v>
      </c>
      <c r="F39" s="19">
        <v>57</v>
      </c>
      <c r="G39" s="24">
        <v>35</v>
      </c>
      <c r="H39" s="19">
        <v>42</v>
      </c>
      <c r="I39" s="23">
        <v>16.691849101963832</v>
      </c>
      <c r="J39" s="33">
        <v>46.2950758718884</v>
      </c>
      <c r="K39" s="26">
        <v>32.785618149214301</v>
      </c>
      <c r="L39" s="19">
        <v>22.110634531789898</v>
      </c>
      <c r="M39" s="23">
        <v>21.127117409664873</v>
      </c>
      <c r="N39" s="33">
        <v>46.254940246131198</v>
      </c>
      <c r="O39" s="26">
        <v>32.785618300975003</v>
      </c>
      <c r="P39" s="19">
        <v>23.731823111998299</v>
      </c>
      <c r="Q39" s="11">
        <v>18.919102776589732</v>
      </c>
    </row>
    <row r="40" spans="1:17" x14ac:dyDescent="0.2">
      <c r="A40" s="35" t="s">
        <v>127</v>
      </c>
      <c r="B40" s="14" t="s">
        <v>128</v>
      </c>
      <c r="C40" s="14" t="s">
        <v>80</v>
      </c>
      <c r="D40" s="14" t="s">
        <v>35</v>
      </c>
      <c r="E40" s="15">
        <v>2017</v>
      </c>
      <c r="F40" s="41"/>
      <c r="G40" s="41"/>
      <c r="H40" s="19">
        <v>0</v>
      </c>
      <c r="I40" s="23">
        <v>0</v>
      </c>
      <c r="J40" s="42"/>
      <c r="K40" s="41"/>
      <c r="L40" s="19">
        <v>0</v>
      </c>
      <c r="M40" s="23">
        <v>0</v>
      </c>
      <c r="N40" s="42"/>
      <c r="O40" s="41"/>
      <c r="P40" s="19">
        <v>0</v>
      </c>
      <c r="Q40" s="11">
        <v>0</v>
      </c>
    </row>
    <row r="41" spans="1:17" x14ac:dyDescent="0.2">
      <c r="A41" s="18" t="s">
        <v>56</v>
      </c>
      <c r="B41" s="14" t="s">
        <v>57</v>
      </c>
      <c r="C41" s="14" t="s">
        <v>9</v>
      </c>
      <c r="D41" s="14" t="s">
        <v>35</v>
      </c>
      <c r="E41" s="15">
        <v>2017</v>
      </c>
      <c r="F41" s="41"/>
      <c r="G41" s="24">
        <v>0</v>
      </c>
      <c r="H41" s="19">
        <v>0</v>
      </c>
      <c r="I41" s="23">
        <v>0</v>
      </c>
      <c r="J41" s="42"/>
      <c r="K41" s="26">
        <v>0</v>
      </c>
      <c r="L41" s="19">
        <v>0</v>
      </c>
      <c r="M41" s="23">
        <v>0</v>
      </c>
      <c r="N41" s="42"/>
      <c r="O41" s="26">
        <v>0</v>
      </c>
      <c r="P41" s="19">
        <v>0</v>
      </c>
      <c r="Q41" s="11">
        <v>0</v>
      </c>
    </row>
    <row r="42" spans="1:17" x14ac:dyDescent="0.2">
      <c r="A42" s="35" t="s">
        <v>129</v>
      </c>
      <c r="B42" s="14" t="s">
        <v>130</v>
      </c>
      <c r="C42" s="14" t="s">
        <v>80</v>
      </c>
      <c r="D42" s="14" t="s">
        <v>131</v>
      </c>
      <c r="E42" s="15">
        <v>2017</v>
      </c>
      <c r="F42" s="41"/>
      <c r="G42" s="41"/>
      <c r="H42" s="19">
        <v>0</v>
      </c>
      <c r="I42" s="23">
        <v>0</v>
      </c>
      <c r="J42" s="42"/>
      <c r="K42" s="41"/>
      <c r="L42" s="19">
        <v>0</v>
      </c>
      <c r="M42" s="23">
        <v>0</v>
      </c>
      <c r="N42" s="42"/>
      <c r="O42" s="41"/>
      <c r="P42" s="19">
        <v>0</v>
      </c>
      <c r="Q42" s="11">
        <v>0</v>
      </c>
    </row>
    <row r="43" spans="1:17" x14ac:dyDescent="0.2">
      <c r="A43" s="35" t="s">
        <v>132</v>
      </c>
      <c r="B43" s="14" t="s">
        <v>133</v>
      </c>
      <c r="C43" s="14" t="s">
        <v>80</v>
      </c>
      <c r="D43" s="14" t="s">
        <v>131</v>
      </c>
      <c r="E43" s="15">
        <v>2017</v>
      </c>
      <c r="F43" s="41"/>
      <c r="G43" s="41"/>
      <c r="H43" s="19">
        <v>0</v>
      </c>
      <c r="I43" s="23">
        <v>0</v>
      </c>
      <c r="J43" s="42"/>
      <c r="K43" s="41"/>
      <c r="L43" s="19">
        <v>0</v>
      </c>
      <c r="M43" s="23">
        <v>0</v>
      </c>
      <c r="N43" s="42"/>
      <c r="O43" s="41"/>
      <c r="P43" s="19">
        <v>0</v>
      </c>
      <c r="Q43" s="11">
        <v>0</v>
      </c>
    </row>
    <row r="44" spans="1:17" x14ac:dyDescent="0.2">
      <c r="A44" s="35" t="s">
        <v>134</v>
      </c>
      <c r="B44" s="14" t="s">
        <v>135</v>
      </c>
      <c r="C44" s="14" t="s">
        <v>9</v>
      </c>
      <c r="D44" s="14" t="s">
        <v>131</v>
      </c>
      <c r="E44" s="15">
        <v>2018</v>
      </c>
      <c r="F44" s="41"/>
      <c r="G44" s="41"/>
      <c r="H44" s="19">
        <v>0</v>
      </c>
      <c r="I44" s="23">
        <v>0</v>
      </c>
      <c r="J44" s="42"/>
      <c r="K44" s="41"/>
      <c r="L44" s="19">
        <v>0</v>
      </c>
      <c r="M44" s="23">
        <v>0</v>
      </c>
      <c r="N44" s="42"/>
      <c r="O44" s="41"/>
      <c r="P44" s="19">
        <v>0</v>
      </c>
      <c r="Q44" s="11">
        <v>0</v>
      </c>
    </row>
    <row r="45" spans="1:17" x14ac:dyDescent="0.2">
      <c r="A45" s="35" t="s">
        <v>136</v>
      </c>
      <c r="B45" s="14" t="s">
        <v>137</v>
      </c>
      <c r="C45" s="14" t="s">
        <v>80</v>
      </c>
      <c r="D45" s="14" t="s">
        <v>138</v>
      </c>
      <c r="E45" s="15">
        <v>2017</v>
      </c>
      <c r="F45" s="41"/>
      <c r="G45" s="41"/>
      <c r="H45" s="19">
        <v>0</v>
      </c>
      <c r="I45" s="23">
        <v>0</v>
      </c>
      <c r="J45" s="42"/>
      <c r="K45" s="41"/>
      <c r="L45" s="19">
        <v>0</v>
      </c>
      <c r="M45" s="23">
        <v>0</v>
      </c>
      <c r="N45" s="42"/>
      <c r="O45" s="41"/>
      <c r="P45" s="19">
        <v>0</v>
      </c>
      <c r="Q45" s="11">
        <v>0</v>
      </c>
    </row>
    <row r="46" spans="1:17" x14ac:dyDescent="0.2">
      <c r="A46" s="35" t="s">
        <v>139</v>
      </c>
      <c r="B46" s="14" t="s">
        <v>140</v>
      </c>
      <c r="C46" s="14" t="s">
        <v>80</v>
      </c>
      <c r="D46" s="14" t="s">
        <v>138</v>
      </c>
      <c r="E46" s="15">
        <v>2017</v>
      </c>
      <c r="F46" s="41"/>
      <c r="G46" s="41"/>
      <c r="H46" s="19">
        <v>0</v>
      </c>
      <c r="I46" s="23">
        <v>0</v>
      </c>
      <c r="J46" s="42"/>
      <c r="K46" s="41"/>
      <c r="L46" s="19">
        <v>0</v>
      </c>
      <c r="M46" s="23">
        <v>0</v>
      </c>
      <c r="N46" s="42"/>
      <c r="O46" s="41"/>
      <c r="P46" s="19">
        <v>0</v>
      </c>
      <c r="Q46" s="11">
        <v>0</v>
      </c>
    </row>
    <row r="47" spans="1:17" x14ac:dyDescent="0.2">
      <c r="A47" s="35" t="s">
        <v>141</v>
      </c>
      <c r="B47" s="14" t="s">
        <v>142</v>
      </c>
      <c r="C47" s="14" t="s">
        <v>80</v>
      </c>
      <c r="D47" s="14" t="s">
        <v>138</v>
      </c>
      <c r="E47" s="15">
        <v>2017</v>
      </c>
      <c r="F47" s="41"/>
      <c r="G47" s="41"/>
      <c r="H47" s="19">
        <v>0</v>
      </c>
      <c r="I47" s="23">
        <v>0</v>
      </c>
      <c r="J47" s="42"/>
      <c r="K47" s="41"/>
      <c r="L47" s="19">
        <v>0</v>
      </c>
      <c r="M47" s="23">
        <v>0</v>
      </c>
      <c r="N47" s="42"/>
      <c r="O47" s="41"/>
      <c r="P47" s="19">
        <v>0</v>
      </c>
      <c r="Q47" s="11">
        <v>0</v>
      </c>
    </row>
    <row r="48" spans="1:17" x14ac:dyDescent="0.2">
      <c r="A48" s="35" t="s">
        <v>143</v>
      </c>
      <c r="B48" s="14" t="s">
        <v>144</v>
      </c>
      <c r="C48" s="14" t="s">
        <v>80</v>
      </c>
      <c r="D48" s="14" t="s">
        <v>138</v>
      </c>
      <c r="E48" s="15">
        <v>2017</v>
      </c>
      <c r="F48" s="41"/>
      <c r="G48" s="41"/>
      <c r="H48" s="19">
        <v>0</v>
      </c>
      <c r="I48" s="23">
        <v>0</v>
      </c>
      <c r="J48" s="42"/>
      <c r="K48" s="41"/>
      <c r="L48" s="19">
        <v>0</v>
      </c>
      <c r="M48" s="23">
        <v>0</v>
      </c>
      <c r="N48" s="42"/>
      <c r="O48" s="41"/>
      <c r="P48" s="19">
        <v>0</v>
      </c>
      <c r="Q48" s="11">
        <v>0</v>
      </c>
    </row>
    <row r="49" spans="6:17" x14ac:dyDescent="0.2">
      <c r="F49" s="32">
        <v>223</v>
      </c>
      <c r="G49" s="32">
        <v>295</v>
      </c>
      <c r="H49" s="32">
        <v>332</v>
      </c>
      <c r="I49" s="32">
        <v>100.00000000000003</v>
      </c>
      <c r="J49" s="32">
        <v>140.81906497887047</v>
      </c>
      <c r="K49" s="32">
        <v>189.90977622710116</v>
      </c>
      <c r="L49" s="32">
        <v>166.97363050427245</v>
      </c>
      <c r="M49" s="32">
        <v>100</v>
      </c>
      <c r="N49" s="32">
        <v>151.86555740042135</v>
      </c>
      <c r="O49" s="32">
        <v>218.34675674500821</v>
      </c>
      <c r="P49" s="32">
        <v>210.31212727935147</v>
      </c>
      <c r="Q49" s="32">
        <v>100</v>
      </c>
    </row>
  </sheetData>
  <autoFilter ref="A1:Q49">
    <sortState ref="A2:Q49">
      <sortCondition ref="D2:D49"/>
      <sortCondition ref="A2:A49"/>
    </sortState>
  </autoFilter>
  <pageMargins left="0.7" right="0.7" top="0.75" bottom="0.75" header="0.3" footer="0.3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CG49"/>
  <sheetViews>
    <sheetView view="pageLayout" zoomScaleNormal="100" workbookViewId="0"/>
  </sheetViews>
  <sheetFormatPr baseColWidth="10" defaultRowHeight="12.75" x14ac:dyDescent="0.2"/>
  <cols>
    <col min="1" max="1" width="10" style="5" bestFit="1" customWidth="1"/>
    <col min="2" max="2" width="71.42578125" style="5" bestFit="1" customWidth="1"/>
    <col min="3" max="3" width="9.42578125" style="5" bestFit="1" customWidth="1"/>
    <col min="4" max="4" width="32.28515625" style="5" bestFit="1" customWidth="1"/>
    <col min="5" max="5" width="6.85546875" style="5" bestFit="1" customWidth="1"/>
    <col min="6" max="8" width="9.5703125" style="5" customWidth="1"/>
    <col min="9" max="9" width="10.28515625" style="29" customWidth="1"/>
    <col min="10" max="16384" width="11.42578125" style="5"/>
  </cols>
  <sheetData>
    <row r="1" spans="1:85" s="30" customFormat="1" ht="51" x14ac:dyDescent="0.2">
      <c r="A1" s="13" t="s">
        <v>18</v>
      </c>
      <c r="B1" s="21" t="s">
        <v>1</v>
      </c>
      <c r="C1" s="21" t="s">
        <v>2</v>
      </c>
      <c r="D1" s="21" t="s">
        <v>3</v>
      </c>
      <c r="E1" s="13" t="s">
        <v>17</v>
      </c>
      <c r="F1" s="13" t="s">
        <v>43</v>
      </c>
      <c r="G1" s="13" t="s">
        <v>62</v>
      </c>
      <c r="H1" s="13" t="s">
        <v>145</v>
      </c>
      <c r="I1" s="13" t="s">
        <v>64</v>
      </c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</row>
    <row r="2" spans="1:85" x14ac:dyDescent="0.2">
      <c r="A2" s="35" t="s">
        <v>67</v>
      </c>
      <c r="B2" s="14" t="s">
        <v>68</v>
      </c>
      <c r="C2" s="14" t="s">
        <v>9</v>
      </c>
      <c r="D2" s="14" t="s">
        <v>25</v>
      </c>
      <c r="E2" s="15">
        <v>2018</v>
      </c>
      <c r="F2" s="43"/>
      <c r="G2" s="43"/>
      <c r="H2" s="43"/>
      <c r="I2" s="28">
        <f>((100/$F$49*F2)*1/3+(100/$G$49*G2)*1/3+(100/$H$49*H2)*1/3)</f>
        <v>0</v>
      </c>
    </row>
    <row r="3" spans="1:85" x14ac:dyDescent="0.2">
      <c r="A3" s="35" t="s">
        <v>78</v>
      </c>
      <c r="B3" s="14" t="s">
        <v>79</v>
      </c>
      <c r="C3" s="14" t="s">
        <v>80</v>
      </c>
      <c r="D3" s="14" t="s">
        <v>25</v>
      </c>
      <c r="E3" s="15">
        <v>2017</v>
      </c>
      <c r="F3" s="43"/>
      <c r="G3" s="43"/>
      <c r="H3" s="43"/>
      <c r="I3" s="28">
        <f>((100/$F$49*F3)*1/3+(100/$G$49*G3)*1/3+(100/$H$49*H3)*1/3)</f>
        <v>0</v>
      </c>
    </row>
    <row r="4" spans="1:85" x14ac:dyDescent="0.2">
      <c r="A4" s="35" t="s">
        <v>81</v>
      </c>
      <c r="B4" s="14" t="s">
        <v>82</v>
      </c>
      <c r="C4" s="14" t="s">
        <v>80</v>
      </c>
      <c r="D4" s="14" t="s">
        <v>25</v>
      </c>
      <c r="E4" s="15">
        <v>2017</v>
      </c>
      <c r="F4" s="43"/>
      <c r="G4" s="43"/>
      <c r="H4" s="43"/>
      <c r="I4" s="28">
        <f>((100/$F$49*F4)*1/3+(100/$G$49*G4)*1/3+(100/$H$49*H4)*1/3)</f>
        <v>0</v>
      </c>
    </row>
    <row r="5" spans="1:85" x14ac:dyDescent="0.2">
      <c r="A5" s="35" t="s">
        <v>83</v>
      </c>
      <c r="B5" s="14" t="s">
        <v>84</v>
      </c>
      <c r="C5" s="14" t="s">
        <v>80</v>
      </c>
      <c r="D5" s="14" t="s">
        <v>25</v>
      </c>
      <c r="E5" s="15">
        <v>2017</v>
      </c>
      <c r="F5" s="43"/>
      <c r="G5" s="43"/>
      <c r="H5" s="43"/>
      <c r="I5" s="28">
        <f>((100/$F$49*F5)*1/3+(100/$G$49*G5)*1/3+(100/$H$49*H5)*1/3)</f>
        <v>0</v>
      </c>
    </row>
    <row r="6" spans="1:85" x14ac:dyDescent="0.2">
      <c r="A6" s="35" t="s">
        <v>85</v>
      </c>
      <c r="B6" s="14" t="s">
        <v>86</v>
      </c>
      <c r="C6" s="14" t="s">
        <v>9</v>
      </c>
      <c r="D6" s="14" t="s">
        <v>25</v>
      </c>
      <c r="E6" s="15">
        <v>2016</v>
      </c>
      <c r="F6" s="43"/>
      <c r="G6" s="43"/>
      <c r="H6" s="43"/>
      <c r="I6" s="28">
        <f>((100/$F$49*F6)*1/3+(100/$G$49*G6)*1/3+(100/$H$49*H6)*1/3)</f>
        <v>0</v>
      </c>
    </row>
    <row r="7" spans="1:85" x14ac:dyDescent="0.2">
      <c r="A7" s="35" t="s">
        <v>87</v>
      </c>
      <c r="B7" s="14" t="s">
        <v>88</v>
      </c>
      <c r="C7" s="14" t="s">
        <v>80</v>
      </c>
      <c r="D7" s="14" t="s">
        <v>25</v>
      </c>
      <c r="E7" s="15">
        <v>2017</v>
      </c>
      <c r="F7" s="43"/>
      <c r="G7" s="43"/>
      <c r="H7" s="43"/>
      <c r="I7" s="28">
        <f>((100/$F$49*F7)*1/3+(100/$G$49*G7)*1/3+(100/$H$49*H7)*1/3)</f>
        <v>0</v>
      </c>
    </row>
    <row r="8" spans="1:85" x14ac:dyDescent="0.2">
      <c r="A8" s="18" t="s">
        <v>10</v>
      </c>
      <c r="B8" s="19" t="s">
        <v>11</v>
      </c>
      <c r="C8" s="19" t="s">
        <v>6</v>
      </c>
      <c r="D8" s="14" t="s">
        <v>25</v>
      </c>
      <c r="E8" s="10">
        <v>2009</v>
      </c>
      <c r="F8" s="15">
        <v>23.5</v>
      </c>
      <c r="G8" s="15">
        <v>32.5</v>
      </c>
      <c r="H8" s="15">
        <v>32.5</v>
      </c>
      <c r="I8" s="28">
        <f>((100/$F$49*F8)*1/3+(100/$G$49*G8)*1/3+(100/$H$49*H8)*1/3)</f>
        <v>26.399151787253583</v>
      </c>
    </row>
    <row r="9" spans="1:85" x14ac:dyDescent="0.2">
      <c r="A9" s="18" t="s">
        <v>44</v>
      </c>
      <c r="B9" s="14" t="s">
        <v>45</v>
      </c>
      <c r="C9" s="14" t="s">
        <v>9</v>
      </c>
      <c r="D9" s="14" t="s">
        <v>25</v>
      </c>
      <c r="E9" s="15">
        <v>2017</v>
      </c>
      <c r="F9" s="43"/>
      <c r="G9" s="43"/>
      <c r="H9" s="43"/>
      <c r="I9" s="28">
        <f>((100/$F$49*F9)*1/3+(100/$G$49*G9)*1/3+(100/$H$49*H9)*1/3)</f>
        <v>0</v>
      </c>
    </row>
    <row r="10" spans="1:85" x14ac:dyDescent="0.2">
      <c r="A10" s="35" t="s">
        <v>89</v>
      </c>
      <c r="B10" s="14" t="s">
        <v>90</v>
      </c>
      <c r="C10" s="14" t="s">
        <v>80</v>
      </c>
      <c r="D10" s="14" t="s">
        <v>27</v>
      </c>
      <c r="E10" s="15">
        <v>2017</v>
      </c>
      <c r="F10" s="43"/>
      <c r="G10" s="43"/>
      <c r="H10" s="43"/>
      <c r="I10" s="28">
        <f>((100/$F$49*F10)*1/3+(100/$G$49*G10)*1/3+(100/$H$49*H10)*1/3)</f>
        <v>0</v>
      </c>
    </row>
    <row r="11" spans="1:85" x14ac:dyDescent="0.2">
      <c r="A11" s="18" t="s">
        <v>46</v>
      </c>
      <c r="B11" s="14" t="s">
        <v>47</v>
      </c>
      <c r="C11" s="14" t="s">
        <v>9</v>
      </c>
      <c r="D11" s="14" t="s">
        <v>27</v>
      </c>
      <c r="E11" s="15">
        <v>2017</v>
      </c>
      <c r="F11" s="43"/>
      <c r="G11" s="43"/>
      <c r="H11" s="43"/>
      <c r="I11" s="28">
        <f>((100/$F$49*F11)*1/3+(100/$G$49*G11)*1/3+(100/$H$49*H11)*1/3)</f>
        <v>0</v>
      </c>
    </row>
    <row r="12" spans="1:85" x14ac:dyDescent="0.2">
      <c r="A12" s="35" t="s">
        <v>91</v>
      </c>
      <c r="B12" s="14" t="s">
        <v>92</v>
      </c>
      <c r="C12" s="14" t="s">
        <v>80</v>
      </c>
      <c r="D12" s="14" t="s">
        <v>93</v>
      </c>
      <c r="E12" s="15">
        <v>2017</v>
      </c>
      <c r="F12" s="43"/>
      <c r="G12" s="43"/>
      <c r="H12" s="43"/>
      <c r="I12" s="28">
        <f>((100/$F$49*F12)*1/3+(100/$G$49*G12)*1/3+(100/$H$49*H12)*1/3)</f>
        <v>0</v>
      </c>
    </row>
    <row r="13" spans="1:85" x14ac:dyDescent="0.2">
      <c r="A13" s="35" t="s">
        <v>94</v>
      </c>
      <c r="B13" s="14" t="s">
        <v>95</v>
      </c>
      <c r="C13" s="14" t="s">
        <v>80</v>
      </c>
      <c r="D13" s="14" t="s">
        <v>93</v>
      </c>
      <c r="E13" s="15">
        <v>2017</v>
      </c>
      <c r="F13" s="43"/>
      <c r="G13" s="43"/>
      <c r="H13" s="43"/>
      <c r="I13" s="28">
        <f>((100/$F$49*F13)*1/3+(100/$G$49*G13)*1/3+(100/$H$49*H13)*1/3)</f>
        <v>0</v>
      </c>
    </row>
    <row r="14" spans="1:85" x14ac:dyDescent="0.2">
      <c r="A14" s="35" t="s">
        <v>96</v>
      </c>
      <c r="B14" s="14" t="s">
        <v>97</v>
      </c>
      <c r="C14" s="14" t="s">
        <v>80</v>
      </c>
      <c r="D14" s="14" t="s">
        <v>93</v>
      </c>
      <c r="E14" s="15">
        <v>2017</v>
      </c>
      <c r="F14" s="43"/>
      <c r="G14" s="43"/>
      <c r="H14" s="43"/>
      <c r="I14" s="28">
        <f>((100/$F$49*F14)*1/3+(100/$G$49*G14)*1/3+(100/$H$49*H14)*1/3)</f>
        <v>0</v>
      </c>
    </row>
    <row r="15" spans="1:85" x14ac:dyDescent="0.2">
      <c r="A15" s="35" t="s">
        <v>98</v>
      </c>
      <c r="B15" s="14" t="s">
        <v>99</v>
      </c>
      <c r="C15" s="14" t="s">
        <v>80</v>
      </c>
      <c r="D15" s="14" t="s">
        <v>100</v>
      </c>
      <c r="E15" s="15">
        <v>2017</v>
      </c>
      <c r="F15" s="43"/>
      <c r="G15" s="43"/>
      <c r="H15" s="43"/>
      <c r="I15" s="28">
        <f>((100/$F$49*F15)*1/3+(100/$G$49*G15)*1/3+(100/$H$49*H15)*1/3)</f>
        <v>0</v>
      </c>
    </row>
    <row r="16" spans="1:85" x14ac:dyDescent="0.2">
      <c r="A16" s="35" t="s">
        <v>101</v>
      </c>
      <c r="B16" s="14" t="s">
        <v>102</v>
      </c>
      <c r="C16" s="14" t="s">
        <v>80</v>
      </c>
      <c r="D16" s="14" t="s">
        <v>100</v>
      </c>
      <c r="E16" s="15">
        <v>2017</v>
      </c>
      <c r="F16" s="43"/>
      <c r="G16" s="43"/>
      <c r="H16" s="43"/>
      <c r="I16" s="28">
        <f>((100/$F$49*F16)*1/3+(100/$G$49*G16)*1/3+(100/$H$49*H16)*1/3)</f>
        <v>0</v>
      </c>
    </row>
    <row r="17" spans="1:9" x14ac:dyDescent="0.2">
      <c r="A17" s="35" t="s">
        <v>103</v>
      </c>
      <c r="B17" s="14" t="s">
        <v>104</v>
      </c>
      <c r="C17" s="14" t="s">
        <v>80</v>
      </c>
      <c r="D17" s="14" t="s">
        <v>100</v>
      </c>
      <c r="E17" s="15">
        <v>2017</v>
      </c>
      <c r="F17" s="43"/>
      <c r="G17" s="43"/>
      <c r="H17" s="43"/>
      <c r="I17" s="28">
        <f>((100/$F$49*F17)*1/3+(100/$G$49*G17)*1/3+(100/$H$49*H17)*1/3)</f>
        <v>0</v>
      </c>
    </row>
    <row r="18" spans="1:9" x14ac:dyDescent="0.2">
      <c r="A18" s="35" t="s">
        <v>69</v>
      </c>
      <c r="B18" s="14" t="s">
        <v>70</v>
      </c>
      <c r="C18" s="14" t="s">
        <v>26</v>
      </c>
      <c r="D18" s="14" t="s">
        <v>71</v>
      </c>
      <c r="E18" s="15">
        <v>2018</v>
      </c>
      <c r="F18" s="43"/>
      <c r="G18" s="43"/>
      <c r="H18" s="44">
        <v>34</v>
      </c>
      <c r="I18" s="28">
        <f>((100/$F$49*F18)*1/3+(100/$G$49*G18)*1/3+(100/$H$49*H18)*1/3)</f>
        <v>8.0664294187425867</v>
      </c>
    </row>
    <row r="19" spans="1:9" x14ac:dyDescent="0.2">
      <c r="A19" s="35" t="s">
        <v>105</v>
      </c>
      <c r="B19" s="14" t="s">
        <v>106</v>
      </c>
      <c r="C19" s="14" t="s">
        <v>80</v>
      </c>
      <c r="D19" s="14" t="s">
        <v>28</v>
      </c>
      <c r="E19" s="15">
        <v>2017</v>
      </c>
      <c r="F19" s="43"/>
      <c r="G19" s="43"/>
      <c r="H19" s="43"/>
      <c r="I19" s="28">
        <f>((100/$F$49*F19)*1/3+(100/$G$49*G19)*1/3+(100/$H$49*H19)*1/3)</f>
        <v>0</v>
      </c>
    </row>
    <row r="20" spans="1:9" x14ac:dyDescent="0.2">
      <c r="A20" s="35" t="s">
        <v>107</v>
      </c>
      <c r="B20" s="14" t="s">
        <v>108</v>
      </c>
      <c r="C20" s="14" t="s">
        <v>80</v>
      </c>
      <c r="D20" s="14" t="s">
        <v>28</v>
      </c>
      <c r="E20" s="15">
        <v>2017</v>
      </c>
      <c r="F20" s="43"/>
      <c r="G20" s="43"/>
      <c r="H20" s="43"/>
      <c r="I20" s="28">
        <f>((100/$F$49*F20)*1/3+(100/$G$49*G20)*1/3+(100/$H$49*H20)*1/3)</f>
        <v>0</v>
      </c>
    </row>
    <row r="21" spans="1:9" x14ac:dyDescent="0.2">
      <c r="A21" s="35" t="s">
        <v>109</v>
      </c>
      <c r="B21" s="14" t="s">
        <v>110</v>
      </c>
      <c r="C21" s="14" t="s">
        <v>9</v>
      </c>
      <c r="D21" s="14" t="s">
        <v>28</v>
      </c>
      <c r="E21" s="15">
        <v>2017</v>
      </c>
      <c r="F21" s="43"/>
      <c r="G21" s="43"/>
      <c r="H21" s="43"/>
      <c r="I21" s="28">
        <f>((100/$F$49*F21)*1/3+(100/$G$49*G21)*1/3+(100/$H$49*H21)*1/3)</f>
        <v>0</v>
      </c>
    </row>
    <row r="22" spans="1:9" x14ac:dyDescent="0.2">
      <c r="A22" s="35" t="s">
        <v>111</v>
      </c>
      <c r="B22" s="14" t="s">
        <v>112</v>
      </c>
      <c r="C22" s="14" t="s">
        <v>80</v>
      </c>
      <c r="D22" s="14" t="s">
        <v>28</v>
      </c>
      <c r="E22" s="15">
        <v>2017</v>
      </c>
      <c r="F22" s="43"/>
      <c r="G22" s="43"/>
      <c r="H22" s="43"/>
      <c r="I22" s="28">
        <f>((100/$F$49*F22)*1/3+(100/$G$49*G22)*1/3+(100/$H$49*H22)*1/3)</f>
        <v>0</v>
      </c>
    </row>
    <row r="23" spans="1:9" x14ac:dyDescent="0.2">
      <c r="A23" s="18" t="s">
        <v>14</v>
      </c>
      <c r="B23" s="19" t="s">
        <v>15</v>
      </c>
      <c r="C23" s="19" t="s">
        <v>6</v>
      </c>
      <c r="D23" s="14" t="s">
        <v>28</v>
      </c>
      <c r="E23" s="10">
        <v>2013</v>
      </c>
      <c r="F23" s="15">
        <v>3</v>
      </c>
      <c r="G23" s="15">
        <v>2</v>
      </c>
      <c r="H23" s="15">
        <v>1.5</v>
      </c>
      <c r="I23" s="28">
        <f>((100/$F$49*F23)*1/3+(100/$G$49*G23)*1/3+(100/$H$49*H23)*1/3)</f>
        <v>2.0658837848121405</v>
      </c>
    </row>
    <row r="24" spans="1:9" x14ac:dyDescent="0.2">
      <c r="A24" s="35" t="s">
        <v>113</v>
      </c>
      <c r="B24" s="14" t="s">
        <v>114</v>
      </c>
      <c r="C24" s="14" t="s">
        <v>80</v>
      </c>
      <c r="D24" s="14" t="s">
        <v>29</v>
      </c>
      <c r="E24" s="15">
        <v>2017</v>
      </c>
      <c r="F24" s="43"/>
      <c r="G24" s="43"/>
      <c r="H24" s="43"/>
      <c r="I24" s="28">
        <f>((100/$F$49*F24)*1/3+(100/$G$49*G24)*1/3+(100/$H$49*H24)*1/3)</f>
        <v>0</v>
      </c>
    </row>
    <row r="25" spans="1:9" x14ac:dyDescent="0.2">
      <c r="A25" s="35" t="s">
        <v>115</v>
      </c>
      <c r="B25" s="14" t="s">
        <v>116</v>
      </c>
      <c r="C25" s="14" t="s">
        <v>9</v>
      </c>
      <c r="D25" s="14" t="s">
        <v>29</v>
      </c>
      <c r="E25" s="15">
        <v>2018</v>
      </c>
      <c r="F25" s="43"/>
      <c r="G25" s="43"/>
      <c r="H25" s="43"/>
      <c r="I25" s="28">
        <f>((100/$F$49*F25)*1/3+(100/$G$49*G25)*1/3+(100/$H$49*H25)*1/3)</f>
        <v>0</v>
      </c>
    </row>
    <row r="26" spans="1:9" x14ac:dyDescent="0.2">
      <c r="A26" s="18" t="s">
        <v>48</v>
      </c>
      <c r="B26" s="14" t="s">
        <v>49</v>
      </c>
      <c r="C26" s="14" t="s">
        <v>9</v>
      </c>
      <c r="D26" s="14" t="s">
        <v>29</v>
      </c>
      <c r="E26" s="15">
        <v>2017</v>
      </c>
      <c r="F26" s="43"/>
      <c r="G26" s="43"/>
      <c r="H26" s="43"/>
      <c r="I26" s="28">
        <f>((100/$F$49*F26)*1/3+(100/$G$49*G26)*1/3+(100/$H$49*H26)*1/3)</f>
        <v>0</v>
      </c>
    </row>
    <row r="27" spans="1:9" x14ac:dyDescent="0.2">
      <c r="A27" s="18" t="s">
        <v>50</v>
      </c>
      <c r="B27" s="14" t="s">
        <v>51</v>
      </c>
      <c r="C27" s="14" t="s">
        <v>9</v>
      </c>
      <c r="D27" s="14" t="s">
        <v>29</v>
      </c>
      <c r="E27" s="15">
        <v>2017</v>
      </c>
      <c r="F27" s="43"/>
      <c r="G27" s="43"/>
      <c r="H27" s="43"/>
      <c r="I27" s="28">
        <f>((100/$F$49*F27)*1/3+(100/$G$49*G27)*1/3+(100/$H$49*H27)*1/3)</f>
        <v>0</v>
      </c>
    </row>
    <row r="28" spans="1:9" x14ac:dyDescent="0.2">
      <c r="A28" s="35" t="s">
        <v>117</v>
      </c>
      <c r="B28" s="14" t="s">
        <v>118</v>
      </c>
      <c r="C28" s="14" t="s">
        <v>80</v>
      </c>
      <c r="D28" s="14" t="s">
        <v>29</v>
      </c>
      <c r="E28" s="15">
        <v>2017</v>
      </c>
      <c r="F28" s="43"/>
      <c r="G28" s="43"/>
      <c r="H28" s="43"/>
      <c r="I28" s="28">
        <f>((100/$F$49*F28)*1/3+(100/$G$49*G28)*1/3+(100/$H$49*H28)*1/3)</f>
        <v>0</v>
      </c>
    </row>
    <row r="29" spans="1:9" x14ac:dyDescent="0.2">
      <c r="A29" s="35" t="s">
        <v>119</v>
      </c>
      <c r="B29" s="14" t="s">
        <v>120</v>
      </c>
      <c r="C29" s="14" t="s">
        <v>80</v>
      </c>
      <c r="D29" s="14" t="s">
        <v>29</v>
      </c>
      <c r="E29" s="15">
        <v>2017</v>
      </c>
      <c r="F29" s="43"/>
      <c r="G29" s="43"/>
      <c r="H29" s="43"/>
      <c r="I29" s="28">
        <f>((100/$F$49*F29)*1/3+(100/$G$49*G29)*1/3+(100/$H$49*H29)*1/3)</f>
        <v>0</v>
      </c>
    </row>
    <row r="30" spans="1:9" x14ac:dyDescent="0.2">
      <c r="A30" s="35" t="s">
        <v>121</v>
      </c>
      <c r="B30" s="14" t="s">
        <v>122</v>
      </c>
      <c r="C30" s="14" t="s">
        <v>80</v>
      </c>
      <c r="D30" s="14" t="s">
        <v>29</v>
      </c>
      <c r="E30" s="15">
        <v>2017</v>
      </c>
      <c r="F30" s="43"/>
      <c r="G30" s="43"/>
      <c r="H30" s="43"/>
      <c r="I30" s="28">
        <f>((100/$F$49*F30)*1/3+(100/$G$49*G30)*1/3+(100/$H$49*H30)*1/3)</f>
        <v>0</v>
      </c>
    </row>
    <row r="31" spans="1:9" x14ac:dyDescent="0.2">
      <c r="A31" s="18" t="s">
        <v>30</v>
      </c>
      <c r="B31" s="14" t="s">
        <v>31</v>
      </c>
      <c r="C31" s="14" t="s">
        <v>26</v>
      </c>
      <c r="D31" s="14" t="s">
        <v>29</v>
      </c>
      <c r="E31" s="15">
        <v>2016</v>
      </c>
      <c r="F31" s="15">
        <v>0</v>
      </c>
      <c r="G31" s="15">
        <v>0</v>
      </c>
      <c r="H31" s="15">
        <v>0</v>
      </c>
      <c r="I31" s="28">
        <f>((100/$F$49*F31)*1/3+(100/$G$49*G31)*1/3+(100/$H$49*H31)*1/3)</f>
        <v>0</v>
      </c>
    </row>
    <row r="32" spans="1:9" x14ac:dyDescent="0.2">
      <c r="A32" s="35" t="s">
        <v>123</v>
      </c>
      <c r="B32" s="14" t="s">
        <v>124</v>
      </c>
      <c r="C32" s="14" t="s">
        <v>9</v>
      </c>
      <c r="D32" s="14" t="s">
        <v>29</v>
      </c>
      <c r="E32" s="15">
        <v>2016</v>
      </c>
      <c r="F32" s="43"/>
      <c r="G32" s="43"/>
      <c r="H32" s="43"/>
      <c r="I32" s="28">
        <f>((100/$F$49*F32)*1/3+(100/$G$49*G32)*1/3+(100/$H$49*H32)*1/3)</f>
        <v>0</v>
      </c>
    </row>
    <row r="33" spans="1:9" x14ac:dyDescent="0.2">
      <c r="A33" s="18" t="s">
        <v>12</v>
      </c>
      <c r="B33" s="19" t="s">
        <v>13</v>
      </c>
      <c r="C33" s="19" t="s">
        <v>6</v>
      </c>
      <c r="D33" s="14" t="s">
        <v>29</v>
      </c>
      <c r="E33" s="10">
        <v>2014</v>
      </c>
      <c r="F33" s="15">
        <v>8.5</v>
      </c>
      <c r="G33" s="15">
        <v>8.5</v>
      </c>
      <c r="H33" s="44">
        <v>8.5</v>
      </c>
      <c r="I33" s="28">
        <f>((100/$F$49*F33)*1/3+(100/$G$49*G33)*1/3+(100/$H$49*H33)*1/3)</f>
        <v>7.7526263925914769</v>
      </c>
    </row>
    <row r="34" spans="1:9" x14ac:dyDescent="0.2">
      <c r="A34" s="18" t="s">
        <v>52</v>
      </c>
      <c r="B34" s="14" t="s">
        <v>53</v>
      </c>
      <c r="C34" s="14" t="s">
        <v>26</v>
      </c>
      <c r="D34" s="14" t="s">
        <v>16</v>
      </c>
      <c r="E34" s="15">
        <v>2017</v>
      </c>
      <c r="F34" s="43"/>
      <c r="G34" s="43"/>
      <c r="H34" s="43"/>
      <c r="I34" s="28">
        <f>((100/$F$49*F34)*1/3+(100/$G$49*G34)*1/3+(100/$H$49*H34)*1/3)</f>
        <v>0</v>
      </c>
    </row>
    <row r="35" spans="1:9" x14ac:dyDescent="0.2">
      <c r="A35" s="18" t="s">
        <v>54</v>
      </c>
      <c r="B35" s="14" t="s">
        <v>55</v>
      </c>
      <c r="C35" s="14" t="s">
        <v>9</v>
      </c>
      <c r="D35" s="14" t="s">
        <v>32</v>
      </c>
      <c r="E35" s="15">
        <v>2017</v>
      </c>
      <c r="F35" s="43"/>
      <c r="G35" s="43"/>
      <c r="H35" s="43"/>
      <c r="I35" s="28">
        <f>((100/$F$49*F35)*1/3+(100/$G$49*G35)*1/3+(100/$H$49*H35)*1/3)</f>
        <v>0</v>
      </c>
    </row>
    <row r="36" spans="1:9" x14ac:dyDescent="0.2">
      <c r="A36" s="18" t="s">
        <v>4</v>
      </c>
      <c r="B36" s="19" t="s">
        <v>5</v>
      </c>
      <c r="C36" s="19" t="s">
        <v>6</v>
      </c>
      <c r="D36" s="14" t="s">
        <v>32</v>
      </c>
      <c r="E36" s="10">
        <v>2010</v>
      </c>
      <c r="F36" s="15">
        <v>35</v>
      </c>
      <c r="G36" s="44">
        <v>48</v>
      </c>
      <c r="H36" s="44">
        <v>37</v>
      </c>
      <c r="I36" s="28">
        <f>((100/$F$49*F36)*1/3+(100/$G$49*G36)*1/3+(100/$H$49*H36)*1/3)</f>
        <v>36.485125426238703</v>
      </c>
    </row>
    <row r="37" spans="1:9" x14ac:dyDescent="0.2">
      <c r="A37" s="35" t="s">
        <v>125</v>
      </c>
      <c r="B37" s="14" t="s">
        <v>126</v>
      </c>
      <c r="C37" s="14" t="s">
        <v>9</v>
      </c>
      <c r="D37" s="14" t="s">
        <v>32</v>
      </c>
      <c r="E37" s="15">
        <v>2018</v>
      </c>
      <c r="F37" s="43"/>
      <c r="G37" s="43"/>
      <c r="H37" s="43"/>
      <c r="I37" s="28">
        <f>((100/$F$49*F37)*1/3+(100/$G$49*G37)*1/3+(100/$H$49*H37)*1/3)</f>
        <v>0</v>
      </c>
    </row>
    <row r="38" spans="1:9" x14ac:dyDescent="0.2">
      <c r="A38" s="18" t="s">
        <v>7</v>
      </c>
      <c r="B38" s="19" t="s">
        <v>8</v>
      </c>
      <c r="C38" s="19" t="s">
        <v>6</v>
      </c>
      <c r="D38" s="14" t="s">
        <v>32</v>
      </c>
      <c r="E38" s="10">
        <v>2012</v>
      </c>
      <c r="F38" s="15">
        <v>22.5</v>
      </c>
      <c r="G38" s="44">
        <v>15</v>
      </c>
      <c r="H38" s="44">
        <v>15</v>
      </c>
      <c r="I38" s="28">
        <f>((100/$F$49*F38)*1/3+(100/$G$49*G38)*1/3+(100/$H$49*H38)*1/3)</f>
        <v>16.383808101393544</v>
      </c>
    </row>
    <row r="39" spans="1:9" x14ac:dyDescent="0.2">
      <c r="A39" s="18" t="s">
        <v>33</v>
      </c>
      <c r="B39" s="14" t="s">
        <v>34</v>
      </c>
      <c r="C39" s="14" t="s">
        <v>26</v>
      </c>
      <c r="D39" s="14" t="s">
        <v>32</v>
      </c>
      <c r="E39" s="15">
        <v>2016</v>
      </c>
      <c r="F39" s="15">
        <v>0</v>
      </c>
      <c r="G39" s="15">
        <v>0</v>
      </c>
      <c r="H39" s="44">
        <v>12</v>
      </c>
      <c r="I39" s="28">
        <f>((100/$F$49*F39)*1/3+(100/$G$49*G39)*1/3+(100/$H$49*H39)*1/3)</f>
        <v>2.8469750889679717</v>
      </c>
    </row>
    <row r="40" spans="1:9" x14ac:dyDescent="0.2">
      <c r="A40" s="35" t="s">
        <v>127</v>
      </c>
      <c r="B40" s="14" t="s">
        <v>128</v>
      </c>
      <c r="C40" s="14" t="s">
        <v>80</v>
      </c>
      <c r="D40" s="14" t="s">
        <v>35</v>
      </c>
      <c r="E40" s="15">
        <v>2017</v>
      </c>
      <c r="F40" s="43"/>
      <c r="G40" s="43"/>
      <c r="H40" s="43"/>
      <c r="I40" s="28">
        <f>((100/$F$49*F40)*1/3+(100/$G$49*G40)*1/3+(100/$H$49*H40)*1/3)</f>
        <v>0</v>
      </c>
    </row>
    <row r="41" spans="1:9" x14ac:dyDescent="0.2">
      <c r="A41" s="18" t="s">
        <v>56</v>
      </c>
      <c r="B41" s="14" t="s">
        <v>57</v>
      </c>
      <c r="C41" s="14" t="s">
        <v>9</v>
      </c>
      <c r="D41" s="14" t="s">
        <v>35</v>
      </c>
      <c r="E41" s="15">
        <v>2017</v>
      </c>
      <c r="F41" s="43"/>
      <c r="G41" s="43"/>
      <c r="H41" s="43"/>
      <c r="I41" s="28">
        <f>((100/$F$49*F41)*1/3+(100/$G$49*G41)*1/3+(100/$H$49*H41)*1/3)</f>
        <v>0</v>
      </c>
    </row>
    <row r="42" spans="1:9" x14ac:dyDescent="0.2">
      <c r="A42" s="35" t="s">
        <v>129</v>
      </c>
      <c r="B42" s="14" t="s">
        <v>130</v>
      </c>
      <c r="C42" s="14" t="s">
        <v>80</v>
      </c>
      <c r="D42" s="14" t="s">
        <v>131</v>
      </c>
      <c r="E42" s="15">
        <v>2017</v>
      </c>
      <c r="F42" s="43"/>
      <c r="G42" s="43"/>
      <c r="H42" s="43"/>
      <c r="I42" s="28">
        <f>((100/$F$49*F42)*1/3+(100/$G$49*G42)*1/3+(100/$H$49*H42)*1/3)</f>
        <v>0</v>
      </c>
    </row>
    <row r="43" spans="1:9" x14ac:dyDescent="0.2">
      <c r="A43" s="35" t="s">
        <v>132</v>
      </c>
      <c r="B43" s="14" t="s">
        <v>133</v>
      </c>
      <c r="C43" s="14" t="s">
        <v>80</v>
      </c>
      <c r="D43" s="14" t="s">
        <v>131</v>
      </c>
      <c r="E43" s="15">
        <v>2017</v>
      </c>
      <c r="F43" s="43"/>
      <c r="G43" s="43"/>
      <c r="H43" s="43"/>
      <c r="I43" s="28">
        <f>((100/$F$49*F43)*1/3+(100/$G$49*G43)*1/3+(100/$H$49*H43)*1/3)</f>
        <v>0</v>
      </c>
    </row>
    <row r="44" spans="1:9" x14ac:dyDescent="0.2">
      <c r="A44" s="35" t="s">
        <v>134</v>
      </c>
      <c r="B44" s="14" t="s">
        <v>135</v>
      </c>
      <c r="C44" s="14" t="s">
        <v>9</v>
      </c>
      <c r="D44" s="14" t="s">
        <v>131</v>
      </c>
      <c r="E44" s="15">
        <v>2018</v>
      </c>
      <c r="F44" s="43"/>
      <c r="G44" s="43"/>
      <c r="H44" s="43"/>
      <c r="I44" s="28">
        <f>((100/$F$49*F44)*1/3+(100/$G$49*G44)*1/3+(100/$H$49*H44)*1/3)</f>
        <v>0</v>
      </c>
    </row>
    <row r="45" spans="1:9" x14ac:dyDescent="0.2">
      <c r="A45" s="35" t="s">
        <v>136</v>
      </c>
      <c r="B45" s="14" t="s">
        <v>137</v>
      </c>
      <c r="C45" s="14" t="s">
        <v>80</v>
      </c>
      <c r="D45" s="14" t="s">
        <v>138</v>
      </c>
      <c r="E45" s="15">
        <v>2017</v>
      </c>
      <c r="F45" s="43"/>
      <c r="G45" s="43"/>
      <c r="H45" s="43"/>
      <c r="I45" s="28">
        <f>((100/$F$49*F45)*1/3+(100/$G$49*G45)*1/3+(100/$H$49*H45)*1/3)</f>
        <v>0</v>
      </c>
    </row>
    <row r="46" spans="1:9" x14ac:dyDescent="0.2">
      <c r="A46" s="35" t="s">
        <v>139</v>
      </c>
      <c r="B46" s="14" t="s">
        <v>140</v>
      </c>
      <c r="C46" s="14" t="s">
        <v>80</v>
      </c>
      <c r="D46" s="14" t="s">
        <v>138</v>
      </c>
      <c r="E46" s="15">
        <v>2017</v>
      </c>
      <c r="F46" s="43"/>
      <c r="G46" s="43"/>
      <c r="H46" s="43"/>
      <c r="I46" s="28">
        <f>((100/$F$49*F46)*1/3+(100/$G$49*G46)*1/3+(100/$H$49*H46)*1/3)</f>
        <v>0</v>
      </c>
    </row>
    <row r="47" spans="1:9" x14ac:dyDescent="0.2">
      <c r="A47" s="35" t="s">
        <v>141</v>
      </c>
      <c r="B47" s="14" t="s">
        <v>142</v>
      </c>
      <c r="C47" s="14" t="s">
        <v>80</v>
      </c>
      <c r="D47" s="14" t="s">
        <v>138</v>
      </c>
      <c r="E47" s="15">
        <v>2017</v>
      </c>
      <c r="F47" s="43"/>
      <c r="G47" s="43"/>
      <c r="H47" s="43"/>
      <c r="I47" s="28">
        <f>((100/$F$49*F47)*1/3+(100/$G$49*G47)*1/3+(100/$H$49*H47)*1/3)</f>
        <v>0</v>
      </c>
    </row>
    <row r="48" spans="1:9" x14ac:dyDescent="0.2">
      <c r="A48" s="35" t="s">
        <v>143</v>
      </c>
      <c r="B48" s="14" t="s">
        <v>144</v>
      </c>
      <c r="C48" s="14" t="s">
        <v>80</v>
      </c>
      <c r="D48" s="14" t="s">
        <v>138</v>
      </c>
      <c r="E48" s="15">
        <v>2017</v>
      </c>
      <c r="F48" s="43"/>
      <c r="G48" s="43"/>
      <c r="H48" s="43"/>
      <c r="I48" s="28">
        <f>((100/$F$49*F48)*1/3+(100/$G$49*G48)*1/3+(100/$H$49*H48)*1/3)</f>
        <v>0</v>
      </c>
    </row>
    <row r="49" spans="6:9" ht="12.75" customHeight="1" x14ac:dyDescent="0.2">
      <c r="F49" s="31">
        <f>SUM(F2:F48)</f>
        <v>92.5</v>
      </c>
      <c r="G49" s="31">
        <f>SUM(G2:G48)</f>
        <v>106</v>
      </c>
      <c r="H49" s="31">
        <f>SUM(H2:H48)</f>
        <v>140.5</v>
      </c>
      <c r="I49" s="31">
        <f>SUM(I2:I48)</f>
        <v>100</v>
      </c>
    </row>
  </sheetData>
  <autoFilter ref="A1:I49">
    <sortState ref="A2:I49">
      <sortCondition ref="D2:D49"/>
      <sortCondition ref="A2:A49"/>
    </sortState>
  </autoFilter>
  <pageMargins left="0.7" right="0.7" top="0.75" bottom="0.75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5"/>
  <sheetViews>
    <sheetView view="pageLayout" zoomScaleNormal="100" workbookViewId="0"/>
  </sheetViews>
  <sheetFormatPr baseColWidth="10" defaultRowHeight="12.75" x14ac:dyDescent="0.2"/>
  <cols>
    <col min="1" max="1" width="10" bestFit="1" customWidth="1"/>
    <col min="2" max="2" width="71.42578125" bestFit="1" customWidth="1"/>
    <col min="3" max="3" width="16.85546875" customWidth="1"/>
    <col min="4" max="4" width="24.28515625" bestFit="1" customWidth="1"/>
    <col min="6" max="6" width="12.7109375" customWidth="1"/>
    <col min="11" max="11" width="12.5703125" bestFit="1" customWidth="1"/>
  </cols>
  <sheetData>
    <row r="1" spans="1:11" ht="25.5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17</v>
      </c>
      <c r="F1" s="12" t="s">
        <v>36</v>
      </c>
      <c r="G1" s="12" t="s">
        <v>37</v>
      </c>
      <c r="H1" s="12" t="s">
        <v>38</v>
      </c>
      <c r="I1" s="12" t="s">
        <v>39</v>
      </c>
      <c r="J1" s="12" t="s">
        <v>40</v>
      </c>
      <c r="K1" s="12" t="s">
        <v>41</v>
      </c>
    </row>
    <row r="2" spans="1:11" s="37" customFormat="1" x14ac:dyDescent="0.2">
      <c r="A2" s="35" t="s">
        <v>67</v>
      </c>
      <c r="B2" s="14" t="s">
        <v>68</v>
      </c>
      <c r="C2" s="14" t="s">
        <v>9</v>
      </c>
      <c r="D2" s="14" t="s">
        <v>25</v>
      </c>
      <c r="E2" s="15">
        <v>2018</v>
      </c>
      <c r="F2" s="20">
        <f>VLOOKUP(A2,Publications!$A$1:$J$49,10,FALSE)</f>
        <v>0.32948929159802309</v>
      </c>
      <c r="G2" s="20">
        <f>VLOOKUP(A2,'Essais-Inclusions'!$A$1:$Q$49,9,FALSE)</f>
        <v>0.20080321285140565</v>
      </c>
      <c r="H2" s="20">
        <f>VLOOKUP(A2,'Essais-Inclusions'!$A$1:$Q$49,13,FALSE)</f>
        <v>0</v>
      </c>
      <c r="I2" s="20">
        <f>VLOOKUP(A2,'Essais-Inclusions'!$A$1:$Q$49,17,FALSE)</f>
        <v>0.12614290590958768</v>
      </c>
      <c r="J2" s="20">
        <f>VLOOKUP(A2,Enseignement!$A$1:$I$49,9,FALSE)</f>
        <v>0</v>
      </c>
      <c r="K2" s="11">
        <f t="shared" ref="K2:K48" si="0">(F2*0.6)+(G2*0.055)+(H2*0.055)+(I2*0.04)+(J2*0.25)</f>
        <v>0.21378346790202465</v>
      </c>
    </row>
    <row r="3" spans="1:11" s="37" customFormat="1" x14ac:dyDescent="0.2">
      <c r="A3" s="35" t="s">
        <v>78</v>
      </c>
      <c r="B3" s="14" t="s">
        <v>79</v>
      </c>
      <c r="C3" s="14" t="s">
        <v>80</v>
      </c>
      <c r="D3" s="14" t="s">
        <v>25</v>
      </c>
      <c r="E3" s="15">
        <v>2017</v>
      </c>
      <c r="F3" s="20">
        <f>VLOOKUP(A3,Publications!$A$1:$J$49,10,FALSE)</f>
        <v>0</v>
      </c>
      <c r="G3" s="20">
        <f>VLOOKUP(A3,'Essais-Inclusions'!$A$1:$Q$49,9,FALSE)</f>
        <v>0</v>
      </c>
      <c r="H3" s="20">
        <f>VLOOKUP(A3,'Essais-Inclusions'!$A$1:$Q$49,13,FALSE)</f>
        <v>0</v>
      </c>
      <c r="I3" s="20">
        <f>VLOOKUP(A3,'Essais-Inclusions'!$A$1:$Q$49,17,FALSE)</f>
        <v>0</v>
      </c>
      <c r="J3" s="20">
        <f>VLOOKUP(A3,Enseignement!$A$1:$I$49,9,FALSE)</f>
        <v>0</v>
      </c>
      <c r="K3" s="11">
        <f t="shared" si="0"/>
        <v>0</v>
      </c>
    </row>
    <row r="4" spans="1:11" s="37" customFormat="1" x14ac:dyDescent="0.2">
      <c r="A4" s="35" t="s">
        <v>81</v>
      </c>
      <c r="B4" s="14" t="s">
        <v>82</v>
      </c>
      <c r="C4" s="14" t="s">
        <v>80</v>
      </c>
      <c r="D4" s="14" t="s">
        <v>25</v>
      </c>
      <c r="E4" s="15">
        <v>2017</v>
      </c>
      <c r="F4" s="20">
        <f>VLOOKUP(A4,Publications!$A$1:$J$49,10,FALSE)</f>
        <v>0</v>
      </c>
      <c r="G4" s="20">
        <f>VLOOKUP(A4,'Essais-Inclusions'!$A$1:$Q$49,9,FALSE)</f>
        <v>0</v>
      </c>
      <c r="H4" s="20">
        <f>VLOOKUP(A4,'Essais-Inclusions'!$A$1:$Q$49,13,FALSE)</f>
        <v>0</v>
      </c>
      <c r="I4" s="20">
        <f>VLOOKUP(A4,'Essais-Inclusions'!$A$1:$Q$49,17,FALSE)</f>
        <v>0</v>
      </c>
      <c r="J4" s="20">
        <f>VLOOKUP(A4,Enseignement!$A$1:$I$49,9,FALSE)</f>
        <v>0</v>
      </c>
      <c r="K4" s="11">
        <f t="shared" si="0"/>
        <v>0</v>
      </c>
    </row>
    <row r="5" spans="1:11" s="37" customFormat="1" x14ac:dyDescent="0.2">
      <c r="A5" s="35" t="s">
        <v>83</v>
      </c>
      <c r="B5" s="14" t="s">
        <v>84</v>
      </c>
      <c r="C5" s="14" t="s">
        <v>80</v>
      </c>
      <c r="D5" s="14" t="s">
        <v>25</v>
      </c>
      <c r="E5" s="15">
        <v>2017</v>
      </c>
      <c r="F5" s="20">
        <f>VLOOKUP(A5,Publications!$A$1:$J$49,10,FALSE)</f>
        <v>0</v>
      </c>
      <c r="G5" s="20">
        <f>VLOOKUP(A5,'Essais-Inclusions'!$A$1:$Q$49,9,FALSE)</f>
        <v>0</v>
      </c>
      <c r="H5" s="20">
        <f>VLOOKUP(A5,'Essais-Inclusions'!$A$1:$Q$49,13,FALSE)</f>
        <v>0</v>
      </c>
      <c r="I5" s="20">
        <f>VLOOKUP(A5,'Essais-Inclusions'!$A$1:$Q$49,17,FALSE)</f>
        <v>0</v>
      </c>
      <c r="J5" s="20">
        <f>VLOOKUP(A5,Enseignement!$A$1:$I$49,9,FALSE)</f>
        <v>0</v>
      </c>
      <c r="K5" s="11">
        <f t="shared" si="0"/>
        <v>0</v>
      </c>
    </row>
    <row r="6" spans="1:11" s="37" customFormat="1" x14ac:dyDescent="0.2">
      <c r="A6" s="35" t="s">
        <v>85</v>
      </c>
      <c r="B6" s="14" t="s">
        <v>86</v>
      </c>
      <c r="C6" s="14" t="s">
        <v>9</v>
      </c>
      <c r="D6" s="14" t="s">
        <v>25</v>
      </c>
      <c r="E6" s="15">
        <v>2016</v>
      </c>
      <c r="F6" s="20">
        <f>VLOOKUP(A6,Publications!$A$1:$J$49,10,FALSE)</f>
        <v>7.3219842577338462E-2</v>
      </c>
      <c r="G6" s="20">
        <f>VLOOKUP(A6,'Essais-Inclusions'!$A$1:$Q$49,9,FALSE)</f>
        <v>0.20080321285140565</v>
      </c>
      <c r="H6" s="20">
        <f>VLOOKUP(A6,'Essais-Inclusions'!$A$1:$Q$49,13,FALSE)</f>
        <v>0</v>
      </c>
      <c r="I6" s="20">
        <f>VLOOKUP(A6,'Essais-Inclusions'!$A$1:$Q$49,17,FALSE)</f>
        <v>0.28605922359587438</v>
      </c>
      <c r="J6" s="20">
        <f>VLOOKUP(A6,Enseignement!$A$1:$I$49,9,FALSE)</f>
        <v>0</v>
      </c>
      <c r="K6" s="11">
        <f t="shared" si="0"/>
        <v>6.6418451197065367E-2</v>
      </c>
    </row>
    <row r="7" spans="1:11" s="37" customFormat="1" x14ac:dyDescent="0.2">
      <c r="A7" s="35" t="s">
        <v>87</v>
      </c>
      <c r="B7" s="14" t="s">
        <v>88</v>
      </c>
      <c r="C7" s="14" t="s">
        <v>80</v>
      </c>
      <c r="D7" s="14" t="s">
        <v>25</v>
      </c>
      <c r="E7" s="15">
        <v>2017</v>
      </c>
      <c r="F7" s="20">
        <f>VLOOKUP(A7,Publications!$A$1:$J$49,10,FALSE)</f>
        <v>0</v>
      </c>
      <c r="G7" s="20">
        <f>VLOOKUP(A7,'Essais-Inclusions'!$A$1:$Q$49,9,FALSE)</f>
        <v>0</v>
      </c>
      <c r="H7" s="20">
        <f>VLOOKUP(A7,'Essais-Inclusions'!$A$1:$Q$49,13,FALSE)</f>
        <v>0</v>
      </c>
      <c r="I7" s="20">
        <f>VLOOKUP(A7,'Essais-Inclusions'!$A$1:$Q$49,17,FALSE)</f>
        <v>0</v>
      </c>
      <c r="J7" s="20">
        <f>VLOOKUP(A7,Enseignement!$A$1:$I$49,9,FALSE)</f>
        <v>0</v>
      </c>
      <c r="K7" s="11">
        <f t="shared" si="0"/>
        <v>0</v>
      </c>
    </row>
    <row r="8" spans="1:11" s="37" customFormat="1" x14ac:dyDescent="0.2">
      <c r="A8" s="18" t="s">
        <v>10</v>
      </c>
      <c r="B8" s="19" t="s">
        <v>11</v>
      </c>
      <c r="C8" s="19" t="s">
        <v>6</v>
      </c>
      <c r="D8" s="14" t="s">
        <v>25</v>
      </c>
      <c r="E8" s="10">
        <v>2009</v>
      </c>
      <c r="F8" s="20">
        <f>VLOOKUP(A8,Publications!$A$1:$J$49,10,FALSE)</f>
        <v>26.704447700165801</v>
      </c>
      <c r="G8" s="20">
        <f>VLOOKUP(A8,'Essais-Inclusions'!$A$1:$Q$49,9,FALSE)</f>
        <v>54.575112794417009</v>
      </c>
      <c r="H8" s="20">
        <f>VLOOKUP(A8,'Essais-Inclusions'!$A$1:$Q$49,13,FALSE)</f>
        <v>53.093994061956934</v>
      </c>
      <c r="I8" s="20">
        <f>VLOOKUP(A8,'Essais-Inclusions'!$A$1:$Q$49,17,FALSE)</f>
        <v>48.508596440649455</v>
      </c>
      <c r="J8" s="20">
        <f>VLOOKUP(A8,Enseignement!$A$1:$I$49,9,FALSE)</f>
        <v>26.399151787253583</v>
      </c>
      <c r="K8" s="11">
        <f t="shared" si="0"/>
        <v>30.484601301639422</v>
      </c>
    </row>
    <row r="9" spans="1:11" s="37" customFormat="1" x14ac:dyDescent="0.2">
      <c r="A9" s="18" t="s">
        <v>44</v>
      </c>
      <c r="B9" s="14" t="s">
        <v>45</v>
      </c>
      <c r="C9" s="14" t="s">
        <v>9</v>
      </c>
      <c r="D9" s="14" t="s">
        <v>25</v>
      </c>
      <c r="E9" s="15">
        <v>2017</v>
      </c>
      <c r="F9" s="20">
        <f>VLOOKUP(A9,Publications!$A$1:$J$49,10,FALSE)</f>
        <v>1.1024007488653231</v>
      </c>
      <c r="G9" s="20">
        <f>VLOOKUP(A9,'Essais-Inclusions'!$A$1:$Q$49,9,FALSE)</f>
        <v>0.2133959567081887</v>
      </c>
      <c r="H9" s="20">
        <f>VLOOKUP(A9,'Essais-Inclusions'!$A$1:$Q$49,13,FALSE)</f>
        <v>0</v>
      </c>
      <c r="I9" s="20">
        <f>VLOOKUP(A9,'Essais-Inclusions'!$A$1:$Q$49,17,FALSE)</f>
        <v>0.47824275357415313</v>
      </c>
      <c r="J9" s="20">
        <f>VLOOKUP(A9,Enseignement!$A$1:$I$49,9,FALSE)</f>
        <v>0</v>
      </c>
      <c r="K9" s="11">
        <f t="shared" si="0"/>
        <v>0.69230693708111046</v>
      </c>
    </row>
    <row r="10" spans="1:11" s="37" customFormat="1" x14ac:dyDescent="0.2">
      <c r="A10" s="35" t="s">
        <v>89</v>
      </c>
      <c r="B10" s="14" t="s">
        <v>90</v>
      </c>
      <c r="C10" s="14" t="s">
        <v>80</v>
      </c>
      <c r="D10" s="14" t="s">
        <v>27</v>
      </c>
      <c r="E10" s="15">
        <v>2017</v>
      </c>
      <c r="F10" s="20">
        <f>VLOOKUP(A10,Publications!$A$1:$J$49,10,FALSE)</f>
        <v>0</v>
      </c>
      <c r="G10" s="20">
        <f>VLOOKUP(A10,'Essais-Inclusions'!$A$1:$Q$49,9,FALSE)</f>
        <v>0</v>
      </c>
      <c r="H10" s="20">
        <f>VLOOKUP(A10,'Essais-Inclusions'!$A$1:$Q$49,13,FALSE)</f>
        <v>0</v>
      </c>
      <c r="I10" s="20">
        <f>VLOOKUP(A10,'Essais-Inclusions'!$A$1:$Q$49,17,FALSE)</f>
        <v>0</v>
      </c>
      <c r="J10" s="20">
        <f>VLOOKUP(A10,Enseignement!$A$1:$I$49,9,FALSE)</f>
        <v>0</v>
      </c>
      <c r="K10" s="11">
        <f t="shared" si="0"/>
        <v>0</v>
      </c>
    </row>
    <row r="11" spans="1:11" s="37" customFormat="1" x14ac:dyDescent="0.2">
      <c r="A11" s="18" t="s">
        <v>46</v>
      </c>
      <c r="B11" s="14" t="s">
        <v>47</v>
      </c>
      <c r="C11" s="14" t="s">
        <v>9</v>
      </c>
      <c r="D11" s="14" t="s">
        <v>27</v>
      </c>
      <c r="E11" s="15">
        <v>2017</v>
      </c>
      <c r="F11" s="20">
        <f>VLOOKUP(A11,Publications!$A$1:$J$49,10,FALSE)</f>
        <v>0.2401512234663552</v>
      </c>
      <c r="G11" s="20">
        <f>VLOOKUP(A11,'Essais-Inclusions'!$A$1:$Q$49,9,FALSE)</f>
        <v>0.20080321285140565</v>
      </c>
      <c r="H11" s="20">
        <f>VLOOKUP(A11,'Essais-Inclusions'!$A$1:$Q$49,13,FALSE)</f>
        <v>0</v>
      </c>
      <c r="I11" s="20">
        <f>VLOOKUP(A11,'Essais-Inclusions'!$A$1:$Q$49,17,FALSE)</f>
        <v>0.35169387646209516</v>
      </c>
      <c r="J11" s="20">
        <f>VLOOKUP(A11,Enseignement!$A$1:$I$49,9,FALSE)</f>
        <v>0</v>
      </c>
      <c r="K11" s="11">
        <f t="shared" si="0"/>
        <v>0.16920266584512425</v>
      </c>
    </row>
    <row r="12" spans="1:11" s="37" customFormat="1" x14ac:dyDescent="0.2">
      <c r="A12" s="35" t="s">
        <v>91</v>
      </c>
      <c r="B12" s="14" t="s">
        <v>92</v>
      </c>
      <c r="C12" s="14" t="s">
        <v>80</v>
      </c>
      <c r="D12" s="14" t="s">
        <v>93</v>
      </c>
      <c r="E12" s="15">
        <v>2017</v>
      </c>
      <c r="F12" s="20">
        <f>VLOOKUP(A12,Publications!$A$1:$J$49,10,FALSE)</f>
        <v>0</v>
      </c>
      <c r="G12" s="20">
        <f>VLOOKUP(A12,'Essais-Inclusions'!$A$1:$Q$49,9,FALSE)</f>
        <v>0</v>
      </c>
      <c r="H12" s="20">
        <f>VLOOKUP(A12,'Essais-Inclusions'!$A$1:$Q$49,13,FALSE)</f>
        <v>0</v>
      </c>
      <c r="I12" s="20">
        <f>VLOOKUP(A12,'Essais-Inclusions'!$A$1:$Q$49,17,FALSE)</f>
        <v>0</v>
      </c>
      <c r="J12" s="20">
        <f>VLOOKUP(A12,Enseignement!$A$1:$I$49,9,FALSE)</f>
        <v>0</v>
      </c>
      <c r="K12" s="11">
        <f t="shared" si="0"/>
        <v>0</v>
      </c>
    </row>
    <row r="13" spans="1:11" s="37" customFormat="1" x14ac:dyDescent="0.2">
      <c r="A13" s="35" t="s">
        <v>94</v>
      </c>
      <c r="B13" s="14" t="s">
        <v>95</v>
      </c>
      <c r="C13" s="14" t="s">
        <v>80</v>
      </c>
      <c r="D13" s="14" t="s">
        <v>93</v>
      </c>
      <c r="E13" s="15">
        <v>2017</v>
      </c>
      <c r="F13" s="20">
        <f>VLOOKUP(A13,Publications!$A$1:$J$49,10,FALSE)</f>
        <v>0</v>
      </c>
      <c r="G13" s="20">
        <f>VLOOKUP(A13,'Essais-Inclusions'!$A$1:$Q$49,9,FALSE)</f>
        <v>0</v>
      </c>
      <c r="H13" s="20">
        <f>VLOOKUP(A13,'Essais-Inclusions'!$A$1:$Q$49,13,FALSE)</f>
        <v>0</v>
      </c>
      <c r="I13" s="20">
        <f>VLOOKUP(A13,'Essais-Inclusions'!$A$1:$Q$49,17,FALSE)</f>
        <v>0</v>
      </c>
      <c r="J13" s="20">
        <f>VLOOKUP(A13,Enseignement!$A$1:$I$49,9,FALSE)</f>
        <v>0</v>
      </c>
      <c r="K13" s="11">
        <f t="shared" si="0"/>
        <v>0</v>
      </c>
    </row>
    <row r="14" spans="1:11" s="37" customFormat="1" x14ac:dyDescent="0.2">
      <c r="A14" s="35" t="s">
        <v>96</v>
      </c>
      <c r="B14" s="14" t="s">
        <v>97</v>
      </c>
      <c r="C14" s="14" t="s">
        <v>80</v>
      </c>
      <c r="D14" s="14" t="s">
        <v>93</v>
      </c>
      <c r="E14" s="15">
        <v>2017</v>
      </c>
      <c r="F14" s="20">
        <f>VLOOKUP(A14,Publications!$A$1:$J$49,10,FALSE)</f>
        <v>0</v>
      </c>
      <c r="G14" s="20">
        <f>VLOOKUP(A14,'Essais-Inclusions'!$A$1:$Q$49,9,FALSE)</f>
        <v>0</v>
      </c>
      <c r="H14" s="20">
        <f>VLOOKUP(A14,'Essais-Inclusions'!$A$1:$Q$49,13,FALSE)</f>
        <v>0</v>
      </c>
      <c r="I14" s="20">
        <f>VLOOKUP(A14,'Essais-Inclusions'!$A$1:$Q$49,17,FALSE)</f>
        <v>0</v>
      </c>
      <c r="J14" s="20">
        <f>VLOOKUP(A14,Enseignement!$A$1:$I$49,9,FALSE)</f>
        <v>0</v>
      </c>
      <c r="K14" s="11">
        <f t="shared" si="0"/>
        <v>0</v>
      </c>
    </row>
    <row r="15" spans="1:11" s="37" customFormat="1" x14ac:dyDescent="0.2">
      <c r="A15" s="35" t="s">
        <v>98</v>
      </c>
      <c r="B15" s="14" t="s">
        <v>99</v>
      </c>
      <c r="C15" s="14" t="s">
        <v>80</v>
      </c>
      <c r="D15" s="14" t="s">
        <v>100</v>
      </c>
      <c r="E15" s="15">
        <v>2017</v>
      </c>
      <c r="F15" s="20">
        <f>VLOOKUP(A15,Publications!$A$1:$J$49,10,FALSE)</f>
        <v>0</v>
      </c>
      <c r="G15" s="20">
        <f>VLOOKUP(A15,'Essais-Inclusions'!$A$1:$Q$49,9,FALSE)</f>
        <v>0</v>
      </c>
      <c r="H15" s="20">
        <f>VLOOKUP(A15,'Essais-Inclusions'!$A$1:$Q$49,13,FALSE)</f>
        <v>0</v>
      </c>
      <c r="I15" s="20">
        <f>VLOOKUP(A15,'Essais-Inclusions'!$A$1:$Q$49,17,FALSE)</f>
        <v>0</v>
      </c>
      <c r="J15" s="20">
        <f>VLOOKUP(A15,Enseignement!$A$1:$I$49,9,FALSE)</f>
        <v>0</v>
      </c>
      <c r="K15" s="11">
        <f t="shared" si="0"/>
        <v>0</v>
      </c>
    </row>
    <row r="16" spans="1:11" s="37" customFormat="1" x14ac:dyDescent="0.2">
      <c r="A16" s="35" t="s">
        <v>101</v>
      </c>
      <c r="B16" s="14" t="s">
        <v>102</v>
      </c>
      <c r="C16" s="14" t="s">
        <v>80</v>
      </c>
      <c r="D16" s="14" t="s">
        <v>100</v>
      </c>
      <c r="E16" s="15">
        <v>2017</v>
      </c>
      <c r="F16" s="20">
        <f>VLOOKUP(A16,Publications!$A$1:$J$49,10,FALSE)</f>
        <v>0</v>
      </c>
      <c r="G16" s="20">
        <f>VLOOKUP(A16,'Essais-Inclusions'!$A$1:$Q$49,9,FALSE)</f>
        <v>0</v>
      </c>
      <c r="H16" s="20">
        <f>VLOOKUP(A16,'Essais-Inclusions'!$A$1:$Q$49,13,FALSE)</f>
        <v>0</v>
      </c>
      <c r="I16" s="20">
        <f>VLOOKUP(A16,'Essais-Inclusions'!$A$1:$Q$49,17,FALSE)</f>
        <v>0</v>
      </c>
      <c r="J16" s="20">
        <f>VLOOKUP(A16,Enseignement!$A$1:$I$49,9,FALSE)</f>
        <v>0</v>
      </c>
      <c r="K16" s="11">
        <f t="shared" si="0"/>
        <v>0</v>
      </c>
    </row>
    <row r="17" spans="1:11" s="37" customFormat="1" x14ac:dyDescent="0.2">
      <c r="A17" s="35" t="s">
        <v>103</v>
      </c>
      <c r="B17" s="14" t="s">
        <v>104</v>
      </c>
      <c r="C17" s="14" t="s">
        <v>80</v>
      </c>
      <c r="D17" s="14" t="s">
        <v>100</v>
      </c>
      <c r="E17" s="15">
        <v>2017</v>
      </c>
      <c r="F17" s="20">
        <f>VLOOKUP(A17,Publications!$A$1:$J$49,10,FALSE)</f>
        <v>0</v>
      </c>
      <c r="G17" s="20">
        <f>VLOOKUP(A17,'Essais-Inclusions'!$A$1:$Q$49,9,FALSE)</f>
        <v>0</v>
      </c>
      <c r="H17" s="20">
        <f>VLOOKUP(A17,'Essais-Inclusions'!$A$1:$Q$49,13,FALSE)</f>
        <v>0</v>
      </c>
      <c r="I17" s="20">
        <f>VLOOKUP(A17,'Essais-Inclusions'!$A$1:$Q$49,17,FALSE)</f>
        <v>0</v>
      </c>
      <c r="J17" s="20">
        <f>VLOOKUP(A17,Enseignement!$A$1:$I$49,9,FALSE)</f>
        <v>0</v>
      </c>
      <c r="K17" s="11">
        <f t="shared" si="0"/>
        <v>0</v>
      </c>
    </row>
    <row r="18" spans="1:11" s="37" customFormat="1" x14ac:dyDescent="0.2">
      <c r="A18" s="35" t="s">
        <v>69</v>
      </c>
      <c r="B18" s="14" t="s">
        <v>70</v>
      </c>
      <c r="C18" s="14" t="s">
        <v>26</v>
      </c>
      <c r="D18" s="14" t="s">
        <v>71</v>
      </c>
      <c r="E18" s="15">
        <v>2018</v>
      </c>
      <c r="F18" s="20">
        <f>VLOOKUP(A18,Publications!$A$1:$J$49,10,FALSE)</f>
        <v>2.4803221673073406</v>
      </c>
      <c r="G18" s="20">
        <f>VLOOKUP(A18,'Essais-Inclusions'!$A$1:$Q$49,9,FALSE)</f>
        <v>0.4016064257028113</v>
      </c>
      <c r="H18" s="20">
        <f>VLOOKUP(A18,'Essais-Inclusions'!$A$1:$Q$49,13,FALSE)</f>
        <v>0</v>
      </c>
      <c r="I18" s="20">
        <f>VLOOKUP(A18,'Essais-Inclusions'!$A$1:$Q$49,17,FALSE)</f>
        <v>1.7671870622908985</v>
      </c>
      <c r="J18" s="20">
        <f>VLOOKUP(A18,Enseignement!$A$1:$I$49,9,FALSE)</f>
        <v>8.0664294187425867</v>
      </c>
      <c r="K18" s="11">
        <f t="shared" si="0"/>
        <v>3.5975764909753414</v>
      </c>
    </row>
    <row r="19" spans="1:11" s="37" customFormat="1" x14ac:dyDescent="0.2">
      <c r="A19" s="35" t="s">
        <v>105</v>
      </c>
      <c r="B19" s="14" t="s">
        <v>106</v>
      </c>
      <c r="C19" s="14" t="s">
        <v>80</v>
      </c>
      <c r="D19" s="14" t="s">
        <v>28</v>
      </c>
      <c r="E19" s="15">
        <v>2017</v>
      </c>
      <c r="F19" s="20">
        <f>VLOOKUP(A19,Publications!$A$1:$J$49,10,FALSE)</f>
        <v>0</v>
      </c>
      <c r="G19" s="20">
        <f>VLOOKUP(A19,'Essais-Inclusions'!$A$1:$Q$49,9,FALSE)</f>
        <v>0</v>
      </c>
      <c r="H19" s="20">
        <f>VLOOKUP(A19,'Essais-Inclusions'!$A$1:$Q$49,13,FALSE)</f>
        <v>0</v>
      </c>
      <c r="I19" s="20">
        <f>VLOOKUP(A19,'Essais-Inclusions'!$A$1:$Q$49,17,FALSE)</f>
        <v>0</v>
      </c>
      <c r="J19" s="20">
        <f>VLOOKUP(A19,Enseignement!$A$1:$I$49,9,FALSE)</f>
        <v>0</v>
      </c>
      <c r="K19" s="11">
        <f t="shared" si="0"/>
        <v>0</v>
      </c>
    </row>
    <row r="20" spans="1:11" s="37" customFormat="1" x14ac:dyDescent="0.2">
      <c r="A20" s="35" t="s">
        <v>107</v>
      </c>
      <c r="B20" s="14" t="s">
        <v>108</v>
      </c>
      <c r="C20" s="14" t="s">
        <v>80</v>
      </c>
      <c r="D20" s="14" t="s">
        <v>28</v>
      </c>
      <c r="E20" s="15">
        <v>2017</v>
      </c>
      <c r="F20" s="20">
        <f>VLOOKUP(A20,Publications!$A$1:$J$49,10,FALSE)</f>
        <v>0</v>
      </c>
      <c r="G20" s="20">
        <f>VLOOKUP(A20,'Essais-Inclusions'!$A$1:$Q$49,9,FALSE)</f>
        <v>0</v>
      </c>
      <c r="H20" s="20">
        <f>VLOOKUP(A20,'Essais-Inclusions'!$A$1:$Q$49,13,FALSE)</f>
        <v>0</v>
      </c>
      <c r="I20" s="20">
        <f>VLOOKUP(A20,'Essais-Inclusions'!$A$1:$Q$49,17,FALSE)</f>
        <v>0</v>
      </c>
      <c r="J20" s="20">
        <f>VLOOKUP(A20,Enseignement!$A$1:$I$49,9,FALSE)</f>
        <v>0</v>
      </c>
      <c r="K20" s="11">
        <f t="shared" si="0"/>
        <v>0</v>
      </c>
    </row>
    <row r="21" spans="1:11" s="37" customFormat="1" x14ac:dyDescent="0.2">
      <c r="A21" s="35" t="s">
        <v>109</v>
      </c>
      <c r="B21" s="14" t="s">
        <v>110</v>
      </c>
      <c r="C21" s="14" t="s">
        <v>9</v>
      </c>
      <c r="D21" s="14" t="s">
        <v>28</v>
      </c>
      <c r="E21" s="15">
        <v>2017</v>
      </c>
      <c r="F21" s="20">
        <f>VLOOKUP(A21,Publications!$A$1:$J$49,10,FALSE)</f>
        <v>1.5376166941241076</v>
      </c>
      <c r="G21" s="20">
        <f>VLOOKUP(A21,'Essais-Inclusions'!$A$1:$Q$49,9,FALSE)</f>
        <v>0</v>
      </c>
      <c r="H21" s="20">
        <f>VLOOKUP(A21,'Essais-Inclusions'!$A$1:$Q$49,13,FALSE)</f>
        <v>0</v>
      </c>
      <c r="I21" s="20">
        <f>VLOOKUP(A21,'Essais-Inclusions'!$A$1:$Q$49,17,FALSE)</f>
        <v>0</v>
      </c>
      <c r="J21" s="20">
        <f>VLOOKUP(A21,Enseignement!$A$1:$I$49,9,FALSE)</f>
        <v>0</v>
      </c>
      <c r="K21" s="11">
        <f t="shared" si="0"/>
        <v>0.92257001647446457</v>
      </c>
    </row>
    <row r="22" spans="1:11" s="37" customFormat="1" x14ac:dyDescent="0.2">
      <c r="A22" s="35" t="s">
        <v>111</v>
      </c>
      <c r="B22" s="14" t="s">
        <v>112</v>
      </c>
      <c r="C22" s="14" t="s">
        <v>80</v>
      </c>
      <c r="D22" s="14" t="s">
        <v>28</v>
      </c>
      <c r="E22" s="15">
        <v>2017</v>
      </c>
      <c r="F22" s="20">
        <f>VLOOKUP(A22,Publications!$A$1:$J$49,10,FALSE)</f>
        <v>0</v>
      </c>
      <c r="G22" s="20">
        <f>VLOOKUP(A22,'Essais-Inclusions'!$A$1:$Q$49,9,FALSE)</f>
        <v>0</v>
      </c>
      <c r="H22" s="20">
        <f>VLOOKUP(A22,'Essais-Inclusions'!$A$1:$Q$49,13,FALSE)</f>
        <v>0</v>
      </c>
      <c r="I22" s="20">
        <f>VLOOKUP(A22,'Essais-Inclusions'!$A$1:$Q$49,17,FALSE)</f>
        <v>0</v>
      </c>
      <c r="J22" s="20">
        <f>VLOOKUP(A22,Enseignement!$A$1:$I$49,9,FALSE)</f>
        <v>0</v>
      </c>
      <c r="K22" s="11">
        <f t="shared" si="0"/>
        <v>0</v>
      </c>
    </row>
    <row r="23" spans="1:11" s="37" customFormat="1" x14ac:dyDescent="0.2">
      <c r="A23" s="18" t="s">
        <v>14</v>
      </c>
      <c r="B23" s="19" t="s">
        <v>15</v>
      </c>
      <c r="C23" s="19" t="s">
        <v>6</v>
      </c>
      <c r="D23" s="14" t="s">
        <v>28</v>
      </c>
      <c r="E23" s="10">
        <v>2013</v>
      </c>
      <c r="F23" s="20">
        <f>VLOOKUP(A23,Publications!$A$1:$J$49,10,FALSE)</f>
        <v>0</v>
      </c>
      <c r="G23" s="20">
        <f>VLOOKUP(A23,'Essais-Inclusions'!$A$1:$Q$49,9,FALSE)</f>
        <v>0</v>
      </c>
      <c r="H23" s="20">
        <f>VLOOKUP(A23,'Essais-Inclusions'!$A$1:$Q$49,13,FALSE)</f>
        <v>0</v>
      </c>
      <c r="I23" s="20">
        <f>VLOOKUP(A23,'Essais-Inclusions'!$A$1:$Q$49,17,FALSE)</f>
        <v>0</v>
      </c>
      <c r="J23" s="20">
        <f>VLOOKUP(A23,Enseignement!$A$1:$I$49,9,FALSE)</f>
        <v>2.0658837848121405</v>
      </c>
      <c r="K23" s="11">
        <f t="shared" si="0"/>
        <v>0.51647094620303513</v>
      </c>
    </row>
    <row r="24" spans="1:11" s="37" customFormat="1" x14ac:dyDescent="0.2">
      <c r="A24" s="35" t="s">
        <v>113</v>
      </c>
      <c r="B24" s="14" t="s">
        <v>114</v>
      </c>
      <c r="C24" s="14" t="s">
        <v>80</v>
      </c>
      <c r="D24" s="14" t="s">
        <v>29</v>
      </c>
      <c r="E24" s="15">
        <v>2017</v>
      </c>
      <c r="F24" s="20">
        <f>VLOOKUP(A24,Publications!$A$1:$J$49,10,FALSE)</f>
        <v>0</v>
      </c>
      <c r="G24" s="20">
        <f>VLOOKUP(A24,'Essais-Inclusions'!$A$1:$Q$49,9,FALSE)</f>
        <v>0</v>
      </c>
      <c r="H24" s="20">
        <f>VLOOKUP(A24,'Essais-Inclusions'!$A$1:$Q$49,13,FALSE)</f>
        <v>0</v>
      </c>
      <c r="I24" s="20">
        <f>VLOOKUP(A24,'Essais-Inclusions'!$A$1:$Q$49,17,FALSE)</f>
        <v>0</v>
      </c>
      <c r="J24" s="20">
        <f>VLOOKUP(A24,Enseignement!$A$1:$I$49,9,FALSE)</f>
        <v>0</v>
      </c>
      <c r="K24" s="11">
        <f t="shared" si="0"/>
        <v>0</v>
      </c>
    </row>
    <row r="25" spans="1:11" s="37" customFormat="1" x14ac:dyDescent="0.2">
      <c r="A25" s="35" t="s">
        <v>115</v>
      </c>
      <c r="B25" s="14" t="s">
        <v>116</v>
      </c>
      <c r="C25" s="14" t="s">
        <v>9</v>
      </c>
      <c r="D25" s="14" t="s">
        <v>29</v>
      </c>
      <c r="E25" s="15">
        <v>2018</v>
      </c>
      <c r="F25" s="20">
        <f>VLOOKUP(A25,Publications!$A$1:$J$49,10,FALSE)</f>
        <v>0</v>
      </c>
      <c r="G25" s="20">
        <f>VLOOKUP(A25,'Essais-Inclusions'!$A$1:$Q$49,9,FALSE)</f>
        <v>0</v>
      </c>
      <c r="H25" s="20">
        <f>VLOOKUP(A25,'Essais-Inclusions'!$A$1:$Q$49,13,FALSE)</f>
        <v>0</v>
      </c>
      <c r="I25" s="20">
        <f>VLOOKUP(A25,'Essais-Inclusions'!$A$1:$Q$49,17,FALSE)</f>
        <v>0</v>
      </c>
      <c r="J25" s="20">
        <f>VLOOKUP(A25,Enseignement!$A$1:$I$49,9,FALSE)</f>
        <v>0</v>
      </c>
      <c r="K25" s="11">
        <f t="shared" si="0"/>
        <v>0</v>
      </c>
    </row>
    <row r="26" spans="1:11" s="37" customFormat="1" x14ac:dyDescent="0.2">
      <c r="A26" s="18" t="s">
        <v>48</v>
      </c>
      <c r="B26" s="14" t="s">
        <v>49</v>
      </c>
      <c r="C26" s="14" t="s">
        <v>9</v>
      </c>
      <c r="D26" s="14" t="s">
        <v>29</v>
      </c>
      <c r="E26" s="15">
        <v>2017</v>
      </c>
      <c r="F26" s="20">
        <f>VLOOKUP(A26,Publications!$A$1:$J$49,10,FALSE)</f>
        <v>0.1898801716881261</v>
      </c>
      <c r="G26" s="20">
        <f>VLOOKUP(A26,'Essais-Inclusions'!$A$1:$Q$49,9,FALSE)</f>
        <v>0</v>
      </c>
      <c r="H26" s="20">
        <f>VLOOKUP(A26,'Essais-Inclusions'!$A$1:$Q$49,13,FALSE)</f>
        <v>0</v>
      </c>
      <c r="I26" s="20">
        <f>VLOOKUP(A26,'Essais-Inclusions'!$A$1:$Q$49,17,FALSE)</f>
        <v>0</v>
      </c>
      <c r="J26" s="20">
        <f>VLOOKUP(A26,Enseignement!$A$1:$I$49,9,FALSE)</f>
        <v>0</v>
      </c>
      <c r="K26" s="11">
        <f t="shared" si="0"/>
        <v>0.11392810301287565</v>
      </c>
    </row>
    <row r="27" spans="1:11" s="37" customFormat="1" x14ac:dyDescent="0.2">
      <c r="A27" s="18" t="s">
        <v>50</v>
      </c>
      <c r="B27" s="14" t="s">
        <v>51</v>
      </c>
      <c r="C27" s="14" t="s">
        <v>9</v>
      </c>
      <c r="D27" s="14" t="s">
        <v>29</v>
      </c>
      <c r="E27" s="15">
        <v>2017</v>
      </c>
      <c r="F27" s="20">
        <f>VLOOKUP(A27,Publications!$A$1:$J$49,10,FALSE)</f>
        <v>0</v>
      </c>
      <c r="G27" s="20">
        <f>VLOOKUP(A27,'Essais-Inclusions'!$A$1:$Q$49,9,FALSE)</f>
        <v>0</v>
      </c>
      <c r="H27" s="20">
        <f>VLOOKUP(A27,'Essais-Inclusions'!$A$1:$Q$49,13,FALSE)</f>
        <v>0</v>
      </c>
      <c r="I27" s="20">
        <f>VLOOKUP(A27,'Essais-Inclusions'!$A$1:$Q$49,17,FALSE)</f>
        <v>0</v>
      </c>
      <c r="J27" s="20">
        <f>VLOOKUP(A27,Enseignement!$A$1:$I$49,9,FALSE)</f>
        <v>0</v>
      </c>
      <c r="K27" s="11">
        <f t="shared" si="0"/>
        <v>0</v>
      </c>
    </row>
    <row r="28" spans="1:11" s="37" customFormat="1" x14ac:dyDescent="0.2">
      <c r="A28" s="35" t="s">
        <v>117</v>
      </c>
      <c r="B28" s="14" t="s">
        <v>118</v>
      </c>
      <c r="C28" s="14" t="s">
        <v>80</v>
      </c>
      <c r="D28" s="14" t="s">
        <v>29</v>
      </c>
      <c r="E28" s="15">
        <v>2017</v>
      </c>
      <c r="F28" s="20">
        <f>VLOOKUP(A28,Publications!$A$1:$J$49,10,FALSE)</f>
        <v>0</v>
      </c>
      <c r="G28" s="20">
        <f>VLOOKUP(A28,'Essais-Inclusions'!$A$1:$Q$49,9,FALSE)</f>
        <v>0</v>
      </c>
      <c r="H28" s="20">
        <f>VLOOKUP(A28,'Essais-Inclusions'!$A$1:$Q$49,13,FALSE)</f>
        <v>0</v>
      </c>
      <c r="I28" s="20">
        <f>VLOOKUP(A28,'Essais-Inclusions'!$A$1:$Q$49,17,FALSE)</f>
        <v>0</v>
      </c>
      <c r="J28" s="20">
        <f>VLOOKUP(A28,Enseignement!$A$1:$I$49,9,FALSE)</f>
        <v>0</v>
      </c>
      <c r="K28" s="11">
        <f t="shared" si="0"/>
        <v>0</v>
      </c>
    </row>
    <row r="29" spans="1:11" s="37" customFormat="1" x14ac:dyDescent="0.2">
      <c r="A29" s="35" t="s">
        <v>119</v>
      </c>
      <c r="B29" s="14" t="s">
        <v>120</v>
      </c>
      <c r="C29" s="14" t="s">
        <v>80</v>
      </c>
      <c r="D29" s="14" t="s">
        <v>29</v>
      </c>
      <c r="E29" s="15">
        <v>2017</v>
      </c>
      <c r="F29" s="20">
        <f>VLOOKUP(A29,Publications!$A$1:$J$49,10,FALSE)</f>
        <v>0</v>
      </c>
      <c r="G29" s="20">
        <f>VLOOKUP(A29,'Essais-Inclusions'!$A$1:$Q$49,9,FALSE)</f>
        <v>0</v>
      </c>
      <c r="H29" s="20">
        <f>VLOOKUP(A29,'Essais-Inclusions'!$A$1:$Q$49,13,FALSE)</f>
        <v>0</v>
      </c>
      <c r="I29" s="20">
        <f>VLOOKUP(A29,'Essais-Inclusions'!$A$1:$Q$49,17,FALSE)</f>
        <v>0</v>
      </c>
      <c r="J29" s="20">
        <f>VLOOKUP(A29,Enseignement!$A$1:$I$49,9,FALSE)</f>
        <v>0</v>
      </c>
      <c r="K29" s="11">
        <f t="shared" si="0"/>
        <v>0</v>
      </c>
    </row>
    <row r="30" spans="1:11" s="37" customFormat="1" x14ac:dyDescent="0.2">
      <c r="A30" s="35" t="s">
        <v>121</v>
      </c>
      <c r="B30" s="14" t="s">
        <v>122</v>
      </c>
      <c r="C30" s="14" t="s">
        <v>80</v>
      </c>
      <c r="D30" s="14" t="s">
        <v>29</v>
      </c>
      <c r="E30" s="15">
        <v>2017</v>
      </c>
      <c r="F30" s="20">
        <f>VLOOKUP(A30,Publications!$A$1:$J$49,10,FALSE)</f>
        <v>7.3219842577338462E-2</v>
      </c>
      <c r="G30" s="20">
        <f>VLOOKUP(A30,'Essais-Inclusions'!$A$1:$Q$49,9,FALSE)</f>
        <v>0</v>
      </c>
      <c r="H30" s="20">
        <f>VLOOKUP(A30,'Essais-Inclusions'!$A$1:$Q$49,13,FALSE)</f>
        <v>0</v>
      </c>
      <c r="I30" s="20">
        <f>VLOOKUP(A30,'Essais-Inclusions'!$A$1:$Q$49,17,FALSE)</f>
        <v>0</v>
      </c>
      <c r="J30" s="20">
        <f>VLOOKUP(A30,Enseignement!$A$1:$I$49,9,FALSE)</f>
        <v>0</v>
      </c>
      <c r="K30" s="11">
        <f t="shared" si="0"/>
        <v>4.3931905546403076E-2</v>
      </c>
    </row>
    <row r="31" spans="1:11" s="37" customFormat="1" x14ac:dyDescent="0.2">
      <c r="A31" s="18" t="s">
        <v>30</v>
      </c>
      <c r="B31" s="14" t="s">
        <v>31</v>
      </c>
      <c r="C31" s="14" t="s">
        <v>26</v>
      </c>
      <c r="D31" s="14" t="s">
        <v>29</v>
      </c>
      <c r="E31" s="15">
        <v>2016</v>
      </c>
      <c r="F31" s="20">
        <f>VLOOKUP(A31,Publications!$A$1:$J$49,10,FALSE)</f>
        <v>0.6952672599027383</v>
      </c>
      <c r="G31" s="20">
        <f>VLOOKUP(A31,'Essais-Inclusions'!$A$1:$Q$49,9,FALSE)</f>
        <v>0.10040160642570282</v>
      </c>
      <c r="H31" s="20">
        <f>VLOOKUP(A31,'Essais-Inclusions'!$A$1:$Q$49,13,FALSE)</f>
        <v>0</v>
      </c>
      <c r="I31" s="20">
        <f>VLOOKUP(A31,'Essais-Inclusions'!$A$1:$Q$49,17,FALSE)</f>
        <v>0.16176286117157179</v>
      </c>
      <c r="J31" s="20">
        <f>VLOOKUP(A31,Enseignement!$A$1:$I$49,9,FALSE)</f>
        <v>0</v>
      </c>
      <c r="K31" s="11">
        <f t="shared" si="0"/>
        <v>0.4291529587419195</v>
      </c>
    </row>
    <row r="32" spans="1:11" s="37" customFormat="1" x14ac:dyDescent="0.2">
      <c r="A32" s="35" t="s">
        <v>123</v>
      </c>
      <c r="B32" s="14" t="s">
        <v>124</v>
      </c>
      <c r="C32" s="14" t="s">
        <v>9</v>
      </c>
      <c r="D32" s="14" t="s">
        <v>29</v>
      </c>
      <c r="E32" s="15">
        <v>2016</v>
      </c>
      <c r="F32" s="20">
        <f>VLOOKUP(A32,Publications!$A$1:$J$49,10,FALSE)</f>
        <v>0.57415130352124011</v>
      </c>
      <c r="G32" s="20">
        <f>VLOOKUP(A32,'Essais-Inclusions'!$A$1:$Q$49,9,FALSE)</f>
        <v>0</v>
      </c>
      <c r="H32" s="20">
        <f>VLOOKUP(A32,'Essais-Inclusions'!$A$1:$Q$49,13,FALSE)</f>
        <v>0</v>
      </c>
      <c r="I32" s="20">
        <f>VLOOKUP(A32,'Essais-Inclusions'!$A$1:$Q$49,17,FALSE)</f>
        <v>0</v>
      </c>
      <c r="J32" s="20">
        <f>VLOOKUP(A32,Enseignement!$A$1:$I$49,9,FALSE)</f>
        <v>0</v>
      </c>
      <c r="K32" s="11">
        <f t="shared" si="0"/>
        <v>0.34449078211274403</v>
      </c>
    </row>
    <row r="33" spans="1:11" s="37" customFormat="1" x14ac:dyDescent="0.2">
      <c r="A33" s="18" t="s">
        <v>12</v>
      </c>
      <c r="B33" s="19" t="s">
        <v>13</v>
      </c>
      <c r="C33" s="19" t="s">
        <v>6</v>
      </c>
      <c r="D33" s="14" t="s">
        <v>29</v>
      </c>
      <c r="E33" s="10">
        <v>2014</v>
      </c>
      <c r="F33" s="20">
        <f>VLOOKUP(A33,Publications!$A$1:$J$49,10,FALSE)</f>
        <v>2.4977609297267005</v>
      </c>
      <c r="G33" s="20">
        <f>VLOOKUP(A33,'Essais-Inclusions'!$A$1:$Q$49,9,FALSE)</f>
        <v>15.719115727178686</v>
      </c>
      <c r="H33" s="20">
        <f>VLOOKUP(A33,'Essais-Inclusions'!$A$1:$Q$49,13,FALSE)</f>
        <v>16.369093596198272</v>
      </c>
      <c r="I33" s="20">
        <f>VLOOKUP(A33,'Essais-Inclusions'!$A$1:$Q$49,17,FALSE)</f>
        <v>15.445108155623071</v>
      </c>
      <c r="J33" s="20">
        <f>VLOOKUP(A33,Enseignement!$A$1:$I$49,9,FALSE)</f>
        <v>7.7526263925914769</v>
      </c>
      <c r="K33" s="11">
        <f t="shared" si="0"/>
        <v>5.8194689949945451</v>
      </c>
    </row>
    <row r="34" spans="1:11" s="37" customFormat="1" x14ac:dyDescent="0.2">
      <c r="A34" s="18" t="s">
        <v>52</v>
      </c>
      <c r="B34" s="14" t="s">
        <v>53</v>
      </c>
      <c r="C34" s="14" t="s">
        <v>26</v>
      </c>
      <c r="D34" s="14" t="s">
        <v>16</v>
      </c>
      <c r="E34" s="15">
        <v>2017</v>
      </c>
      <c r="F34" s="20">
        <f>VLOOKUP(A34,Publications!$A$1:$J$49,10,FALSE)</f>
        <v>5.7068060579082438</v>
      </c>
      <c r="G34" s="20">
        <f>VLOOKUP(A34,'Essais-Inclusions'!$A$1:$Q$49,9,FALSE)</f>
        <v>4.5187529780137501</v>
      </c>
      <c r="H34" s="20">
        <f>VLOOKUP(A34,'Essais-Inclusions'!$A$1:$Q$49,13,FALSE)</f>
        <v>4.2492210619178028</v>
      </c>
      <c r="I34" s="20">
        <f>VLOOKUP(A34,'Essais-Inclusions'!$A$1:$Q$49,17,FALSE)</f>
        <v>3.6752404435871817</v>
      </c>
      <c r="J34" s="20">
        <f>VLOOKUP(A34,Enseignement!$A$1:$I$49,9,FALSE)</f>
        <v>0</v>
      </c>
      <c r="K34" s="11">
        <f t="shared" si="0"/>
        <v>4.053331824684669</v>
      </c>
    </row>
    <row r="35" spans="1:11" s="37" customFormat="1" x14ac:dyDescent="0.2">
      <c r="A35" s="18" t="s">
        <v>54</v>
      </c>
      <c r="B35" s="14" t="s">
        <v>55</v>
      </c>
      <c r="C35" s="14" t="s">
        <v>9</v>
      </c>
      <c r="D35" s="14" t="s">
        <v>32</v>
      </c>
      <c r="E35" s="15">
        <v>2017</v>
      </c>
      <c r="F35" s="20">
        <f>VLOOKUP(A35,Publications!$A$1:$J$49,10,FALSE)</f>
        <v>0</v>
      </c>
      <c r="G35" s="20">
        <f>VLOOKUP(A35,'Essais-Inclusions'!$A$1:$Q$49,9,FALSE)</f>
        <v>0</v>
      </c>
      <c r="H35" s="20">
        <f>VLOOKUP(A35,'Essais-Inclusions'!$A$1:$Q$49,13,FALSE)</f>
        <v>0</v>
      </c>
      <c r="I35" s="20">
        <f>VLOOKUP(A35,'Essais-Inclusions'!$A$1:$Q$49,17,FALSE)</f>
        <v>0</v>
      </c>
      <c r="J35" s="20">
        <f>VLOOKUP(A35,Enseignement!$A$1:$I$49,9,FALSE)</f>
        <v>0</v>
      </c>
      <c r="K35" s="11">
        <f t="shared" si="0"/>
        <v>0</v>
      </c>
    </row>
    <row r="36" spans="1:11" s="37" customFormat="1" x14ac:dyDescent="0.2">
      <c r="A36" s="18" t="s">
        <v>4</v>
      </c>
      <c r="B36" s="19" t="s">
        <v>5</v>
      </c>
      <c r="C36" s="19" t="s">
        <v>6</v>
      </c>
      <c r="D36" s="14" t="s">
        <v>32</v>
      </c>
      <c r="E36" s="10">
        <v>2010</v>
      </c>
      <c r="F36" s="20">
        <f>VLOOKUP(A36,Publications!$A$1:$J$49,10,FALSE)</f>
        <v>37.666743682453223</v>
      </c>
      <c r="G36" s="20">
        <f>VLOOKUP(A36,'Essais-Inclusions'!$A$1:$Q$49,9,FALSE)</f>
        <v>3.3149303148598044</v>
      </c>
      <c r="H36" s="20">
        <f>VLOOKUP(A36,'Essais-Inclusions'!$A$1:$Q$49,13,FALSE)</f>
        <v>2.0505487961180178</v>
      </c>
      <c r="I36" s="20">
        <f>VLOOKUP(A36,'Essais-Inclusions'!$A$1:$Q$49,17,FALSE)</f>
        <v>5.866451788078372</v>
      </c>
      <c r="J36" s="20">
        <f>VLOOKUP(A36,Enseignement!$A$1:$I$49,9,FALSE)</f>
        <v>36.485125426238703</v>
      </c>
      <c r="K36" s="11">
        <f t="shared" si="0"/>
        <v>32.251086988658528</v>
      </c>
    </row>
    <row r="37" spans="1:11" s="37" customFormat="1" x14ac:dyDescent="0.2">
      <c r="A37" s="35" t="s">
        <v>125</v>
      </c>
      <c r="B37" s="14" t="s">
        <v>126</v>
      </c>
      <c r="C37" s="14" t="s">
        <v>9</v>
      </c>
      <c r="D37" s="14" t="s">
        <v>32</v>
      </c>
      <c r="E37" s="15">
        <v>2018</v>
      </c>
      <c r="F37" s="20">
        <f>VLOOKUP(A37,Publications!$A$1:$J$49,10,FALSE)</f>
        <v>0</v>
      </c>
      <c r="G37" s="20">
        <f>VLOOKUP(A37,'Essais-Inclusions'!$A$1:$Q$49,9,FALSE)</f>
        <v>0</v>
      </c>
      <c r="H37" s="20">
        <f>VLOOKUP(A37,'Essais-Inclusions'!$A$1:$Q$49,13,FALSE)</f>
        <v>0</v>
      </c>
      <c r="I37" s="20">
        <f>VLOOKUP(A37,'Essais-Inclusions'!$A$1:$Q$49,17,FALSE)</f>
        <v>0</v>
      </c>
      <c r="J37" s="20">
        <f>VLOOKUP(A37,Enseignement!$A$1:$I$49,9,FALSE)</f>
        <v>0</v>
      </c>
      <c r="K37" s="11">
        <f t="shared" si="0"/>
        <v>0</v>
      </c>
    </row>
    <row r="38" spans="1:11" s="37" customFormat="1" x14ac:dyDescent="0.2">
      <c r="A38" s="18" t="s">
        <v>7</v>
      </c>
      <c r="B38" s="19" t="s">
        <v>8</v>
      </c>
      <c r="C38" s="19" t="s">
        <v>6</v>
      </c>
      <c r="D38" s="14" t="s">
        <v>32</v>
      </c>
      <c r="E38" s="10">
        <v>2012</v>
      </c>
      <c r="F38" s="20">
        <f>VLOOKUP(A38,Publications!$A$1:$J$49,10,FALSE)</f>
        <v>15.556227966872834</v>
      </c>
      <c r="G38" s="20">
        <f>VLOOKUP(A38,'Essais-Inclusions'!$A$1:$Q$49,9,FALSE)</f>
        <v>3.8624254561760001</v>
      </c>
      <c r="H38" s="20">
        <f>VLOOKUP(A38,'Essais-Inclusions'!$A$1:$Q$49,13,FALSE)</f>
        <v>3.1100250741440947</v>
      </c>
      <c r="I38" s="20">
        <f>VLOOKUP(A38,'Essais-Inclusions'!$A$1:$Q$49,17,FALSE)</f>
        <v>4.4144117124679996</v>
      </c>
      <c r="J38" s="20">
        <f>VLOOKUP(A38,Enseignement!$A$1:$I$49,9,FALSE)</f>
        <v>16.383808101393544</v>
      </c>
      <c r="K38" s="11">
        <f t="shared" si="0"/>
        <v>13.989750053138412</v>
      </c>
    </row>
    <row r="39" spans="1:11" s="37" customFormat="1" x14ac:dyDescent="0.2">
      <c r="A39" s="18" t="s">
        <v>33</v>
      </c>
      <c r="B39" s="14" t="s">
        <v>34</v>
      </c>
      <c r="C39" s="14" t="s">
        <v>26</v>
      </c>
      <c r="D39" s="14" t="s">
        <v>32</v>
      </c>
      <c r="E39" s="15">
        <v>2016</v>
      </c>
      <c r="F39" s="20">
        <f>VLOOKUP(A39,Publications!$A$1:$J$49,10,FALSE)</f>
        <v>4.4564538198227339</v>
      </c>
      <c r="G39" s="20">
        <f>VLOOKUP(A39,'Essais-Inclusions'!$A$1:$Q$49,9,FALSE)</f>
        <v>16.691849101963832</v>
      </c>
      <c r="H39" s="20">
        <f>VLOOKUP(A39,'Essais-Inclusions'!$A$1:$Q$49,13,FALSE)</f>
        <v>21.127117409664873</v>
      </c>
      <c r="I39" s="20">
        <f>VLOOKUP(A39,'Essais-Inclusions'!$A$1:$Q$49,17,FALSE)</f>
        <v>18.919102776589732</v>
      </c>
      <c r="J39" s="20">
        <f>VLOOKUP(A39,Enseignement!$A$1:$I$49,9,FALSE)</f>
        <v>2.8469750889679717</v>
      </c>
      <c r="K39" s="11">
        <f t="shared" si="0"/>
        <v>6.222423333338801</v>
      </c>
    </row>
    <row r="40" spans="1:11" s="37" customFormat="1" x14ac:dyDescent="0.2">
      <c r="A40" s="35" t="s">
        <v>127</v>
      </c>
      <c r="B40" s="14" t="s">
        <v>128</v>
      </c>
      <c r="C40" s="14" t="s">
        <v>80</v>
      </c>
      <c r="D40" s="14" t="s">
        <v>35</v>
      </c>
      <c r="E40" s="15">
        <v>2017</v>
      </c>
      <c r="F40" s="20">
        <f>VLOOKUP(A40,Publications!$A$1:$J$49,10,FALSE)</f>
        <v>0</v>
      </c>
      <c r="G40" s="20">
        <f>VLOOKUP(A40,'Essais-Inclusions'!$A$1:$Q$49,9,FALSE)</f>
        <v>0</v>
      </c>
      <c r="H40" s="20">
        <f>VLOOKUP(A40,'Essais-Inclusions'!$A$1:$Q$49,13,FALSE)</f>
        <v>0</v>
      </c>
      <c r="I40" s="20">
        <f>VLOOKUP(A40,'Essais-Inclusions'!$A$1:$Q$49,17,FALSE)</f>
        <v>0</v>
      </c>
      <c r="J40" s="20">
        <f>VLOOKUP(A40,Enseignement!$A$1:$I$49,9,FALSE)</f>
        <v>0</v>
      </c>
      <c r="K40" s="11">
        <f t="shared" si="0"/>
        <v>0</v>
      </c>
    </row>
    <row r="41" spans="1:11" s="37" customFormat="1" x14ac:dyDescent="0.2">
      <c r="A41" s="18" t="s">
        <v>56</v>
      </c>
      <c r="B41" s="14" t="s">
        <v>57</v>
      </c>
      <c r="C41" s="14" t="s">
        <v>9</v>
      </c>
      <c r="D41" s="14" t="s">
        <v>35</v>
      </c>
      <c r="E41" s="15">
        <v>2017</v>
      </c>
      <c r="F41" s="20">
        <f>VLOOKUP(A41,Publications!$A$1:$J$49,10,FALSE)</f>
        <v>0.11584129742253113</v>
      </c>
      <c r="G41" s="20">
        <f>VLOOKUP(A41,'Essais-Inclusions'!$A$1:$Q$49,9,FALSE)</f>
        <v>0</v>
      </c>
      <c r="H41" s="20">
        <f>VLOOKUP(A41,'Essais-Inclusions'!$A$1:$Q$49,13,FALSE)</f>
        <v>0</v>
      </c>
      <c r="I41" s="20">
        <f>VLOOKUP(A41,'Essais-Inclusions'!$A$1:$Q$49,17,FALSE)</f>
        <v>0</v>
      </c>
      <c r="J41" s="20">
        <f>VLOOKUP(A41,Enseignement!$A$1:$I$49,9,FALSE)</f>
        <v>0</v>
      </c>
      <c r="K41" s="11">
        <f t="shared" si="0"/>
        <v>6.950477845351867E-2</v>
      </c>
    </row>
    <row r="42" spans="1:11" s="37" customFormat="1" x14ac:dyDescent="0.2">
      <c r="A42" s="35" t="s">
        <v>129</v>
      </c>
      <c r="B42" s="14" t="s">
        <v>130</v>
      </c>
      <c r="C42" s="14" t="s">
        <v>80</v>
      </c>
      <c r="D42" s="14" t="s">
        <v>131</v>
      </c>
      <c r="E42" s="15">
        <v>2017</v>
      </c>
      <c r="F42" s="20">
        <f>VLOOKUP(A42,Publications!$A$1:$J$49,10,FALSE)</f>
        <v>0</v>
      </c>
      <c r="G42" s="20">
        <f>VLOOKUP(A42,'Essais-Inclusions'!$A$1:$Q$49,9,FALSE)</f>
        <v>0</v>
      </c>
      <c r="H42" s="20">
        <f>VLOOKUP(A42,'Essais-Inclusions'!$A$1:$Q$49,13,FALSE)</f>
        <v>0</v>
      </c>
      <c r="I42" s="20">
        <f>VLOOKUP(A42,'Essais-Inclusions'!$A$1:$Q$49,17,FALSE)</f>
        <v>0</v>
      </c>
      <c r="J42" s="20">
        <f>VLOOKUP(A42,Enseignement!$A$1:$I$49,9,FALSE)</f>
        <v>0</v>
      </c>
      <c r="K42" s="11">
        <f t="shared" si="0"/>
        <v>0</v>
      </c>
    </row>
    <row r="43" spans="1:11" s="37" customFormat="1" x14ac:dyDescent="0.2">
      <c r="A43" s="35" t="s">
        <v>132</v>
      </c>
      <c r="B43" s="14" t="s">
        <v>133</v>
      </c>
      <c r="C43" s="14" t="s">
        <v>80</v>
      </c>
      <c r="D43" s="14" t="s">
        <v>131</v>
      </c>
      <c r="E43" s="15">
        <v>2017</v>
      </c>
      <c r="F43" s="20">
        <f>VLOOKUP(A43,Publications!$A$1:$J$49,10,FALSE)</f>
        <v>0</v>
      </c>
      <c r="G43" s="20">
        <f>VLOOKUP(A43,'Essais-Inclusions'!$A$1:$Q$49,9,FALSE)</f>
        <v>0</v>
      </c>
      <c r="H43" s="20">
        <f>VLOOKUP(A43,'Essais-Inclusions'!$A$1:$Q$49,13,FALSE)</f>
        <v>0</v>
      </c>
      <c r="I43" s="20">
        <f>VLOOKUP(A43,'Essais-Inclusions'!$A$1:$Q$49,17,FALSE)</f>
        <v>0</v>
      </c>
      <c r="J43" s="20">
        <f>VLOOKUP(A43,Enseignement!$A$1:$I$49,9,FALSE)</f>
        <v>0</v>
      </c>
      <c r="K43" s="11">
        <f t="shared" si="0"/>
        <v>0</v>
      </c>
    </row>
    <row r="44" spans="1:11" s="37" customFormat="1" x14ac:dyDescent="0.2">
      <c r="A44" s="35" t="s">
        <v>134</v>
      </c>
      <c r="B44" s="14" t="s">
        <v>135</v>
      </c>
      <c r="C44" s="14" t="s">
        <v>9</v>
      </c>
      <c r="D44" s="14" t="s">
        <v>131</v>
      </c>
      <c r="E44" s="15">
        <v>2018</v>
      </c>
      <c r="F44" s="20">
        <f>VLOOKUP(A44,Publications!$A$1:$J$49,10,FALSE)</f>
        <v>0</v>
      </c>
      <c r="G44" s="20">
        <f>VLOOKUP(A44,'Essais-Inclusions'!$A$1:$Q$49,9,FALSE)</f>
        <v>0</v>
      </c>
      <c r="H44" s="20">
        <f>VLOOKUP(A44,'Essais-Inclusions'!$A$1:$Q$49,13,FALSE)</f>
        <v>0</v>
      </c>
      <c r="I44" s="20">
        <f>VLOOKUP(A44,'Essais-Inclusions'!$A$1:$Q$49,17,FALSE)</f>
        <v>0</v>
      </c>
      <c r="J44" s="20">
        <f>VLOOKUP(A44,Enseignement!$A$1:$I$49,9,FALSE)</f>
        <v>0</v>
      </c>
      <c r="K44" s="11">
        <f t="shared" si="0"/>
        <v>0</v>
      </c>
    </row>
    <row r="45" spans="1:11" s="37" customFormat="1" x14ac:dyDescent="0.2">
      <c r="A45" s="35" t="s">
        <v>136</v>
      </c>
      <c r="B45" s="14" t="s">
        <v>137</v>
      </c>
      <c r="C45" s="14" t="s">
        <v>80</v>
      </c>
      <c r="D45" s="14" t="s">
        <v>138</v>
      </c>
      <c r="E45" s="15">
        <v>2017</v>
      </c>
      <c r="F45" s="20">
        <f>VLOOKUP(A45,Publications!$A$1:$J$49,10,FALSE)</f>
        <v>0</v>
      </c>
      <c r="G45" s="20">
        <f>VLOOKUP(A45,'Essais-Inclusions'!$A$1:$Q$49,9,FALSE)</f>
        <v>0</v>
      </c>
      <c r="H45" s="20">
        <f>VLOOKUP(A45,'Essais-Inclusions'!$A$1:$Q$49,13,FALSE)</f>
        <v>0</v>
      </c>
      <c r="I45" s="20">
        <f>VLOOKUP(A45,'Essais-Inclusions'!$A$1:$Q$49,17,FALSE)</f>
        <v>0</v>
      </c>
      <c r="J45" s="20">
        <f>VLOOKUP(A45,Enseignement!$A$1:$I$49,9,FALSE)</f>
        <v>0</v>
      </c>
      <c r="K45" s="11">
        <f t="shared" si="0"/>
        <v>0</v>
      </c>
    </row>
    <row r="46" spans="1:11" s="37" customFormat="1" x14ac:dyDescent="0.2">
      <c r="A46" s="35" t="s">
        <v>139</v>
      </c>
      <c r="B46" s="14" t="s">
        <v>140</v>
      </c>
      <c r="C46" s="14" t="s">
        <v>80</v>
      </c>
      <c r="D46" s="14" t="s">
        <v>138</v>
      </c>
      <c r="E46" s="15">
        <v>2017</v>
      </c>
      <c r="F46" s="20">
        <f>VLOOKUP(A46,Publications!$A$1:$J$49,10,FALSE)</f>
        <v>0</v>
      </c>
      <c r="G46" s="20">
        <f>VLOOKUP(A46,'Essais-Inclusions'!$A$1:$Q$49,9,FALSE)</f>
        <v>0</v>
      </c>
      <c r="H46" s="20">
        <f>VLOOKUP(A46,'Essais-Inclusions'!$A$1:$Q$49,13,FALSE)</f>
        <v>0</v>
      </c>
      <c r="I46" s="20">
        <f>VLOOKUP(A46,'Essais-Inclusions'!$A$1:$Q$49,17,FALSE)</f>
        <v>0</v>
      </c>
      <c r="J46" s="20">
        <f>VLOOKUP(A46,Enseignement!$A$1:$I$49,9,FALSE)</f>
        <v>0</v>
      </c>
      <c r="K46" s="11">
        <f t="shared" si="0"/>
        <v>0</v>
      </c>
    </row>
    <row r="47" spans="1:11" s="37" customFormat="1" x14ac:dyDescent="0.2">
      <c r="A47" s="35" t="s">
        <v>141</v>
      </c>
      <c r="B47" s="14" t="s">
        <v>142</v>
      </c>
      <c r="C47" s="14" t="s">
        <v>80</v>
      </c>
      <c r="D47" s="14" t="s">
        <v>138</v>
      </c>
      <c r="E47" s="15">
        <v>2017</v>
      </c>
      <c r="F47" s="20">
        <f>VLOOKUP(A47,Publications!$A$1:$J$49,10,FALSE)</f>
        <v>0</v>
      </c>
      <c r="G47" s="20">
        <f>VLOOKUP(A47,'Essais-Inclusions'!$A$1:$Q$49,9,FALSE)</f>
        <v>0</v>
      </c>
      <c r="H47" s="20">
        <f>VLOOKUP(A47,'Essais-Inclusions'!$A$1:$Q$49,13,FALSE)</f>
        <v>0</v>
      </c>
      <c r="I47" s="20">
        <f>VLOOKUP(A47,'Essais-Inclusions'!$A$1:$Q$49,17,FALSE)</f>
        <v>0</v>
      </c>
      <c r="J47" s="20">
        <f>VLOOKUP(A47,Enseignement!$A$1:$I$49,9,FALSE)</f>
        <v>0</v>
      </c>
      <c r="K47" s="11">
        <f t="shared" si="0"/>
        <v>0</v>
      </c>
    </row>
    <row r="48" spans="1:11" s="37" customFormat="1" x14ac:dyDescent="0.2">
      <c r="A48" s="35" t="s">
        <v>143</v>
      </c>
      <c r="B48" s="14" t="s">
        <v>144</v>
      </c>
      <c r="C48" s="14" t="s">
        <v>80</v>
      </c>
      <c r="D48" s="14" t="s">
        <v>138</v>
      </c>
      <c r="E48" s="15">
        <v>2017</v>
      </c>
      <c r="F48" s="20">
        <f>VLOOKUP(A48,Publications!$A$1:$J$49,10,FALSE)</f>
        <v>0</v>
      </c>
      <c r="G48" s="20">
        <f>VLOOKUP(A48,'Essais-Inclusions'!$A$1:$Q$49,9,FALSE)</f>
        <v>0</v>
      </c>
      <c r="H48" s="20">
        <f>VLOOKUP(A48,'Essais-Inclusions'!$A$1:$Q$49,13,FALSE)</f>
        <v>0</v>
      </c>
      <c r="I48" s="20">
        <f>VLOOKUP(A48,'Essais-Inclusions'!$A$1:$Q$49,17,FALSE)</f>
        <v>0</v>
      </c>
      <c r="J48" s="20">
        <f>VLOOKUP(A48,Enseignement!$A$1:$I$49,9,FALSE)</f>
        <v>0</v>
      </c>
      <c r="K48" s="11">
        <f t="shared" si="0"/>
        <v>0</v>
      </c>
    </row>
    <row r="49" spans="1:11" s="37" customFormat="1" x14ac:dyDescent="0.2">
      <c r="A49" s="34"/>
      <c r="B49" s="5"/>
      <c r="C49" s="5"/>
      <c r="D49" s="5"/>
      <c r="E49" s="38"/>
      <c r="F49" s="39">
        <f t="shared" ref="F49:K49" si="1">SUM(F2:F48)</f>
        <v>100.00000000000001</v>
      </c>
      <c r="G49" s="39">
        <f t="shared" si="1"/>
        <v>100</v>
      </c>
      <c r="H49" s="39">
        <f t="shared" si="1"/>
        <v>100</v>
      </c>
      <c r="I49" s="39">
        <f t="shared" si="1"/>
        <v>100</v>
      </c>
      <c r="J49" s="39">
        <f t="shared" si="1"/>
        <v>100</v>
      </c>
      <c r="K49" s="39">
        <f t="shared" si="1"/>
        <v>99.999999999999986</v>
      </c>
    </row>
    <row r="50" spans="1:11" s="37" customFormat="1" x14ac:dyDescent="0.2">
      <c r="A50" s="34"/>
      <c r="B50" s="5"/>
      <c r="C50" s="5"/>
      <c r="D50" s="5"/>
      <c r="E50" s="38"/>
    </row>
    <row r="51" spans="1:11" s="37" customFormat="1" x14ac:dyDescent="0.2">
      <c r="A51" s="34"/>
      <c r="B51" s="5"/>
      <c r="C51" s="5"/>
      <c r="D51" s="5"/>
      <c r="E51" s="38"/>
    </row>
    <row r="52" spans="1:11" s="37" customFormat="1" x14ac:dyDescent="0.2">
      <c r="A52" s="34"/>
      <c r="B52" s="5"/>
      <c r="C52" s="5"/>
      <c r="D52" s="5"/>
      <c r="E52" s="38"/>
    </row>
    <row r="53" spans="1:11" s="37" customFormat="1" x14ac:dyDescent="0.2"/>
    <row r="54" spans="1:11" s="37" customFormat="1" x14ac:dyDescent="0.2"/>
    <row r="55" spans="1:11" s="37" customFormat="1" x14ac:dyDescent="0.2"/>
    <row r="56" spans="1:11" s="37" customFormat="1" x14ac:dyDescent="0.2"/>
    <row r="57" spans="1:11" s="37" customFormat="1" x14ac:dyDescent="0.2"/>
    <row r="58" spans="1:11" s="37" customFormat="1" x14ac:dyDescent="0.2"/>
    <row r="59" spans="1:11" s="37" customFormat="1" x14ac:dyDescent="0.2"/>
    <row r="60" spans="1:11" s="37" customFormat="1" x14ac:dyDescent="0.2"/>
    <row r="61" spans="1:11" s="37" customFormat="1" x14ac:dyDescent="0.2"/>
    <row r="62" spans="1:11" s="37" customFormat="1" x14ac:dyDescent="0.2"/>
    <row r="63" spans="1:11" s="37" customFormat="1" x14ac:dyDescent="0.2"/>
    <row r="64" spans="1:11" s="37" customFormat="1" x14ac:dyDescent="0.2"/>
    <row r="65" s="37" customFormat="1" x14ac:dyDescent="0.2"/>
    <row r="66" s="37" customFormat="1" x14ac:dyDescent="0.2"/>
    <row r="67" s="37" customFormat="1" x14ac:dyDescent="0.2"/>
    <row r="68" s="37" customFormat="1" x14ac:dyDescent="0.2"/>
    <row r="69" s="37" customFormat="1" x14ac:dyDescent="0.2"/>
    <row r="70" s="37" customFormat="1" x14ac:dyDescent="0.2"/>
    <row r="71" s="37" customFormat="1" x14ac:dyDescent="0.2"/>
    <row r="72" s="37" customFormat="1" x14ac:dyDescent="0.2"/>
    <row r="73" s="37" customFormat="1" x14ac:dyDescent="0.2"/>
    <row r="74" s="37" customFormat="1" x14ac:dyDescent="0.2"/>
    <row r="75" s="37" customFormat="1" x14ac:dyDescent="0.2"/>
    <row r="76" s="37" customFormat="1" x14ac:dyDescent="0.2"/>
    <row r="77" s="37" customFormat="1" x14ac:dyDescent="0.2"/>
    <row r="78" s="37" customFormat="1" x14ac:dyDescent="0.2"/>
    <row r="79" s="37" customFormat="1" x14ac:dyDescent="0.2"/>
    <row r="80" s="37" customFormat="1" x14ac:dyDescent="0.2"/>
    <row r="81" s="37" customFormat="1" x14ac:dyDescent="0.2"/>
    <row r="82" s="37" customFormat="1" x14ac:dyDescent="0.2"/>
    <row r="83" s="37" customFormat="1" x14ac:dyDescent="0.2"/>
    <row r="84" s="37" customFormat="1" x14ac:dyDescent="0.2"/>
    <row r="85" s="37" customFormat="1" x14ac:dyDescent="0.2"/>
    <row r="86" s="37" customFormat="1" x14ac:dyDescent="0.2"/>
    <row r="87" s="37" customFormat="1" x14ac:dyDescent="0.2"/>
    <row r="88" s="37" customFormat="1" x14ac:dyDescent="0.2"/>
    <row r="89" s="37" customFormat="1" x14ac:dyDescent="0.2"/>
    <row r="90" s="37" customFormat="1" x14ac:dyDescent="0.2"/>
    <row r="91" s="37" customFormat="1" x14ac:dyDescent="0.2"/>
    <row r="92" s="37" customFormat="1" x14ac:dyDescent="0.2"/>
    <row r="93" s="37" customFormat="1" x14ac:dyDescent="0.2"/>
    <row r="94" s="37" customFormat="1" x14ac:dyDescent="0.2"/>
    <row r="95" s="37" customFormat="1" x14ac:dyDescent="0.2"/>
    <row r="96" s="37" customFormat="1" x14ac:dyDescent="0.2"/>
    <row r="97" s="37" customFormat="1" x14ac:dyDescent="0.2"/>
    <row r="98" s="37" customFormat="1" x14ac:dyDescent="0.2"/>
    <row r="99" s="37" customFormat="1" x14ac:dyDescent="0.2"/>
    <row r="100" s="37" customFormat="1" x14ac:dyDescent="0.2"/>
    <row r="101" s="37" customFormat="1" x14ac:dyDescent="0.2"/>
    <row r="102" s="37" customFormat="1" x14ac:dyDescent="0.2"/>
    <row r="103" s="37" customFormat="1" x14ac:dyDescent="0.2"/>
    <row r="104" s="37" customFormat="1" x14ac:dyDescent="0.2"/>
    <row r="105" s="37" customFormat="1" x14ac:dyDescent="0.2"/>
    <row r="106" s="37" customFormat="1" x14ac:dyDescent="0.2"/>
    <row r="107" s="37" customFormat="1" x14ac:dyDescent="0.2"/>
    <row r="108" s="37" customFormat="1" x14ac:dyDescent="0.2"/>
    <row r="109" s="37" customFormat="1" x14ac:dyDescent="0.2"/>
    <row r="110" s="37" customFormat="1" x14ac:dyDescent="0.2"/>
    <row r="111" s="37" customFormat="1" x14ac:dyDescent="0.2"/>
    <row r="112" s="37" customFormat="1" x14ac:dyDescent="0.2"/>
    <row r="113" s="37" customFormat="1" x14ac:dyDescent="0.2"/>
    <row r="114" s="37" customFormat="1" x14ac:dyDescent="0.2"/>
    <row r="115" s="37" customFormat="1" x14ac:dyDescent="0.2"/>
    <row r="116" s="37" customFormat="1" x14ac:dyDescent="0.2"/>
    <row r="117" s="37" customFormat="1" x14ac:dyDescent="0.2"/>
    <row r="118" s="37" customFormat="1" x14ac:dyDescent="0.2"/>
    <row r="119" s="37" customFormat="1" x14ac:dyDescent="0.2"/>
    <row r="120" s="37" customFormat="1" x14ac:dyDescent="0.2"/>
    <row r="121" s="37" customFormat="1" x14ac:dyDescent="0.2"/>
    <row r="122" s="37" customFormat="1" x14ac:dyDescent="0.2"/>
    <row r="123" s="37" customFormat="1" x14ac:dyDescent="0.2"/>
    <row r="124" s="37" customFormat="1" x14ac:dyDescent="0.2"/>
    <row r="125" s="37" customFormat="1" x14ac:dyDescent="0.2"/>
    <row r="126" s="37" customFormat="1" x14ac:dyDescent="0.2"/>
    <row r="127" s="37" customFormat="1" x14ac:dyDescent="0.2"/>
    <row r="128" s="37" customFormat="1" x14ac:dyDescent="0.2"/>
    <row r="129" s="37" customFormat="1" x14ac:dyDescent="0.2"/>
    <row r="130" s="37" customFormat="1" x14ac:dyDescent="0.2"/>
    <row r="131" s="37" customFormat="1" x14ac:dyDescent="0.2"/>
    <row r="132" s="37" customFormat="1" x14ac:dyDescent="0.2"/>
    <row r="133" s="37" customFormat="1" x14ac:dyDescent="0.2"/>
    <row r="134" s="37" customFormat="1" x14ac:dyDescent="0.2"/>
    <row r="135" s="37" customFormat="1" x14ac:dyDescent="0.2"/>
    <row r="136" s="37" customFormat="1" x14ac:dyDescent="0.2"/>
    <row r="137" s="37" customFormat="1" x14ac:dyDescent="0.2"/>
    <row r="138" s="37" customFormat="1" x14ac:dyDescent="0.2"/>
    <row r="139" s="37" customFormat="1" x14ac:dyDescent="0.2"/>
    <row r="140" s="37" customFormat="1" x14ac:dyDescent="0.2"/>
    <row r="141" s="37" customFormat="1" x14ac:dyDescent="0.2"/>
    <row r="142" s="37" customFormat="1" x14ac:dyDescent="0.2"/>
    <row r="143" s="37" customFormat="1" x14ac:dyDescent="0.2"/>
    <row r="144" s="37" customFormat="1" x14ac:dyDescent="0.2"/>
    <row r="145" s="37" customFormat="1" x14ac:dyDescent="0.2"/>
    <row r="146" s="37" customFormat="1" x14ac:dyDescent="0.2"/>
    <row r="147" s="37" customFormat="1" x14ac:dyDescent="0.2"/>
    <row r="148" s="37" customFormat="1" x14ac:dyDescent="0.2"/>
    <row r="149" s="37" customFormat="1" x14ac:dyDescent="0.2"/>
    <row r="150" s="37" customFormat="1" x14ac:dyDescent="0.2"/>
    <row r="151" s="37" customFormat="1" x14ac:dyDescent="0.2"/>
    <row r="152" s="37" customFormat="1" x14ac:dyDescent="0.2"/>
    <row r="153" s="37" customFormat="1" x14ac:dyDescent="0.2"/>
    <row r="154" s="37" customFormat="1" x14ac:dyDescent="0.2"/>
    <row r="155" s="37" customFormat="1" x14ac:dyDescent="0.2"/>
    <row r="156" s="37" customFormat="1" x14ac:dyDescent="0.2"/>
    <row r="157" s="37" customFormat="1" x14ac:dyDescent="0.2"/>
    <row r="158" s="37" customFormat="1" x14ac:dyDescent="0.2"/>
    <row r="159" s="37" customFormat="1" x14ac:dyDescent="0.2"/>
    <row r="160" s="37" customFormat="1" x14ac:dyDescent="0.2"/>
    <row r="161" s="37" customFormat="1" x14ac:dyDescent="0.2"/>
    <row r="162" s="37" customFormat="1" x14ac:dyDescent="0.2"/>
    <row r="163" s="37" customFormat="1" x14ac:dyDescent="0.2"/>
    <row r="164" s="37" customFormat="1" x14ac:dyDescent="0.2"/>
    <row r="165" s="37" customFormat="1" x14ac:dyDescent="0.2"/>
    <row r="166" s="37" customFormat="1" x14ac:dyDescent="0.2"/>
    <row r="167" s="37" customFormat="1" x14ac:dyDescent="0.2"/>
    <row r="168" s="37" customFormat="1" x14ac:dyDescent="0.2"/>
    <row r="169" s="37" customFormat="1" x14ac:dyDescent="0.2"/>
    <row r="170" s="37" customFormat="1" x14ac:dyDescent="0.2"/>
    <row r="171" s="37" customFormat="1" x14ac:dyDescent="0.2"/>
    <row r="172" s="37" customFormat="1" x14ac:dyDescent="0.2"/>
    <row r="173" s="37" customFormat="1" x14ac:dyDescent="0.2"/>
    <row r="174" s="37" customFormat="1" x14ac:dyDescent="0.2"/>
    <row r="175" s="37" customFormat="1" x14ac:dyDescent="0.2"/>
    <row r="176" s="37" customFormat="1" x14ac:dyDescent="0.2"/>
    <row r="177" s="37" customFormat="1" x14ac:dyDescent="0.2"/>
    <row r="178" s="37" customFormat="1" x14ac:dyDescent="0.2"/>
    <row r="179" s="37" customFormat="1" x14ac:dyDescent="0.2"/>
    <row r="180" s="37" customFormat="1" x14ac:dyDescent="0.2"/>
    <row r="181" s="37" customFormat="1" x14ac:dyDescent="0.2"/>
    <row r="182" s="37" customFormat="1" x14ac:dyDescent="0.2"/>
    <row r="183" s="37" customFormat="1" x14ac:dyDescent="0.2"/>
    <row r="184" s="37" customFormat="1" x14ac:dyDescent="0.2"/>
    <row r="185" s="37" customFormat="1" x14ac:dyDescent="0.2"/>
    <row r="186" s="37" customFormat="1" x14ac:dyDescent="0.2"/>
    <row r="187" s="37" customFormat="1" x14ac:dyDescent="0.2"/>
    <row r="188" s="37" customFormat="1" x14ac:dyDescent="0.2"/>
    <row r="189" s="37" customFormat="1" x14ac:dyDescent="0.2"/>
    <row r="190" s="37" customFormat="1" x14ac:dyDescent="0.2"/>
    <row r="191" s="37" customFormat="1" x14ac:dyDescent="0.2"/>
    <row r="192" s="37" customFormat="1" x14ac:dyDescent="0.2"/>
    <row r="193" s="37" customFormat="1" x14ac:dyDescent="0.2"/>
    <row r="194" s="37" customFormat="1" x14ac:dyDescent="0.2"/>
    <row r="195" s="37" customFormat="1" x14ac:dyDescent="0.2"/>
    <row r="196" s="37" customFormat="1" x14ac:dyDescent="0.2"/>
    <row r="197" s="37" customFormat="1" x14ac:dyDescent="0.2"/>
    <row r="198" s="37" customFormat="1" x14ac:dyDescent="0.2"/>
    <row r="199" s="37" customFormat="1" x14ac:dyDescent="0.2"/>
    <row r="200" s="37" customFormat="1" x14ac:dyDescent="0.2"/>
    <row r="201" s="37" customFormat="1" x14ac:dyDescent="0.2"/>
    <row r="202" s="37" customFormat="1" x14ac:dyDescent="0.2"/>
    <row r="203" s="37" customFormat="1" x14ac:dyDescent="0.2"/>
    <row r="204" s="37" customFormat="1" x14ac:dyDescent="0.2"/>
    <row r="205" s="37" customFormat="1" x14ac:dyDescent="0.2"/>
    <row r="206" s="37" customFormat="1" x14ac:dyDescent="0.2"/>
    <row r="207" s="37" customFormat="1" x14ac:dyDescent="0.2"/>
    <row r="208" s="37" customFormat="1" x14ac:dyDescent="0.2"/>
    <row r="209" s="37" customFormat="1" x14ac:dyDescent="0.2"/>
    <row r="210" s="37" customFormat="1" x14ac:dyDescent="0.2"/>
    <row r="211" s="37" customFormat="1" x14ac:dyDescent="0.2"/>
    <row r="212" s="37" customFormat="1" x14ac:dyDescent="0.2"/>
    <row r="213" s="37" customFormat="1" x14ac:dyDescent="0.2"/>
    <row r="214" s="37" customFormat="1" x14ac:dyDescent="0.2"/>
    <row r="215" s="37" customFormat="1" x14ac:dyDescent="0.2"/>
    <row r="216" s="37" customFormat="1" x14ac:dyDescent="0.2"/>
    <row r="217" s="37" customFormat="1" x14ac:dyDescent="0.2"/>
    <row r="218" s="37" customFormat="1" x14ac:dyDescent="0.2"/>
    <row r="219" s="37" customFormat="1" x14ac:dyDescent="0.2"/>
    <row r="220" s="37" customFormat="1" x14ac:dyDescent="0.2"/>
    <row r="221" s="37" customFormat="1" x14ac:dyDescent="0.2"/>
    <row r="222" s="37" customFormat="1" x14ac:dyDescent="0.2"/>
    <row r="223" s="37" customFormat="1" x14ac:dyDescent="0.2"/>
    <row r="224" s="37" customFormat="1" x14ac:dyDescent="0.2"/>
    <row r="225" s="37" customFormat="1" x14ac:dyDescent="0.2"/>
    <row r="226" s="37" customFormat="1" x14ac:dyDescent="0.2"/>
    <row r="227" s="37" customFormat="1" x14ac:dyDescent="0.2"/>
    <row r="228" s="37" customFormat="1" x14ac:dyDescent="0.2"/>
    <row r="229" s="37" customFormat="1" x14ac:dyDescent="0.2"/>
    <row r="230" s="37" customFormat="1" x14ac:dyDescent="0.2"/>
    <row r="231" s="37" customFormat="1" x14ac:dyDescent="0.2"/>
    <row r="232" s="37" customFormat="1" x14ac:dyDescent="0.2"/>
    <row r="233" s="37" customFormat="1" x14ac:dyDescent="0.2"/>
    <row r="234" s="37" customFormat="1" x14ac:dyDescent="0.2"/>
    <row r="235" s="37" customFormat="1" x14ac:dyDescent="0.2"/>
    <row r="236" s="37" customFormat="1" x14ac:dyDescent="0.2"/>
    <row r="237" s="37" customFormat="1" x14ac:dyDescent="0.2"/>
    <row r="238" s="37" customFormat="1" x14ac:dyDescent="0.2"/>
    <row r="239" s="37" customFormat="1" x14ac:dyDescent="0.2"/>
    <row r="240" s="37" customFormat="1" x14ac:dyDescent="0.2"/>
    <row r="241" s="37" customFormat="1" x14ac:dyDescent="0.2"/>
    <row r="242" s="37" customFormat="1" x14ac:dyDescent="0.2"/>
    <row r="243" s="37" customFormat="1" x14ac:dyDescent="0.2"/>
    <row r="244" s="37" customFormat="1" x14ac:dyDescent="0.2"/>
    <row r="245" s="37" customFormat="1" x14ac:dyDescent="0.2"/>
    <row r="246" s="37" customFormat="1" x14ac:dyDescent="0.2"/>
    <row r="247" s="37" customFormat="1" x14ac:dyDescent="0.2"/>
    <row r="248" s="37" customFormat="1" x14ac:dyDescent="0.2"/>
    <row r="249" s="37" customFormat="1" x14ac:dyDescent="0.2"/>
    <row r="250" s="37" customFormat="1" x14ac:dyDescent="0.2"/>
    <row r="251" s="37" customFormat="1" x14ac:dyDescent="0.2"/>
    <row r="252" s="37" customFormat="1" x14ac:dyDescent="0.2"/>
    <row r="253" s="37" customFormat="1" x14ac:dyDescent="0.2"/>
    <row r="254" s="37" customFormat="1" x14ac:dyDescent="0.2"/>
    <row r="255" s="37" customFormat="1" x14ac:dyDescent="0.2"/>
    <row r="256" s="37" customFormat="1" x14ac:dyDescent="0.2"/>
    <row r="257" s="37" customFormat="1" x14ac:dyDescent="0.2"/>
    <row r="258" s="37" customFormat="1" x14ac:dyDescent="0.2"/>
    <row r="259" s="37" customFormat="1" x14ac:dyDescent="0.2"/>
    <row r="260" s="37" customFormat="1" x14ac:dyDescent="0.2"/>
    <row r="261" s="37" customFormat="1" x14ac:dyDescent="0.2"/>
    <row r="262" s="37" customFormat="1" x14ac:dyDescent="0.2"/>
    <row r="263" s="37" customFormat="1" x14ac:dyDescent="0.2"/>
    <row r="264" s="37" customFormat="1" x14ac:dyDescent="0.2"/>
    <row r="265" s="37" customFormat="1" x14ac:dyDescent="0.2"/>
    <row r="266" s="37" customFormat="1" x14ac:dyDescent="0.2"/>
    <row r="267" s="37" customFormat="1" x14ac:dyDescent="0.2"/>
    <row r="268" s="37" customFormat="1" x14ac:dyDescent="0.2"/>
    <row r="269" s="37" customFormat="1" x14ac:dyDescent="0.2"/>
    <row r="270" s="37" customFormat="1" x14ac:dyDescent="0.2"/>
    <row r="271" s="37" customFormat="1" x14ac:dyDescent="0.2"/>
    <row r="272" s="37" customFormat="1" x14ac:dyDescent="0.2"/>
    <row r="273" s="37" customFormat="1" x14ac:dyDescent="0.2"/>
    <row r="274" s="37" customFormat="1" x14ac:dyDescent="0.2"/>
    <row r="275" s="37" customFormat="1" x14ac:dyDescent="0.2"/>
    <row r="276" s="37" customFormat="1" x14ac:dyDescent="0.2"/>
    <row r="277" s="37" customFormat="1" x14ac:dyDescent="0.2"/>
    <row r="278" s="37" customFormat="1" x14ac:dyDescent="0.2"/>
    <row r="279" s="37" customFormat="1" x14ac:dyDescent="0.2"/>
    <row r="280" s="37" customFormat="1" x14ac:dyDescent="0.2"/>
    <row r="281" s="37" customFormat="1" x14ac:dyDescent="0.2"/>
    <row r="282" s="37" customFormat="1" x14ac:dyDescent="0.2"/>
    <row r="283" s="37" customFormat="1" x14ac:dyDescent="0.2"/>
    <row r="284" s="37" customFormat="1" x14ac:dyDescent="0.2"/>
    <row r="285" s="37" customFormat="1" x14ac:dyDescent="0.2"/>
    <row r="286" s="37" customFormat="1" x14ac:dyDescent="0.2"/>
    <row r="287" s="37" customFormat="1" x14ac:dyDescent="0.2"/>
    <row r="288" s="37" customFormat="1" x14ac:dyDescent="0.2"/>
    <row r="289" s="37" customFormat="1" x14ac:dyDescent="0.2"/>
    <row r="290" s="37" customFormat="1" x14ac:dyDescent="0.2"/>
    <row r="291" s="37" customFormat="1" x14ac:dyDescent="0.2"/>
    <row r="292" s="37" customFormat="1" x14ac:dyDescent="0.2"/>
    <row r="293" s="37" customFormat="1" x14ac:dyDescent="0.2"/>
    <row r="294" s="37" customFormat="1" x14ac:dyDescent="0.2"/>
    <row r="295" s="37" customFormat="1" x14ac:dyDescent="0.2"/>
  </sheetData>
  <autoFilter ref="A1:K49">
    <sortState ref="A2:K50">
      <sortCondition ref="D2:D50"/>
      <sortCondition ref="A2:A50"/>
    </sortState>
  </autoFilter>
  <sortState ref="A2:K270">
    <sortCondition ref="D2:D270"/>
    <sortCondition ref="A2:A270"/>
  </sortState>
  <pageMargins left="0.7" right="0.7" top="0.75" bottom="0.75" header="0.3" footer="0.3"/>
  <pageSetup paperSize="9" scale="4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1"/>
  <sheetViews>
    <sheetView tabSelected="1" view="pageLayout" zoomScaleNormal="100" workbookViewId="0">
      <selection sqref="A1:B1"/>
    </sheetView>
  </sheetViews>
  <sheetFormatPr baseColWidth="10" defaultRowHeight="12.75" x14ac:dyDescent="0.2"/>
  <cols>
    <col min="2" max="2" width="71.42578125" bestFit="1" customWidth="1"/>
    <col min="3" max="3" width="23.42578125" bestFit="1" customWidth="1"/>
    <col min="4" max="4" width="40.140625" bestFit="1" customWidth="1"/>
    <col min="6" max="6" width="13" bestFit="1" customWidth="1"/>
    <col min="7" max="7" width="12.7109375" bestFit="1" customWidth="1"/>
  </cols>
  <sheetData>
    <row r="1" spans="1:7" ht="63" x14ac:dyDescent="0.2">
      <c r="A1" s="16" t="s">
        <v>42</v>
      </c>
      <c r="B1" s="16" t="s">
        <v>1</v>
      </c>
      <c r="C1" s="16" t="s">
        <v>2</v>
      </c>
      <c r="D1" s="16" t="s">
        <v>3</v>
      </c>
      <c r="E1" s="16" t="s">
        <v>17</v>
      </c>
      <c r="F1" s="16" t="s">
        <v>20</v>
      </c>
      <c r="G1" s="17" t="s">
        <v>147</v>
      </c>
    </row>
    <row r="2" spans="1:7" s="37" customFormat="1" x14ac:dyDescent="0.2">
      <c r="A2" s="18" t="s">
        <v>4</v>
      </c>
      <c r="B2" s="19" t="s">
        <v>5</v>
      </c>
      <c r="C2" s="19" t="s">
        <v>6</v>
      </c>
      <c r="D2" s="14" t="s">
        <v>32</v>
      </c>
      <c r="E2" s="10">
        <v>2010</v>
      </c>
      <c r="F2" s="11">
        <v>32.251086988658528</v>
      </c>
      <c r="G2" s="36">
        <v>1550448.6503532887</v>
      </c>
    </row>
    <row r="3" spans="1:7" s="37" customFormat="1" x14ac:dyDescent="0.2">
      <c r="A3" s="18" t="s">
        <v>10</v>
      </c>
      <c r="B3" s="19" t="s">
        <v>11</v>
      </c>
      <c r="C3" s="19" t="s">
        <v>6</v>
      </c>
      <c r="D3" s="14" t="s">
        <v>25</v>
      </c>
      <c r="E3" s="10">
        <v>2009</v>
      </c>
      <c r="F3" s="11">
        <v>30.484601301639422</v>
      </c>
      <c r="G3" s="36">
        <v>1465526.0754871974</v>
      </c>
    </row>
    <row r="4" spans="1:7" s="37" customFormat="1" x14ac:dyDescent="0.2">
      <c r="A4" s="18" t="s">
        <v>7</v>
      </c>
      <c r="B4" s="19" t="s">
        <v>8</v>
      </c>
      <c r="C4" s="19" t="s">
        <v>6</v>
      </c>
      <c r="D4" s="14" t="s">
        <v>32</v>
      </c>
      <c r="E4" s="10">
        <v>2012</v>
      </c>
      <c r="F4" s="11">
        <v>13.989750053138412</v>
      </c>
      <c r="G4" s="36">
        <v>672547.53603486228</v>
      </c>
    </row>
    <row r="5" spans="1:7" s="37" customFormat="1" x14ac:dyDescent="0.2">
      <c r="A5" s="18" t="s">
        <v>33</v>
      </c>
      <c r="B5" s="14" t="s">
        <v>34</v>
      </c>
      <c r="C5" s="14" t="s">
        <v>26</v>
      </c>
      <c r="D5" s="14" t="s">
        <v>32</v>
      </c>
      <c r="E5" s="15">
        <v>2016</v>
      </c>
      <c r="F5" s="11">
        <v>6.222423333338801</v>
      </c>
      <c r="G5" s="36">
        <v>299138.68833303603</v>
      </c>
    </row>
    <row r="6" spans="1:7" s="37" customFormat="1" x14ac:dyDescent="0.2">
      <c r="A6" s="18" t="s">
        <v>12</v>
      </c>
      <c r="B6" s="19" t="s">
        <v>13</v>
      </c>
      <c r="C6" s="19" t="s">
        <v>6</v>
      </c>
      <c r="D6" s="14" t="s">
        <v>63</v>
      </c>
      <c r="E6" s="10">
        <v>2014</v>
      </c>
      <c r="F6" s="11">
        <v>5.8194689949945451</v>
      </c>
      <c r="G6" s="36">
        <v>279766.93784724438</v>
      </c>
    </row>
    <row r="7" spans="1:7" s="37" customFormat="1" x14ac:dyDescent="0.2">
      <c r="A7" s="18" t="s">
        <v>52</v>
      </c>
      <c r="B7" s="14" t="s">
        <v>53</v>
      </c>
      <c r="C7" s="14" t="s">
        <v>26</v>
      </c>
      <c r="D7" s="14" t="s">
        <v>16</v>
      </c>
      <c r="E7" s="15">
        <v>2017</v>
      </c>
      <c r="F7" s="11">
        <v>0</v>
      </c>
      <c r="G7" s="36">
        <v>0</v>
      </c>
    </row>
    <row r="8" spans="1:7" s="37" customFormat="1" x14ac:dyDescent="0.2">
      <c r="A8" s="18" t="s">
        <v>69</v>
      </c>
      <c r="B8" s="14" t="s">
        <v>70</v>
      </c>
      <c r="C8" s="14" t="s">
        <v>26</v>
      </c>
      <c r="D8" s="14" t="s">
        <v>71</v>
      </c>
      <c r="E8" s="15">
        <v>2018</v>
      </c>
      <c r="F8" s="11">
        <v>0</v>
      </c>
      <c r="G8" s="36">
        <v>0</v>
      </c>
    </row>
    <row r="9" spans="1:7" s="37" customFormat="1" x14ac:dyDescent="0.2">
      <c r="A9" s="18" t="s">
        <v>14</v>
      </c>
      <c r="B9" s="19" t="s">
        <v>15</v>
      </c>
      <c r="C9" s="19" t="s">
        <v>6</v>
      </c>
      <c r="D9" s="14" t="s">
        <v>28</v>
      </c>
      <c r="E9" s="10">
        <v>2013</v>
      </c>
      <c r="F9" s="11">
        <v>0</v>
      </c>
      <c r="G9" s="36">
        <v>0</v>
      </c>
    </row>
    <row r="10" spans="1:7" s="37" customFormat="1" x14ac:dyDescent="0.2">
      <c r="A10" s="18" t="s">
        <v>109</v>
      </c>
      <c r="B10" s="14" t="s">
        <v>110</v>
      </c>
      <c r="C10" s="14" t="s">
        <v>9</v>
      </c>
      <c r="D10" s="14" t="s">
        <v>28</v>
      </c>
      <c r="E10" s="15">
        <v>2017</v>
      </c>
      <c r="F10" s="11">
        <v>0</v>
      </c>
      <c r="G10" s="36">
        <v>0</v>
      </c>
    </row>
    <row r="11" spans="1:7" s="37" customFormat="1" x14ac:dyDescent="0.2">
      <c r="A11" s="18" t="s">
        <v>44</v>
      </c>
      <c r="B11" s="14" t="s">
        <v>45</v>
      </c>
      <c r="C11" s="14" t="s">
        <v>9</v>
      </c>
      <c r="D11" s="14" t="s">
        <v>25</v>
      </c>
      <c r="E11" s="15">
        <v>2017</v>
      </c>
      <c r="F11" s="11">
        <v>0</v>
      </c>
      <c r="G11" s="36">
        <v>0</v>
      </c>
    </row>
    <row r="12" spans="1:7" s="37" customFormat="1" x14ac:dyDescent="0.2">
      <c r="A12" s="18" t="s">
        <v>30</v>
      </c>
      <c r="B12" s="14" t="s">
        <v>31</v>
      </c>
      <c r="C12" s="14" t="s">
        <v>26</v>
      </c>
      <c r="D12" s="14" t="s">
        <v>63</v>
      </c>
      <c r="E12" s="15">
        <v>2016</v>
      </c>
      <c r="F12" s="11">
        <v>0</v>
      </c>
      <c r="G12" s="36">
        <v>0</v>
      </c>
    </row>
    <row r="13" spans="1:7" s="37" customFormat="1" x14ac:dyDescent="0.2">
      <c r="A13" s="18" t="s">
        <v>67</v>
      </c>
      <c r="B13" s="14" t="s">
        <v>68</v>
      </c>
      <c r="C13" s="14" t="s">
        <v>9</v>
      </c>
      <c r="D13" s="14" t="s">
        <v>25</v>
      </c>
      <c r="E13" s="15">
        <v>2018</v>
      </c>
      <c r="F13" s="11">
        <v>0</v>
      </c>
      <c r="G13" s="36">
        <v>0</v>
      </c>
    </row>
    <row r="14" spans="1:7" s="37" customFormat="1" x14ac:dyDescent="0.2">
      <c r="A14" s="18" t="s">
        <v>123</v>
      </c>
      <c r="B14" s="14" t="s">
        <v>124</v>
      </c>
      <c r="C14" s="14" t="s">
        <v>9</v>
      </c>
      <c r="D14" s="14" t="s">
        <v>29</v>
      </c>
      <c r="E14" s="15">
        <v>2016</v>
      </c>
      <c r="F14" s="11">
        <v>0</v>
      </c>
      <c r="G14" s="36">
        <v>0</v>
      </c>
    </row>
    <row r="15" spans="1:7" s="37" customFormat="1" x14ac:dyDescent="0.2">
      <c r="A15" s="18" t="s">
        <v>46</v>
      </c>
      <c r="B15" s="14" t="s">
        <v>47</v>
      </c>
      <c r="C15" s="14" t="s">
        <v>9</v>
      </c>
      <c r="D15" s="14" t="s">
        <v>27</v>
      </c>
      <c r="E15" s="15">
        <v>2017</v>
      </c>
      <c r="F15" s="11">
        <v>0</v>
      </c>
      <c r="G15" s="36">
        <v>0</v>
      </c>
    </row>
    <row r="16" spans="1:7" s="37" customFormat="1" x14ac:dyDescent="0.2">
      <c r="A16" s="18" t="s">
        <v>48</v>
      </c>
      <c r="B16" s="14" t="s">
        <v>49</v>
      </c>
      <c r="C16" s="14" t="s">
        <v>9</v>
      </c>
      <c r="D16" s="14" t="s">
        <v>63</v>
      </c>
      <c r="E16" s="15">
        <v>2017</v>
      </c>
      <c r="F16" s="11">
        <v>0</v>
      </c>
      <c r="G16" s="36">
        <v>0</v>
      </c>
    </row>
    <row r="17" spans="1:7" s="37" customFormat="1" x14ac:dyDescent="0.2">
      <c r="A17" s="18" t="s">
        <v>56</v>
      </c>
      <c r="B17" s="14" t="s">
        <v>57</v>
      </c>
      <c r="C17" s="14" t="s">
        <v>9</v>
      </c>
      <c r="D17" s="14" t="s">
        <v>35</v>
      </c>
      <c r="E17" s="15">
        <v>2017</v>
      </c>
      <c r="F17" s="11">
        <v>0</v>
      </c>
      <c r="G17" s="36">
        <v>0</v>
      </c>
    </row>
    <row r="18" spans="1:7" s="37" customFormat="1" x14ac:dyDescent="0.2">
      <c r="A18" s="18" t="s">
        <v>85</v>
      </c>
      <c r="B18" s="14" t="s">
        <v>86</v>
      </c>
      <c r="C18" s="14" t="s">
        <v>9</v>
      </c>
      <c r="D18" s="14" t="s">
        <v>25</v>
      </c>
      <c r="E18" s="15">
        <v>2016</v>
      </c>
      <c r="F18" s="11">
        <v>0</v>
      </c>
      <c r="G18" s="36">
        <v>0</v>
      </c>
    </row>
    <row r="19" spans="1:7" s="37" customFormat="1" x14ac:dyDescent="0.2">
      <c r="A19" s="18" t="s">
        <v>121</v>
      </c>
      <c r="B19" s="14" t="s">
        <v>122</v>
      </c>
      <c r="C19" s="14" t="s">
        <v>80</v>
      </c>
      <c r="D19" s="14" t="s">
        <v>29</v>
      </c>
      <c r="E19" s="15">
        <v>2017</v>
      </c>
      <c r="F19" s="11">
        <v>0</v>
      </c>
      <c r="G19" s="36">
        <v>0</v>
      </c>
    </row>
    <row r="20" spans="1:7" s="37" customFormat="1" x14ac:dyDescent="0.2">
      <c r="A20" s="18" t="s">
        <v>50</v>
      </c>
      <c r="B20" s="14" t="s">
        <v>51</v>
      </c>
      <c r="C20" s="14" t="s">
        <v>9</v>
      </c>
      <c r="D20" s="14" t="s">
        <v>63</v>
      </c>
      <c r="E20" s="15">
        <v>2017</v>
      </c>
      <c r="F20" s="11">
        <v>0</v>
      </c>
      <c r="G20" s="36">
        <v>0</v>
      </c>
    </row>
    <row r="21" spans="1:7" s="37" customFormat="1" x14ac:dyDescent="0.2">
      <c r="A21" s="18" t="s">
        <v>54</v>
      </c>
      <c r="B21" s="14" t="s">
        <v>55</v>
      </c>
      <c r="C21" s="14" t="s">
        <v>9</v>
      </c>
      <c r="D21" s="14" t="s">
        <v>32</v>
      </c>
      <c r="E21" s="15">
        <v>2017</v>
      </c>
      <c r="F21" s="11">
        <v>0</v>
      </c>
      <c r="G21" s="36">
        <v>0</v>
      </c>
    </row>
    <row r="22" spans="1:7" s="37" customFormat="1" x14ac:dyDescent="0.2">
      <c r="A22" s="18" t="s">
        <v>78</v>
      </c>
      <c r="B22" s="14" t="s">
        <v>79</v>
      </c>
      <c r="C22" s="14" t="s">
        <v>80</v>
      </c>
      <c r="D22" s="14" t="s">
        <v>25</v>
      </c>
      <c r="E22" s="15">
        <v>2017</v>
      </c>
      <c r="F22" s="11">
        <v>0</v>
      </c>
      <c r="G22" s="36">
        <v>0</v>
      </c>
    </row>
    <row r="23" spans="1:7" s="37" customFormat="1" x14ac:dyDescent="0.2">
      <c r="A23" s="18" t="s">
        <v>81</v>
      </c>
      <c r="B23" s="14" t="s">
        <v>82</v>
      </c>
      <c r="C23" s="14" t="s">
        <v>80</v>
      </c>
      <c r="D23" s="14" t="s">
        <v>25</v>
      </c>
      <c r="E23" s="15">
        <v>2017</v>
      </c>
      <c r="F23" s="11">
        <v>0</v>
      </c>
      <c r="G23" s="36">
        <v>0</v>
      </c>
    </row>
    <row r="24" spans="1:7" s="37" customFormat="1" x14ac:dyDescent="0.2">
      <c r="A24" s="18" t="s">
        <v>83</v>
      </c>
      <c r="B24" s="14" t="s">
        <v>84</v>
      </c>
      <c r="C24" s="14" t="s">
        <v>80</v>
      </c>
      <c r="D24" s="14" t="s">
        <v>25</v>
      </c>
      <c r="E24" s="15">
        <v>2017</v>
      </c>
      <c r="F24" s="11">
        <v>0</v>
      </c>
      <c r="G24" s="36">
        <v>0</v>
      </c>
    </row>
    <row r="25" spans="1:7" s="37" customFormat="1" x14ac:dyDescent="0.2">
      <c r="A25" s="18" t="s">
        <v>87</v>
      </c>
      <c r="B25" s="14" t="s">
        <v>88</v>
      </c>
      <c r="C25" s="14" t="s">
        <v>80</v>
      </c>
      <c r="D25" s="14" t="s">
        <v>25</v>
      </c>
      <c r="E25" s="15">
        <v>2017</v>
      </c>
      <c r="F25" s="11">
        <v>0</v>
      </c>
      <c r="G25" s="36">
        <v>0</v>
      </c>
    </row>
    <row r="26" spans="1:7" s="37" customFormat="1" x14ac:dyDescent="0.2">
      <c r="A26" s="18" t="s">
        <v>89</v>
      </c>
      <c r="B26" s="14" t="s">
        <v>90</v>
      </c>
      <c r="C26" s="14" t="s">
        <v>80</v>
      </c>
      <c r="D26" s="14" t="s">
        <v>27</v>
      </c>
      <c r="E26" s="15">
        <v>2017</v>
      </c>
      <c r="F26" s="11">
        <v>0</v>
      </c>
      <c r="G26" s="36">
        <v>0</v>
      </c>
    </row>
    <row r="27" spans="1:7" s="37" customFormat="1" x14ac:dyDescent="0.2">
      <c r="A27" s="18" t="s">
        <v>91</v>
      </c>
      <c r="B27" s="14" t="s">
        <v>92</v>
      </c>
      <c r="C27" s="14" t="s">
        <v>80</v>
      </c>
      <c r="D27" s="14" t="s">
        <v>93</v>
      </c>
      <c r="E27" s="15">
        <v>2017</v>
      </c>
      <c r="F27" s="11">
        <v>0</v>
      </c>
      <c r="G27" s="36">
        <v>0</v>
      </c>
    </row>
    <row r="28" spans="1:7" s="37" customFormat="1" x14ac:dyDescent="0.2">
      <c r="A28" s="18" t="s">
        <v>94</v>
      </c>
      <c r="B28" s="14" t="s">
        <v>95</v>
      </c>
      <c r="C28" s="14" t="s">
        <v>80</v>
      </c>
      <c r="D28" s="14" t="s">
        <v>93</v>
      </c>
      <c r="E28" s="15">
        <v>2017</v>
      </c>
      <c r="F28" s="11">
        <v>0</v>
      </c>
      <c r="G28" s="36">
        <v>0</v>
      </c>
    </row>
    <row r="29" spans="1:7" s="37" customFormat="1" x14ac:dyDescent="0.2">
      <c r="A29" s="18" t="s">
        <v>96</v>
      </c>
      <c r="B29" s="14" t="s">
        <v>97</v>
      </c>
      <c r="C29" s="14" t="s">
        <v>80</v>
      </c>
      <c r="D29" s="14" t="s">
        <v>93</v>
      </c>
      <c r="E29" s="15">
        <v>2017</v>
      </c>
      <c r="F29" s="11">
        <v>0</v>
      </c>
      <c r="G29" s="36">
        <v>0</v>
      </c>
    </row>
    <row r="30" spans="1:7" s="37" customFormat="1" x14ac:dyDescent="0.2">
      <c r="A30" s="18" t="s">
        <v>98</v>
      </c>
      <c r="B30" s="14" t="s">
        <v>99</v>
      </c>
      <c r="C30" s="14" t="s">
        <v>80</v>
      </c>
      <c r="D30" s="14" t="s">
        <v>100</v>
      </c>
      <c r="E30" s="15">
        <v>2017</v>
      </c>
      <c r="F30" s="11">
        <v>0</v>
      </c>
      <c r="G30" s="36">
        <v>0</v>
      </c>
    </row>
    <row r="31" spans="1:7" s="37" customFormat="1" x14ac:dyDescent="0.2">
      <c r="A31" s="18" t="s">
        <v>101</v>
      </c>
      <c r="B31" s="14" t="s">
        <v>102</v>
      </c>
      <c r="C31" s="14" t="s">
        <v>80</v>
      </c>
      <c r="D31" s="14" t="s">
        <v>100</v>
      </c>
      <c r="E31" s="15">
        <v>2017</v>
      </c>
      <c r="F31" s="11">
        <v>0</v>
      </c>
      <c r="G31" s="36">
        <v>0</v>
      </c>
    </row>
    <row r="32" spans="1:7" s="37" customFormat="1" x14ac:dyDescent="0.2">
      <c r="A32" s="18" t="s">
        <v>103</v>
      </c>
      <c r="B32" s="14" t="s">
        <v>104</v>
      </c>
      <c r="C32" s="14" t="s">
        <v>80</v>
      </c>
      <c r="D32" s="14" t="s">
        <v>100</v>
      </c>
      <c r="E32" s="15">
        <v>2017</v>
      </c>
      <c r="F32" s="11">
        <v>0</v>
      </c>
      <c r="G32" s="36">
        <v>0</v>
      </c>
    </row>
    <row r="33" spans="1:7" s="37" customFormat="1" x14ac:dyDescent="0.2">
      <c r="A33" s="18" t="s">
        <v>105</v>
      </c>
      <c r="B33" s="14" t="s">
        <v>106</v>
      </c>
      <c r="C33" s="14" t="s">
        <v>80</v>
      </c>
      <c r="D33" s="14" t="s">
        <v>28</v>
      </c>
      <c r="E33" s="15">
        <v>2017</v>
      </c>
      <c r="F33" s="11">
        <v>0</v>
      </c>
      <c r="G33" s="36">
        <v>0</v>
      </c>
    </row>
    <row r="34" spans="1:7" s="37" customFormat="1" x14ac:dyDescent="0.2">
      <c r="A34" s="18" t="s">
        <v>107</v>
      </c>
      <c r="B34" s="14" t="s">
        <v>108</v>
      </c>
      <c r="C34" s="14" t="s">
        <v>80</v>
      </c>
      <c r="D34" s="14" t="s">
        <v>28</v>
      </c>
      <c r="E34" s="15">
        <v>2017</v>
      </c>
      <c r="F34" s="11">
        <v>0</v>
      </c>
      <c r="G34" s="36">
        <v>0</v>
      </c>
    </row>
    <row r="35" spans="1:7" s="37" customFormat="1" x14ac:dyDescent="0.2">
      <c r="A35" s="18" t="s">
        <v>111</v>
      </c>
      <c r="B35" s="14" t="s">
        <v>112</v>
      </c>
      <c r="C35" s="14" t="s">
        <v>80</v>
      </c>
      <c r="D35" s="14" t="s">
        <v>28</v>
      </c>
      <c r="E35" s="15">
        <v>2017</v>
      </c>
      <c r="F35" s="11">
        <v>0</v>
      </c>
      <c r="G35" s="36">
        <v>0</v>
      </c>
    </row>
    <row r="36" spans="1:7" s="37" customFormat="1" x14ac:dyDescent="0.2">
      <c r="A36" s="18" t="s">
        <v>113</v>
      </c>
      <c r="B36" s="14" t="s">
        <v>114</v>
      </c>
      <c r="C36" s="14" t="s">
        <v>80</v>
      </c>
      <c r="D36" s="14" t="s">
        <v>29</v>
      </c>
      <c r="E36" s="15">
        <v>2017</v>
      </c>
      <c r="F36" s="11">
        <v>0</v>
      </c>
      <c r="G36" s="36">
        <v>0</v>
      </c>
    </row>
    <row r="37" spans="1:7" s="37" customFormat="1" x14ac:dyDescent="0.2">
      <c r="A37" s="18" t="s">
        <v>115</v>
      </c>
      <c r="B37" s="14" t="s">
        <v>116</v>
      </c>
      <c r="C37" s="14" t="s">
        <v>9</v>
      </c>
      <c r="D37" s="14" t="s">
        <v>29</v>
      </c>
      <c r="E37" s="15">
        <v>2018</v>
      </c>
      <c r="F37" s="11">
        <v>0</v>
      </c>
      <c r="G37" s="36">
        <v>0</v>
      </c>
    </row>
    <row r="38" spans="1:7" s="37" customFormat="1" x14ac:dyDescent="0.2">
      <c r="A38" s="18" t="s">
        <v>117</v>
      </c>
      <c r="B38" s="14" t="s">
        <v>118</v>
      </c>
      <c r="C38" s="14" t="s">
        <v>80</v>
      </c>
      <c r="D38" s="14" t="s">
        <v>29</v>
      </c>
      <c r="E38" s="15">
        <v>2017</v>
      </c>
      <c r="F38" s="11">
        <v>0</v>
      </c>
      <c r="G38" s="36">
        <v>0</v>
      </c>
    </row>
    <row r="39" spans="1:7" s="37" customFormat="1" x14ac:dyDescent="0.2">
      <c r="A39" s="18" t="s">
        <v>119</v>
      </c>
      <c r="B39" s="14" t="s">
        <v>120</v>
      </c>
      <c r="C39" s="14" t="s">
        <v>80</v>
      </c>
      <c r="D39" s="14" t="s">
        <v>29</v>
      </c>
      <c r="E39" s="15">
        <v>2017</v>
      </c>
      <c r="F39" s="11">
        <v>0</v>
      </c>
      <c r="G39" s="36">
        <v>0</v>
      </c>
    </row>
    <row r="40" spans="1:7" s="37" customFormat="1" x14ac:dyDescent="0.2">
      <c r="A40" s="18" t="s">
        <v>125</v>
      </c>
      <c r="B40" s="14" t="s">
        <v>126</v>
      </c>
      <c r="C40" s="14" t="s">
        <v>9</v>
      </c>
      <c r="D40" s="14" t="s">
        <v>32</v>
      </c>
      <c r="E40" s="15">
        <v>2018</v>
      </c>
      <c r="F40" s="11">
        <v>0</v>
      </c>
      <c r="G40" s="36">
        <v>0</v>
      </c>
    </row>
    <row r="41" spans="1:7" s="37" customFormat="1" x14ac:dyDescent="0.2">
      <c r="A41" s="18" t="s">
        <v>127</v>
      </c>
      <c r="B41" s="14" t="s">
        <v>128</v>
      </c>
      <c r="C41" s="14" t="s">
        <v>80</v>
      </c>
      <c r="D41" s="14" t="s">
        <v>35</v>
      </c>
      <c r="E41" s="15">
        <v>2017</v>
      </c>
      <c r="F41" s="11">
        <v>0</v>
      </c>
      <c r="G41" s="36">
        <v>0</v>
      </c>
    </row>
    <row r="42" spans="1:7" s="37" customFormat="1" x14ac:dyDescent="0.2">
      <c r="A42" s="18" t="s">
        <v>129</v>
      </c>
      <c r="B42" s="14" t="s">
        <v>130</v>
      </c>
      <c r="C42" s="14" t="s">
        <v>80</v>
      </c>
      <c r="D42" s="14" t="s">
        <v>131</v>
      </c>
      <c r="E42" s="15">
        <v>2017</v>
      </c>
      <c r="F42" s="11">
        <v>0</v>
      </c>
      <c r="G42" s="36">
        <v>0</v>
      </c>
    </row>
    <row r="43" spans="1:7" s="37" customFormat="1" x14ac:dyDescent="0.2">
      <c r="A43" s="18" t="s">
        <v>132</v>
      </c>
      <c r="B43" s="14" t="s">
        <v>133</v>
      </c>
      <c r="C43" s="14" t="s">
        <v>80</v>
      </c>
      <c r="D43" s="14" t="s">
        <v>131</v>
      </c>
      <c r="E43" s="15">
        <v>2017</v>
      </c>
      <c r="F43" s="11">
        <v>0</v>
      </c>
      <c r="G43" s="36">
        <v>0</v>
      </c>
    </row>
    <row r="44" spans="1:7" s="37" customFormat="1" x14ac:dyDescent="0.2">
      <c r="A44" s="18" t="s">
        <v>134</v>
      </c>
      <c r="B44" s="14" t="s">
        <v>135</v>
      </c>
      <c r="C44" s="14" t="s">
        <v>9</v>
      </c>
      <c r="D44" s="14" t="s">
        <v>131</v>
      </c>
      <c r="E44" s="15">
        <v>2018</v>
      </c>
      <c r="F44" s="11">
        <v>0</v>
      </c>
      <c r="G44" s="36">
        <v>0</v>
      </c>
    </row>
    <row r="45" spans="1:7" s="37" customFormat="1" x14ac:dyDescent="0.2">
      <c r="A45" s="18" t="s">
        <v>136</v>
      </c>
      <c r="B45" s="14" t="s">
        <v>137</v>
      </c>
      <c r="C45" s="14" t="s">
        <v>80</v>
      </c>
      <c r="D45" s="14" t="s">
        <v>138</v>
      </c>
      <c r="E45" s="15">
        <v>2017</v>
      </c>
      <c r="F45" s="11">
        <v>0</v>
      </c>
      <c r="G45" s="36">
        <v>0</v>
      </c>
    </row>
    <row r="46" spans="1:7" s="37" customFormat="1" x14ac:dyDescent="0.2">
      <c r="A46" s="18" t="s">
        <v>139</v>
      </c>
      <c r="B46" s="14" t="s">
        <v>140</v>
      </c>
      <c r="C46" s="14" t="s">
        <v>80</v>
      </c>
      <c r="D46" s="14" t="s">
        <v>138</v>
      </c>
      <c r="E46" s="15">
        <v>2017</v>
      </c>
      <c r="F46" s="11">
        <v>0</v>
      </c>
      <c r="G46" s="36">
        <v>0</v>
      </c>
    </row>
    <row r="47" spans="1:7" s="37" customFormat="1" x14ac:dyDescent="0.2">
      <c r="A47" s="18" t="s">
        <v>141</v>
      </c>
      <c r="B47" s="14" t="s">
        <v>142</v>
      </c>
      <c r="C47" s="14" t="s">
        <v>80</v>
      </c>
      <c r="D47" s="14" t="s">
        <v>138</v>
      </c>
      <c r="E47" s="15">
        <v>2017</v>
      </c>
      <c r="F47" s="11">
        <v>0</v>
      </c>
      <c r="G47" s="36">
        <v>0</v>
      </c>
    </row>
    <row r="48" spans="1:7" s="37" customFormat="1" x14ac:dyDescent="0.2">
      <c r="A48" s="18" t="s">
        <v>143</v>
      </c>
      <c r="B48" s="14" t="s">
        <v>144</v>
      </c>
      <c r="C48" s="14" t="s">
        <v>80</v>
      </c>
      <c r="D48" s="14" t="s">
        <v>138</v>
      </c>
      <c r="E48" s="15">
        <v>2017</v>
      </c>
      <c r="F48" s="11">
        <v>0</v>
      </c>
      <c r="G48" s="36">
        <v>0</v>
      </c>
    </row>
    <row r="49" spans="1:7" s="37" customFormat="1" x14ac:dyDescent="0.2">
      <c r="A49" s="18"/>
      <c r="B49" s="14"/>
      <c r="C49" s="14"/>
      <c r="D49" s="14"/>
      <c r="E49" s="15"/>
      <c r="F49" s="11">
        <v>88.767330671769713</v>
      </c>
      <c r="G49" s="36">
        <v>4267427.8880556291</v>
      </c>
    </row>
    <row r="50" spans="1:7" s="37" customFormat="1" x14ac:dyDescent="0.2">
      <c r="G50" s="45" t="s">
        <v>146</v>
      </c>
    </row>
    <row r="51" spans="1:7" s="37" customFormat="1" x14ac:dyDescent="0.2">
      <c r="G51" s="40"/>
    </row>
    <row r="52" spans="1:7" s="37" customFormat="1" x14ac:dyDescent="0.2"/>
    <row r="53" spans="1:7" s="37" customFormat="1" x14ac:dyDescent="0.2">
      <c r="C53"/>
      <c r="D53"/>
      <c r="E53"/>
    </row>
    <row r="54" spans="1:7" s="37" customFormat="1" x14ac:dyDescent="0.2">
      <c r="C54"/>
      <c r="D54"/>
      <c r="E54"/>
    </row>
    <row r="55" spans="1:7" s="37" customFormat="1" x14ac:dyDescent="0.2">
      <c r="C55"/>
      <c r="D55"/>
      <c r="E55"/>
    </row>
    <row r="56" spans="1:7" s="37" customFormat="1" x14ac:dyDescent="0.2">
      <c r="C56"/>
      <c r="D56"/>
      <c r="E56"/>
    </row>
    <row r="57" spans="1:7" s="37" customFormat="1" x14ac:dyDescent="0.2">
      <c r="C57"/>
      <c r="D57"/>
      <c r="E57"/>
    </row>
    <row r="58" spans="1:7" s="37" customFormat="1" x14ac:dyDescent="0.2">
      <c r="C58"/>
      <c r="D58"/>
      <c r="E58"/>
    </row>
    <row r="59" spans="1:7" s="37" customFormat="1" x14ac:dyDescent="0.2">
      <c r="C59"/>
      <c r="D59"/>
      <c r="E59"/>
    </row>
    <row r="60" spans="1:7" s="37" customFormat="1" x14ac:dyDescent="0.2">
      <c r="C60"/>
      <c r="D60"/>
      <c r="E60"/>
    </row>
    <row r="61" spans="1:7" s="37" customFormat="1" x14ac:dyDescent="0.2">
      <c r="C61"/>
      <c r="D61"/>
      <c r="E61"/>
    </row>
    <row r="62" spans="1:7" s="37" customFormat="1" x14ac:dyDescent="0.2"/>
    <row r="63" spans="1:7" s="37" customFormat="1" x14ac:dyDescent="0.2"/>
    <row r="64" spans="1:7" s="37" customFormat="1" x14ac:dyDescent="0.2"/>
    <row r="65" s="37" customFormat="1" x14ac:dyDescent="0.2"/>
    <row r="66" s="37" customFormat="1" x14ac:dyDescent="0.2"/>
    <row r="67" s="37" customFormat="1" x14ac:dyDescent="0.2"/>
    <row r="68" s="37" customFormat="1" x14ac:dyDescent="0.2"/>
    <row r="69" s="37" customFormat="1" x14ac:dyDescent="0.2"/>
    <row r="70" s="37" customFormat="1" x14ac:dyDescent="0.2"/>
    <row r="71" s="37" customFormat="1" x14ac:dyDescent="0.2"/>
    <row r="72" s="37" customFormat="1" x14ac:dyDescent="0.2"/>
    <row r="73" s="37" customFormat="1" x14ac:dyDescent="0.2"/>
    <row r="74" s="37" customFormat="1" x14ac:dyDescent="0.2"/>
    <row r="75" s="37" customFormat="1" x14ac:dyDescent="0.2"/>
    <row r="76" s="37" customFormat="1" x14ac:dyDescent="0.2"/>
    <row r="77" s="37" customFormat="1" x14ac:dyDescent="0.2"/>
    <row r="78" s="37" customFormat="1" x14ac:dyDescent="0.2"/>
    <row r="79" s="37" customFormat="1" x14ac:dyDescent="0.2"/>
    <row r="80" s="37" customFormat="1" x14ac:dyDescent="0.2"/>
    <row r="81" s="37" customFormat="1" x14ac:dyDescent="0.2"/>
    <row r="82" s="37" customFormat="1" x14ac:dyDescent="0.2"/>
    <row r="83" s="37" customFormat="1" x14ac:dyDescent="0.2"/>
    <row r="84" s="37" customFormat="1" x14ac:dyDescent="0.2"/>
    <row r="85" s="37" customFormat="1" x14ac:dyDescent="0.2"/>
    <row r="86" s="37" customFormat="1" x14ac:dyDescent="0.2"/>
    <row r="87" s="37" customFormat="1" x14ac:dyDescent="0.2"/>
    <row r="88" s="37" customFormat="1" x14ac:dyDescent="0.2"/>
    <row r="89" s="37" customFormat="1" x14ac:dyDescent="0.2"/>
    <row r="90" s="37" customFormat="1" x14ac:dyDescent="0.2"/>
    <row r="91" s="37" customFormat="1" x14ac:dyDescent="0.2"/>
    <row r="92" s="37" customFormat="1" x14ac:dyDescent="0.2"/>
    <row r="93" s="37" customFormat="1" x14ac:dyDescent="0.2"/>
    <row r="94" s="37" customFormat="1" x14ac:dyDescent="0.2"/>
    <row r="95" s="37" customFormat="1" x14ac:dyDescent="0.2"/>
    <row r="96" s="37" customFormat="1" x14ac:dyDescent="0.2"/>
    <row r="97" s="37" customFormat="1" x14ac:dyDescent="0.2"/>
    <row r="98" s="37" customFormat="1" x14ac:dyDescent="0.2"/>
    <row r="99" s="37" customFormat="1" x14ac:dyDescent="0.2"/>
    <row r="100" s="37" customFormat="1" x14ac:dyDescent="0.2"/>
    <row r="101" s="37" customFormat="1" x14ac:dyDescent="0.2"/>
    <row r="102" s="37" customFormat="1" x14ac:dyDescent="0.2"/>
    <row r="103" s="37" customFormat="1" x14ac:dyDescent="0.2"/>
    <row r="104" s="37" customFormat="1" x14ac:dyDescent="0.2"/>
    <row r="105" s="37" customFormat="1" x14ac:dyDescent="0.2"/>
    <row r="106" s="37" customFormat="1" x14ac:dyDescent="0.2"/>
    <row r="107" s="37" customFormat="1" x14ac:dyDescent="0.2"/>
    <row r="108" s="37" customFormat="1" x14ac:dyDescent="0.2"/>
    <row r="109" s="37" customFormat="1" x14ac:dyDescent="0.2"/>
    <row r="110" s="37" customFormat="1" x14ac:dyDescent="0.2"/>
    <row r="111" s="37" customFormat="1" x14ac:dyDescent="0.2"/>
    <row r="112" s="37" customFormat="1" x14ac:dyDescent="0.2"/>
    <row r="113" s="37" customFormat="1" x14ac:dyDescent="0.2"/>
    <row r="114" s="37" customFormat="1" x14ac:dyDescent="0.2"/>
    <row r="115" s="37" customFormat="1" x14ac:dyDescent="0.2"/>
    <row r="116" s="37" customFormat="1" x14ac:dyDescent="0.2"/>
    <row r="117" s="37" customFormat="1" x14ac:dyDescent="0.2"/>
    <row r="118" s="37" customFormat="1" x14ac:dyDescent="0.2"/>
    <row r="119" s="37" customFormat="1" x14ac:dyDescent="0.2"/>
    <row r="120" s="37" customFormat="1" x14ac:dyDescent="0.2"/>
    <row r="121" s="37" customFormat="1" x14ac:dyDescent="0.2"/>
    <row r="122" s="37" customFormat="1" x14ac:dyDescent="0.2"/>
    <row r="123" s="37" customFormat="1" x14ac:dyDescent="0.2"/>
    <row r="124" s="37" customFormat="1" x14ac:dyDescent="0.2"/>
    <row r="125" s="37" customFormat="1" x14ac:dyDescent="0.2"/>
    <row r="126" s="37" customFormat="1" x14ac:dyDescent="0.2"/>
    <row r="127" s="37" customFormat="1" x14ac:dyDescent="0.2"/>
    <row r="128" s="37" customFormat="1" x14ac:dyDescent="0.2"/>
    <row r="129" s="37" customFormat="1" x14ac:dyDescent="0.2"/>
    <row r="130" s="37" customFormat="1" x14ac:dyDescent="0.2"/>
    <row r="131" s="37" customFormat="1" x14ac:dyDescent="0.2"/>
    <row r="132" s="37" customFormat="1" x14ac:dyDescent="0.2"/>
    <row r="133" s="37" customFormat="1" x14ac:dyDescent="0.2"/>
    <row r="134" s="37" customFormat="1" x14ac:dyDescent="0.2"/>
    <row r="135" s="37" customFormat="1" x14ac:dyDescent="0.2"/>
    <row r="136" s="37" customFormat="1" x14ac:dyDescent="0.2"/>
    <row r="137" s="37" customFormat="1" x14ac:dyDescent="0.2"/>
    <row r="138" s="37" customFormat="1" x14ac:dyDescent="0.2"/>
    <row r="139" s="37" customFormat="1" x14ac:dyDescent="0.2"/>
    <row r="140" s="37" customFormat="1" x14ac:dyDescent="0.2"/>
    <row r="141" s="37" customFormat="1" x14ac:dyDescent="0.2"/>
    <row r="142" s="37" customFormat="1" x14ac:dyDescent="0.2"/>
    <row r="143" s="37" customFormat="1" x14ac:dyDescent="0.2"/>
    <row r="144" s="37" customFormat="1" x14ac:dyDescent="0.2"/>
    <row r="145" s="37" customFormat="1" x14ac:dyDescent="0.2"/>
    <row r="146" s="37" customFormat="1" x14ac:dyDescent="0.2"/>
    <row r="147" s="37" customFormat="1" x14ac:dyDescent="0.2"/>
    <row r="148" s="37" customFormat="1" x14ac:dyDescent="0.2"/>
    <row r="149" s="37" customFormat="1" x14ac:dyDescent="0.2"/>
    <row r="150" s="37" customFormat="1" x14ac:dyDescent="0.2"/>
    <row r="151" s="37" customFormat="1" x14ac:dyDescent="0.2"/>
    <row r="152" s="37" customFormat="1" x14ac:dyDescent="0.2"/>
    <row r="153" s="37" customFormat="1" x14ac:dyDescent="0.2"/>
    <row r="154" s="37" customFormat="1" x14ac:dyDescent="0.2"/>
    <row r="155" s="37" customFormat="1" x14ac:dyDescent="0.2"/>
    <row r="156" s="37" customFormat="1" x14ac:dyDescent="0.2"/>
    <row r="157" s="37" customFormat="1" x14ac:dyDescent="0.2"/>
    <row r="158" s="37" customFormat="1" x14ac:dyDescent="0.2"/>
    <row r="159" s="37" customFormat="1" x14ac:dyDescent="0.2"/>
    <row r="160" s="37" customFormat="1" x14ac:dyDescent="0.2"/>
    <row r="161" s="37" customFormat="1" x14ac:dyDescent="0.2"/>
    <row r="162" s="37" customFormat="1" x14ac:dyDescent="0.2"/>
    <row r="163" s="37" customFormat="1" x14ac:dyDescent="0.2"/>
    <row r="164" s="37" customFormat="1" x14ac:dyDescent="0.2"/>
    <row r="165" s="37" customFormat="1" x14ac:dyDescent="0.2"/>
    <row r="166" s="37" customFormat="1" x14ac:dyDescent="0.2"/>
    <row r="167" s="37" customFormat="1" x14ac:dyDescent="0.2"/>
    <row r="168" s="37" customFormat="1" x14ac:dyDescent="0.2"/>
    <row r="169" s="37" customFormat="1" x14ac:dyDescent="0.2"/>
    <row r="170" s="37" customFormat="1" x14ac:dyDescent="0.2"/>
    <row r="171" s="37" customFormat="1" x14ac:dyDescent="0.2"/>
    <row r="172" s="37" customFormat="1" x14ac:dyDescent="0.2"/>
    <row r="173" s="37" customFormat="1" x14ac:dyDescent="0.2"/>
    <row r="174" s="37" customFormat="1" x14ac:dyDescent="0.2"/>
    <row r="175" s="37" customFormat="1" x14ac:dyDescent="0.2"/>
    <row r="176" s="37" customFormat="1" x14ac:dyDescent="0.2"/>
    <row r="177" s="37" customFormat="1" x14ac:dyDescent="0.2"/>
    <row r="178" s="37" customFormat="1" x14ac:dyDescent="0.2"/>
    <row r="179" s="37" customFormat="1" x14ac:dyDescent="0.2"/>
    <row r="180" s="37" customFormat="1" x14ac:dyDescent="0.2"/>
    <row r="181" s="37" customFormat="1" x14ac:dyDescent="0.2"/>
    <row r="182" s="37" customFormat="1" x14ac:dyDescent="0.2"/>
    <row r="183" s="37" customFormat="1" x14ac:dyDescent="0.2"/>
    <row r="184" s="37" customFormat="1" x14ac:dyDescent="0.2"/>
    <row r="185" s="37" customFormat="1" x14ac:dyDescent="0.2"/>
    <row r="186" s="37" customFormat="1" x14ac:dyDescent="0.2"/>
    <row r="187" s="37" customFormat="1" x14ac:dyDescent="0.2"/>
    <row r="188" s="37" customFormat="1" x14ac:dyDescent="0.2"/>
    <row r="189" s="37" customFormat="1" x14ac:dyDescent="0.2"/>
    <row r="190" s="37" customFormat="1" x14ac:dyDescent="0.2"/>
    <row r="191" s="37" customFormat="1" x14ac:dyDescent="0.2"/>
    <row r="192" s="37" customFormat="1" x14ac:dyDescent="0.2"/>
    <row r="193" s="37" customFormat="1" x14ac:dyDescent="0.2"/>
    <row r="194" s="37" customFormat="1" x14ac:dyDescent="0.2"/>
    <row r="195" s="37" customFormat="1" x14ac:dyDescent="0.2"/>
    <row r="196" s="37" customFormat="1" x14ac:dyDescent="0.2"/>
    <row r="197" s="37" customFormat="1" x14ac:dyDescent="0.2"/>
    <row r="198" s="37" customFormat="1" x14ac:dyDescent="0.2"/>
    <row r="199" s="37" customFormat="1" x14ac:dyDescent="0.2"/>
    <row r="200" s="37" customFormat="1" x14ac:dyDescent="0.2"/>
    <row r="201" s="37" customFormat="1" x14ac:dyDescent="0.2"/>
    <row r="202" s="37" customFormat="1" x14ac:dyDescent="0.2"/>
    <row r="203" s="37" customFormat="1" x14ac:dyDescent="0.2"/>
    <row r="204" s="37" customFormat="1" x14ac:dyDescent="0.2"/>
    <row r="205" s="37" customFormat="1" x14ac:dyDescent="0.2"/>
    <row r="206" s="37" customFormat="1" x14ac:dyDescent="0.2"/>
    <row r="207" s="37" customFormat="1" x14ac:dyDescent="0.2"/>
    <row r="208" s="37" customFormat="1" x14ac:dyDescent="0.2"/>
    <row r="209" s="37" customFormat="1" x14ac:dyDescent="0.2"/>
    <row r="210" s="37" customFormat="1" x14ac:dyDescent="0.2"/>
    <row r="211" s="37" customFormat="1" x14ac:dyDescent="0.2"/>
    <row r="212" s="37" customFormat="1" x14ac:dyDescent="0.2"/>
    <row r="213" s="37" customFormat="1" x14ac:dyDescent="0.2"/>
    <row r="214" s="37" customFormat="1" x14ac:dyDescent="0.2"/>
    <row r="215" s="37" customFormat="1" x14ac:dyDescent="0.2"/>
    <row r="216" s="37" customFormat="1" x14ac:dyDescent="0.2"/>
    <row r="217" s="37" customFormat="1" x14ac:dyDescent="0.2"/>
    <row r="218" s="37" customFormat="1" x14ac:dyDescent="0.2"/>
    <row r="219" s="37" customFormat="1" x14ac:dyDescent="0.2"/>
    <row r="220" s="37" customFormat="1" x14ac:dyDescent="0.2"/>
    <row r="221" s="37" customFormat="1" x14ac:dyDescent="0.2"/>
    <row r="222" s="37" customFormat="1" x14ac:dyDescent="0.2"/>
    <row r="223" s="37" customFormat="1" x14ac:dyDescent="0.2"/>
    <row r="224" s="37" customFormat="1" x14ac:dyDescent="0.2"/>
    <row r="225" s="37" customFormat="1" x14ac:dyDescent="0.2"/>
    <row r="226" s="37" customFormat="1" x14ac:dyDescent="0.2"/>
    <row r="227" s="37" customFormat="1" x14ac:dyDescent="0.2"/>
    <row r="228" s="37" customFormat="1" x14ac:dyDescent="0.2"/>
    <row r="229" s="37" customFormat="1" x14ac:dyDescent="0.2"/>
    <row r="230" s="37" customFormat="1" x14ac:dyDescent="0.2"/>
    <row r="231" s="37" customFormat="1" x14ac:dyDescent="0.2"/>
    <row r="232" s="37" customFormat="1" x14ac:dyDescent="0.2"/>
    <row r="233" s="37" customFormat="1" x14ac:dyDescent="0.2"/>
    <row r="234" s="37" customFormat="1" x14ac:dyDescent="0.2"/>
    <row r="235" s="37" customFormat="1" x14ac:dyDescent="0.2"/>
    <row r="236" s="37" customFormat="1" x14ac:dyDescent="0.2"/>
    <row r="237" s="37" customFormat="1" x14ac:dyDescent="0.2"/>
    <row r="238" s="37" customFormat="1" x14ac:dyDescent="0.2"/>
    <row r="239" s="37" customFormat="1" x14ac:dyDescent="0.2"/>
    <row r="240" s="37" customFormat="1" x14ac:dyDescent="0.2"/>
    <row r="241" s="37" customFormat="1" x14ac:dyDescent="0.2"/>
    <row r="242" s="37" customFormat="1" x14ac:dyDescent="0.2"/>
    <row r="243" s="37" customFormat="1" x14ac:dyDescent="0.2"/>
    <row r="244" s="37" customFormat="1" x14ac:dyDescent="0.2"/>
    <row r="245" s="37" customFormat="1" x14ac:dyDescent="0.2"/>
    <row r="246" s="37" customFormat="1" x14ac:dyDescent="0.2"/>
    <row r="247" s="37" customFormat="1" x14ac:dyDescent="0.2"/>
    <row r="248" s="37" customFormat="1" x14ac:dyDescent="0.2"/>
    <row r="249" s="37" customFormat="1" x14ac:dyDescent="0.2"/>
    <row r="250" s="37" customFormat="1" x14ac:dyDescent="0.2"/>
    <row r="251" s="37" customFormat="1" x14ac:dyDescent="0.2"/>
    <row r="252" s="37" customFormat="1" x14ac:dyDescent="0.2"/>
    <row r="253" s="37" customFormat="1" x14ac:dyDescent="0.2"/>
    <row r="254" s="37" customFormat="1" x14ac:dyDescent="0.2"/>
    <row r="255" s="37" customFormat="1" x14ac:dyDescent="0.2"/>
    <row r="256" s="37" customFormat="1" x14ac:dyDescent="0.2"/>
    <row r="257" s="37" customFormat="1" x14ac:dyDescent="0.2"/>
    <row r="258" s="37" customFormat="1" x14ac:dyDescent="0.2"/>
    <row r="259" s="37" customFormat="1" x14ac:dyDescent="0.2"/>
    <row r="260" s="37" customFormat="1" x14ac:dyDescent="0.2"/>
    <row r="261" s="37" customFormat="1" x14ac:dyDescent="0.2"/>
    <row r="262" s="37" customFormat="1" x14ac:dyDescent="0.2"/>
    <row r="263" s="37" customFormat="1" x14ac:dyDescent="0.2"/>
    <row r="264" s="37" customFormat="1" x14ac:dyDescent="0.2"/>
    <row r="265" s="37" customFormat="1" x14ac:dyDescent="0.2"/>
    <row r="266" s="37" customFormat="1" x14ac:dyDescent="0.2"/>
    <row r="267" s="37" customFormat="1" x14ac:dyDescent="0.2"/>
    <row r="268" s="37" customFormat="1" x14ac:dyDescent="0.2"/>
    <row r="269" s="37" customFormat="1" x14ac:dyDescent="0.2"/>
    <row r="270" s="37" customFormat="1" x14ac:dyDescent="0.2"/>
    <row r="271" s="37" customFormat="1" x14ac:dyDescent="0.2"/>
    <row r="272" s="37" customFormat="1" x14ac:dyDescent="0.2"/>
    <row r="273" s="37" customFormat="1" x14ac:dyDescent="0.2"/>
    <row r="274" s="37" customFormat="1" x14ac:dyDescent="0.2"/>
    <row r="275" s="37" customFormat="1" x14ac:dyDescent="0.2"/>
    <row r="276" s="37" customFormat="1" x14ac:dyDescent="0.2"/>
    <row r="277" s="37" customFormat="1" x14ac:dyDescent="0.2"/>
    <row r="278" s="37" customFormat="1" x14ac:dyDescent="0.2"/>
    <row r="279" s="37" customFormat="1" x14ac:dyDescent="0.2"/>
    <row r="280" s="37" customFormat="1" x14ac:dyDescent="0.2"/>
    <row r="281" s="37" customFormat="1" x14ac:dyDescent="0.2"/>
  </sheetData>
  <autoFilter ref="A1:G15"/>
  <pageMargins left="0.7" right="0.7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Publications</vt:lpstr>
      <vt:lpstr>Essais-Inclusions</vt:lpstr>
      <vt:lpstr>Enseignement</vt:lpstr>
      <vt:lpstr>Score</vt:lpstr>
      <vt:lpstr>Montants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DEPREZ Marc</dc:creator>
  <cp:lastModifiedBy>harvey.wiernik</cp:lastModifiedBy>
  <cp:revision>0</cp:revision>
  <cp:lastPrinted>2019-02-20T14:41:28Z</cp:lastPrinted>
  <dcterms:created xsi:type="dcterms:W3CDTF">2016-01-26T12:01:19Z</dcterms:created>
  <dcterms:modified xsi:type="dcterms:W3CDTF">2019-04-24T12:11:40Z</dcterms:modified>
</cp:coreProperties>
</file>