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" windowWidth="24915" windowHeight="11055" activeTab="2"/>
  </bookViews>
  <sheets>
    <sheet name="Scores_DRCI" sheetId="1" r:id="rId1"/>
    <sheet name="Montants_DRCI" sheetId="2" r:id="rId2"/>
    <sheet name="Dotations-2019" sheetId="3" r:id="rId3"/>
  </sheets>
  <definedNames>
    <definedName name="_xlnm._FilterDatabase" localSheetId="2" hidden="1">'Dotations-2019'!$A$1:$F$49</definedName>
    <definedName name="_xlnm._FilterDatabase" localSheetId="1" hidden="1">Montants_DRCI!$A$1:$J$224</definedName>
    <definedName name="_xlnm._FilterDatabase" localSheetId="0" hidden="1">Scores_DRCI!$A$1:$L$224</definedName>
  </definedNames>
  <calcPr calcId="145621"/>
</workbook>
</file>

<file path=xl/calcChain.xml><?xml version="1.0" encoding="utf-8"?>
<calcChain xmlns="http://schemas.openxmlformats.org/spreadsheetml/2006/main">
  <c r="H59" i="2" l="1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57" i="2"/>
  <c r="H52" i="2"/>
  <c r="H53" i="2"/>
  <c r="H54" i="2"/>
  <c r="H55" i="2"/>
  <c r="H46" i="2"/>
  <c r="H47" i="2"/>
  <c r="H48" i="2"/>
  <c r="H49" i="2"/>
  <c r="H50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" i="2"/>
  <c r="J58" i="2" l="1"/>
  <c r="J56" i="2"/>
  <c r="J51" i="2"/>
  <c r="I224" i="1" l="1"/>
  <c r="K224" i="1"/>
  <c r="J224" i="1" l="1"/>
  <c r="G224" i="1" l="1"/>
  <c r="E224" i="1"/>
  <c r="F224" i="1"/>
  <c r="L224" i="1" l="1"/>
  <c r="H224" i="1" l="1"/>
  <c r="G6" i="2" l="1"/>
  <c r="G20" i="2"/>
  <c r="G39" i="2"/>
  <c r="G38" i="2"/>
  <c r="G45" i="2"/>
  <c r="G28" i="2"/>
  <c r="G44" i="2"/>
  <c r="G13" i="2"/>
  <c r="G9" i="2"/>
  <c r="G8" i="2"/>
  <c r="G26" i="2"/>
  <c r="G19" i="2"/>
  <c r="G27" i="2"/>
  <c r="G36" i="2"/>
  <c r="G29" i="2"/>
  <c r="G42" i="2"/>
  <c r="G35" i="2"/>
  <c r="G43" i="2"/>
  <c r="G11" i="2"/>
  <c r="G23" i="2"/>
  <c r="G3" i="2"/>
  <c r="G18" i="2"/>
  <c r="G12" i="2"/>
  <c r="G15" i="2"/>
  <c r="G7" i="2"/>
  <c r="G31" i="2"/>
  <c r="G25" i="2"/>
  <c r="G30" i="2"/>
  <c r="G41" i="2"/>
  <c r="G24" i="2"/>
  <c r="G14" i="2"/>
  <c r="G10" i="2"/>
  <c r="G34" i="2"/>
  <c r="G33" i="2"/>
  <c r="G37" i="2"/>
  <c r="G5" i="2"/>
  <c r="G40" i="2"/>
  <c r="G16" i="2"/>
  <c r="G4" i="2"/>
  <c r="G32" i="2"/>
  <c r="G22" i="2"/>
  <c r="G21" i="2"/>
  <c r="G17" i="2"/>
  <c r="M224" i="1" l="1"/>
  <c r="F2" i="2"/>
  <c r="G2" i="2"/>
  <c r="G224" i="2" s="1"/>
  <c r="H27" i="2" s="1"/>
  <c r="I27" i="2" s="1"/>
  <c r="J27" i="2" s="1"/>
  <c r="H28" i="2" l="1"/>
  <c r="I28" i="2" s="1"/>
  <c r="J28" i="2" s="1"/>
  <c r="H8" i="2"/>
  <c r="I8" i="2" s="1"/>
  <c r="J8" i="2" s="1"/>
  <c r="H33" i="2"/>
  <c r="I33" i="2" s="1"/>
  <c r="J33" i="2" s="1"/>
  <c r="H41" i="2"/>
  <c r="I41" i="2" s="1"/>
  <c r="J41" i="2" s="1"/>
  <c r="H2" i="2"/>
  <c r="I2" i="2" s="1"/>
  <c r="H43" i="2"/>
  <c r="I43" i="2" s="1"/>
  <c r="J43" i="2" s="1"/>
  <c r="H12" i="2"/>
  <c r="I12" i="2" s="1"/>
  <c r="J12" i="2" s="1"/>
  <c r="H5" i="2"/>
  <c r="I5" i="2" s="1"/>
  <c r="J5" i="2" s="1"/>
  <c r="H19" i="2"/>
  <c r="I19" i="2" s="1"/>
  <c r="J19" i="2" s="1"/>
  <c r="H42" i="2"/>
  <c r="I42" i="2" s="1"/>
  <c r="J42" i="2" s="1"/>
  <c r="H23" i="2"/>
  <c r="I23" i="2" s="1"/>
  <c r="J23" i="2" s="1"/>
  <c r="H37" i="2"/>
  <c r="I37" i="2" s="1"/>
  <c r="J37" i="2" s="1"/>
  <c r="H4" i="2"/>
  <c r="I4" i="2" s="1"/>
  <c r="J4" i="2" s="1"/>
  <c r="H10" i="2"/>
  <c r="I10" i="2" s="1"/>
  <c r="J10" i="2" s="1"/>
  <c r="H29" i="2"/>
  <c r="I29" i="2" s="1"/>
  <c r="J29" i="2" s="1"/>
  <c r="H44" i="2"/>
  <c r="I44" i="2" s="1"/>
  <c r="J44" i="2" s="1"/>
  <c r="H11" i="2"/>
  <c r="I11" i="2" s="1"/>
  <c r="J11" i="2" s="1"/>
  <c r="H39" i="2"/>
  <c r="I39" i="2" s="1"/>
  <c r="J39" i="2" s="1"/>
  <c r="H15" i="2"/>
  <c r="I15" i="2" s="1"/>
  <c r="J15" i="2" s="1"/>
  <c r="H31" i="2"/>
  <c r="I31" i="2" s="1"/>
  <c r="J31" i="2" s="1"/>
  <c r="H30" i="2"/>
  <c r="I30" i="2" s="1"/>
  <c r="J30" i="2" s="1"/>
  <c r="H17" i="2"/>
  <c r="I17" i="2" s="1"/>
  <c r="J17" i="2" s="1"/>
  <c r="H6" i="2"/>
  <c r="I6" i="2" s="1"/>
  <c r="J6" i="2" s="1"/>
  <c r="H13" i="2"/>
  <c r="I13" i="2" s="1"/>
  <c r="J13" i="2" s="1"/>
  <c r="H38" i="2"/>
  <c r="I38" i="2" s="1"/>
  <c r="J38" i="2" s="1"/>
  <c r="H40" i="2"/>
  <c r="I40" i="2" s="1"/>
  <c r="J40" i="2" s="1"/>
  <c r="H24" i="2"/>
  <c r="I24" i="2" s="1"/>
  <c r="J24" i="2" s="1"/>
  <c r="H45" i="2"/>
  <c r="I45" i="2" s="1"/>
  <c r="J45" i="2" s="1"/>
  <c r="H32" i="2"/>
  <c r="I32" i="2" s="1"/>
  <c r="J32" i="2" s="1"/>
  <c r="H14" i="2"/>
  <c r="I14" i="2" s="1"/>
  <c r="J14" i="2" s="1"/>
  <c r="H34" i="2"/>
  <c r="I34" i="2" s="1"/>
  <c r="J34" i="2" s="1"/>
  <c r="H36" i="2"/>
  <c r="I36" i="2" s="1"/>
  <c r="J36" i="2" s="1"/>
  <c r="H20" i="2"/>
  <c r="I20" i="2" s="1"/>
  <c r="J20" i="2" s="1"/>
  <c r="H35" i="2"/>
  <c r="I35" i="2" s="1"/>
  <c r="J35" i="2" s="1"/>
  <c r="H9" i="2"/>
  <c r="I9" i="2" s="1"/>
  <c r="J9" i="2" s="1"/>
  <c r="H18" i="2"/>
  <c r="I18" i="2" s="1"/>
  <c r="J18" i="2" s="1"/>
  <c r="H7" i="2"/>
  <c r="I7" i="2" s="1"/>
  <c r="J7" i="2" s="1"/>
  <c r="H25" i="2"/>
  <c r="I25" i="2" s="1"/>
  <c r="J25" i="2" s="1"/>
  <c r="H16" i="2"/>
  <c r="I16" i="2" s="1"/>
  <c r="J16" i="2" s="1"/>
  <c r="H22" i="2"/>
  <c r="I22" i="2" s="1"/>
  <c r="J22" i="2" s="1"/>
  <c r="H21" i="2"/>
  <c r="I21" i="2" s="1"/>
  <c r="J21" i="2" s="1"/>
  <c r="H26" i="2"/>
  <c r="I26" i="2" s="1"/>
  <c r="J26" i="2" s="1"/>
  <c r="H3" i="2"/>
  <c r="I3" i="2" s="1"/>
  <c r="J3" i="2" s="1"/>
  <c r="H224" i="2" l="1"/>
  <c r="J2" i="2"/>
  <c r="I219" i="2" l="1"/>
  <c r="I213" i="2"/>
  <c r="I205" i="2"/>
  <c r="I199" i="2"/>
  <c r="I187" i="2"/>
  <c r="I220" i="2"/>
  <c r="I216" i="2"/>
  <c r="I212" i="2"/>
  <c r="I208" i="2"/>
  <c r="I204" i="2"/>
  <c r="I200" i="2"/>
  <c r="I196" i="2"/>
  <c r="I192" i="2"/>
  <c r="I188" i="2"/>
  <c r="I184" i="2"/>
  <c r="I180" i="2"/>
  <c r="I221" i="2"/>
  <c r="I211" i="2"/>
  <c r="I201" i="2"/>
  <c r="I193" i="2"/>
  <c r="I189" i="2"/>
  <c r="I183" i="2"/>
  <c r="I179" i="2"/>
  <c r="I176" i="2"/>
  <c r="I174" i="2"/>
  <c r="I172" i="2"/>
  <c r="I170" i="2"/>
  <c r="I168" i="2"/>
  <c r="I166" i="2"/>
  <c r="I164" i="2"/>
  <c r="I162" i="2"/>
  <c r="I160" i="2"/>
  <c r="I158" i="2"/>
  <c r="I156" i="2"/>
  <c r="I154" i="2"/>
  <c r="I150" i="2"/>
  <c r="I148" i="2"/>
  <c r="I144" i="2"/>
  <c r="I140" i="2"/>
  <c r="I136" i="2"/>
  <c r="I132" i="2"/>
  <c r="I124" i="2"/>
  <c r="I123" i="2"/>
  <c r="I117" i="2"/>
  <c r="I113" i="2"/>
  <c r="I109" i="2"/>
  <c r="I105" i="2"/>
  <c r="I99" i="2"/>
  <c r="I95" i="2"/>
  <c r="I89" i="2"/>
  <c r="I85" i="2"/>
  <c r="I81" i="2"/>
  <c r="I75" i="2"/>
  <c r="I71" i="2"/>
  <c r="I65" i="2"/>
  <c r="I215" i="2"/>
  <c r="I209" i="2"/>
  <c r="I203" i="2"/>
  <c r="I195" i="2"/>
  <c r="I222" i="2"/>
  <c r="I218" i="2"/>
  <c r="I214" i="2"/>
  <c r="I210" i="2"/>
  <c r="I206" i="2"/>
  <c r="I202" i="2"/>
  <c r="I198" i="2"/>
  <c r="I194" i="2"/>
  <c r="I190" i="2"/>
  <c r="I186" i="2"/>
  <c r="I182" i="2"/>
  <c r="I178" i="2"/>
  <c r="I217" i="2"/>
  <c r="I207" i="2"/>
  <c r="I197" i="2"/>
  <c r="I191" i="2"/>
  <c r="I185" i="2"/>
  <c r="I181" i="2"/>
  <c r="I177" i="2"/>
  <c r="I175" i="2"/>
  <c r="I173" i="2"/>
  <c r="I171" i="2"/>
  <c r="I169" i="2"/>
  <c r="I167" i="2"/>
  <c r="I165" i="2"/>
  <c r="I163" i="2"/>
  <c r="I161" i="2"/>
  <c r="I159" i="2"/>
  <c r="I157" i="2"/>
  <c r="I155" i="2"/>
  <c r="I153" i="2"/>
  <c r="I151" i="2"/>
  <c r="I149" i="2"/>
  <c r="I147" i="2"/>
  <c r="I145" i="2"/>
  <c r="I143" i="2"/>
  <c r="I141" i="2"/>
  <c r="I139" i="2"/>
  <c r="I137" i="2"/>
  <c r="I135" i="2"/>
  <c r="I133" i="2"/>
  <c r="I131" i="2"/>
  <c r="I129" i="2"/>
  <c r="I126" i="2"/>
  <c r="I127" i="2"/>
  <c r="I64" i="2"/>
  <c r="I60" i="2"/>
  <c r="I122" i="2"/>
  <c r="I120" i="2"/>
  <c r="I118" i="2"/>
  <c r="I116" i="2"/>
  <c r="I114" i="2"/>
  <c r="I112" i="2"/>
  <c r="I110" i="2"/>
  <c r="I108" i="2"/>
  <c r="I106" i="2"/>
  <c r="I104" i="2"/>
  <c r="I102" i="2"/>
  <c r="I100" i="2"/>
  <c r="I98" i="2"/>
  <c r="I96" i="2"/>
  <c r="I94" i="2"/>
  <c r="I92" i="2"/>
  <c r="I90" i="2"/>
  <c r="I88" i="2"/>
  <c r="I86" i="2"/>
  <c r="I84" i="2"/>
  <c r="I82" i="2"/>
  <c r="I80" i="2"/>
  <c r="I78" i="2"/>
  <c r="I76" i="2"/>
  <c r="I74" i="2"/>
  <c r="I72" i="2"/>
  <c r="I70" i="2"/>
  <c r="I68" i="2"/>
  <c r="I66" i="2"/>
  <c r="I63" i="2"/>
  <c r="I59" i="2"/>
  <c r="I152" i="2"/>
  <c r="I146" i="2"/>
  <c r="I142" i="2"/>
  <c r="I138" i="2"/>
  <c r="I134" i="2"/>
  <c r="I130" i="2"/>
  <c r="I128" i="2"/>
  <c r="I125" i="2"/>
  <c r="I62" i="2"/>
  <c r="I121" i="2"/>
  <c r="I119" i="2"/>
  <c r="I115" i="2"/>
  <c r="I111" i="2"/>
  <c r="I107" i="2"/>
  <c r="I103" i="2"/>
  <c r="I101" i="2"/>
  <c r="I97" i="2"/>
  <c r="I93" i="2"/>
  <c r="I91" i="2"/>
  <c r="I87" i="2"/>
  <c r="I83" i="2"/>
  <c r="I79" i="2"/>
  <c r="I77" i="2"/>
  <c r="I73" i="2"/>
  <c r="I69" i="2"/>
  <c r="I67" i="2"/>
  <c r="I61" i="2"/>
  <c r="I57" i="2"/>
  <c r="I223" i="2"/>
  <c r="I53" i="2"/>
  <c r="I55" i="2"/>
  <c r="I52" i="2"/>
  <c r="I54" i="2"/>
  <c r="I47" i="2"/>
  <c r="I49" i="2"/>
  <c r="I48" i="2"/>
  <c r="I50" i="2"/>
  <c r="I46" i="2"/>
  <c r="F95" i="2"/>
  <c r="F66" i="2"/>
  <c r="F91" i="2"/>
  <c r="F68" i="2"/>
  <c r="F208" i="2"/>
  <c r="F4" i="2"/>
  <c r="F198" i="2"/>
  <c r="F195" i="2"/>
  <c r="F82" i="2"/>
  <c r="F30" i="2"/>
  <c r="F180" i="2"/>
  <c r="F174" i="2"/>
  <c r="F65" i="2"/>
  <c r="F165" i="2"/>
  <c r="F161" i="2"/>
  <c r="F26" i="2"/>
  <c r="F154" i="2"/>
  <c r="F147" i="2"/>
  <c r="F140" i="2"/>
  <c r="F27" i="2"/>
  <c r="F220" i="2"/>
  <c r="F213" i="2"/>
  <c r="F84" i="2"/>
  <c r="F70" i="2"/>
  <c r="F39" i="2"/>
  <c r="F13" i="2"/>
  <c r="F169" i="2"/>
  <c r="F62" i="2"/>
  <c r="F16" i="2"/>
  <c r="F88" i="2"/>
  <c r="F17" i="2"/>
  <c r="F105" i="2"/>
  <c r="F67" i="2"/>
  <c r="F113" i="2"/>
  <c r="F106" i="2"/>
  <c r="F51" i="2"/>
  <c r="F218" i="2"/>
  <c r="F215" i="2"/>
  <c r="F34" i="2"/>
  <c r="F206" i="2"/>
  <c r="F200" i="2"/>
  <c r="F197" i="2"/>
  <c r="F81" i="2"/>
  <c r="F222" i="2"/>
  <c r="F93" i="2"/>
  <c r="F21" i="2"/>
  <c r="F211" i="2"/>
  <c r="F204" i="2"/>
  <c r="F72" i="2"/>
  <c r="F193" i="2"/>
  <c r="F41" i="2"/>
  <c r="F25" i="2"/>
  <c r="F182" i="2"/>
  <c r="F38" i="2"/>
  <c r="F85" i="2"/>
  <c r="F162" i="2"/>
  <c r="F77" i="2"/>
  <c r="F157" i="2"/>
  <c r="F150" i="2"/>
  <c r="F144" i="2"/>
  <c r="F138" i="2"/>
  <c r="F131" i="2"/>
  <c r="F60" i="2"/>
  <c r="F209" i="2"/>
  <c r="F9" i="2"/>
  <c r="F186" i="2"/>
  <c r="F181" i="2"/>
  <c r="F61" i="2"/>
  <c r="F59" i="2"/>
  <c r="F80" i="2"/>
  <c r="F143" i="2"/>
  <c r="F87" i="2"/>
  <c r="F118" i="2"/>
  <c r="F109" i="2"/>
  <c r="F98" i="2"/>
  <c r="F122" i="2"/>
  <c r="F110" i="2"/>
  <c r="F99" i="2"/>
  <c r="F221" i="2"/>
  <c r="F217" i="2"/>
  <c r="F214" i="2"/>
  <c r="F6" i="2"/>
  <c r="F202" i="2"/>
  <c r="F40" i="2"/>
  <c r="F191" i="2"/>
  <c r="F187" i="2"/>
  <c r="F184" i="2"/>
  <c r="F53" i="2"/>
  <c r="F176" i="2"/>
  <c r="F171" i="2"/>
  <c r="F167" i="2"/>
  <c r="F31" i="2"/>
  <c r="F159" i="2"/>
  <c r="F155" i="2"/>
  <c r="F148" i="2"/>
  <c r="F43" i="2"/>
  <c r="F139" i="2"/>
  <c r="F134" i="2"/>
  <c r="F58" i="2"/>
  <c r="F219" i="2"/>
  <c r="F216" i="2"/>
  <c r="F212" i="2"/>
  <c r="F207" i="2"/>
  <c r="F201" i="2"/>
  <c r="F23" i="2"/>
  <c r="F194" i="2"/>
  <c r="F190" i="2"/>
  <c r="F185" i="2"/>
  <c r="F90" i="2"/>
  <c r="F179" i="2"/>
  <c r="F173" i="2"/>
  <c r="F170" i="2"/>
  <c r="F164" i="2"/>
  <c r="F47" i="2"/>
  <c r="F52" i="2"/>
  <c r="F153" i="2"/>
  <c r="F146" i="2"/>
  <c r="F35" i="2"/>
  <c r="F137" i="2"/>
  <c r="F132" i="2"/>
  <c r="F128" i="2"/>
  <c r="F123" i="2"/>
  <c r="F116" i="2"/>
  <c r="F111" i="2"/>
  <c r="F11" i="2"/>
  <c r="F57" i="2"/>
  <c r="F172" i="2"/>
  <c r="F48" i="2"/>
  <c r="F158" i="2"/>
  <c r="F145" i="2"/>
  <c r="F63" i="2"/>
  <c r="F56" i="2"/>
  <c r="F45" i="2"/>
  <c r="F203" i="2"/>
  <c r="F32" i="2"/>
  <c r="F188" i="2"/>
  <c r="F86" i="2"/>
  <c r="F156" i="2"/>
  <c r="F5" i="2"/>
  <c r="F135" i="2"/>
  <c r="F14" i="2"/>
  <c r="F44" i="2"/>
  <c r="F107" i="2"/>
  <c r="F50" i="2"/>
  <c r="F96" i="2"/>
  <c r="F127" i="2"/>
  <c r="F18" i="2"/>
  <c r="F15" i="2"/>
  <c r="F92" i="2"/>
  <c r="F108" i="2"/>
  <c r="F19" i="2"/>
  <c r="F97" i="2"/>
  <c r="F133" i="2"/>
  <c r="F33" i="2"/>
  <c r="F205" i="2"/>
  <c r="F196" i="2"/>
  <c r="F69" i="2"/>
  <c r="F175" i="2"/>
  <c r="F166" i="2"/>
  <c r="F160" i="2"/>
  <c r="F151" i="2"/>
  <c r="F71" i="2"/>
  <c r="F114" i="2"/>
  <c r="F101" i="2"/>
  <c r="F126" i="2"/>
  <c r="F73" i="2"/>
  <c r="F83" i="2"/>
  <c r="F178" i="2"/>
  <c r="F42" i="2"/>
  <c r="F55" i="2"/>
  <c r="F152" i="2"/>
  <c r="F141" i="2"/>
  <c r="F37" i="2"/>
  <c r="F75" i="2"/>
  <c r="F210" i="2"/>
  <c r="F36" i="2"/>
  <c r="F192" i="2"/>
  <c r="F49" i="2"/>
  <c r="F177" i="2"/>
  <c r="F168" i="2"/>
  <c r="F7" i="2"/>
  <c r="F149" i="2"/>
  <c r="F79" i="2"/>
  <c r="F130" i="2"/>
  <c r="F120" i="2"/>
  <c r="F64" i="2"/>
  <c r="F46" i="2"/>
  <c r="F100" i="2"/>
  <c r="F129" i="2"/>
  <c r="F124" i="2"/>
  <c r="F117" i="2"/>
  <c r="F112" i="2"/>
  <c r="F3" i="2"/>
  <c r="F12" i="2"/>
  <c r="F10" i="2"/>
  <c r="F142" i="2"/>
  <c r="F8" i="2"/>
  <c r="F20" i="2"/>
  <c r="F199" i="2"/>
  <c r="F29" i="2"/>
  <c r="F189" i="2"/>
  <c r="F183" i="2"/>
  <c r="F89" i="2"/>
  <c r="F163" i="2"/>
  <c r="F24" i="2"/>
  <c r="F74" i="2"/>
  <c r="F136" i="2"/>
  <c r="F28" i="2"/>
  <c r="F121" i="2"/>
  <c r="F94" i="2"/>
  <c r="F103" i="2"/>
  <c r="F54" i="2"/>
  <c r="F119" i="2"/>
  <c r="F78" i="2"/>
  <c r="F104" i="2"/>
  <c r="F102" i="2"/>
  <c r="F76" i="2"/>
  <c r="F125" i="2"/>
  <c r="F22" i="2"/>
  <c r="F115" i="2"/>
  <c r="F223" i="2"/>
  <c r="J79" i="2" l="1"/>
  <c r="J93" i="2"/>
  <c r="J107" i="2"/>
  <c r="J121" i="2"/>
  <c r="J130" i="2"/>
  <c r="J146" i="2"/>
  <c r="J66" i="2"/>
  <c r="J74" i="2"/>
  <c r="J82" i="2"/>
  <c r="J90" i="2"/>
  <c r="J98" i="2"/>
  <c r="J106" i="2"/>
  <c r="J114" i="2"/>
  <c r="J122" i="2"/>
  <c r="J126" i="2"/>
  <c r="J135" i="2"/>
  <c r="J143" i="2"/>
  <c r="J151" i="2"/>
  <c r="J159" i="2"/>
  <c r="J167" i="2"/>
  <c r="J175" i="2"/>
  <c r="J191" i="2"/>
  <c r="J178" i="2"/>
  <c r="J194" i="2"/>
  <c r="J210" i="2"/>
  <c r="J195" i="2"/>
  <c r="J65" i="2"/>
  <c r="J85" i="2"/>
  <c r="J105" i="2"/>
  <c r="J123" i="2"/>
  <c r="J140" i="2"/>
  <c r="J154" i="2"/>
  <c r="J162" i="2"/>
  <c r="J170" i="2"/>
  <c r="J179" i="2"/>
  <c r="J201" i="2"/>
  <c r="J184" i="2"/>
  <c r="J200" i="2"/>
  <c r="J216" i="2"/>
  <c r="J205" i="2"/>
  <c r="J223" i="2"/>
  <c r="I224" i="2"/>
  <c r="J61" i="2" s="1"/>
  <c r="J219" i="2" l="1"/>
  <c r="J187" i="2"/>
  <c r="J208" i="2"/>
  <c r="J192" i="2"/>
  <c r="J221" i="2"/>
  <c r="J189" i="2"/>
  <c r="J174" i="2"/>
  <c r="J166" i="2"/>
  <c r="J158" i="2"/>
  <c r="J148" i="2"/>
  <c r="J132" i="2"/>
  <c r="J113" i="2"/>
  <c r="J95" i="2"/>
  <c r="J75" i="2"/>
  <c r="J209" i="2"/>
  <c r="J218" i="2"/>
  <c r="J202" i="2"/>
  <c r="J186" i="2"/>
  <c r="J207" i="2"/>
  <c r="J181" i="2"/>
  <c r="J171" i="2"/>
  <c r="J163" i="2"/>
  <c r="J155" i="2"/>
  <c r="J147" i="2"/>
  <c r="J139" i="2"/>
  <c r="J131" i="2"/>
  <c r="J64" i="2"/>
  <c r="J118" i="2"/>
  <c r="J110" i="2"/>
  <c r="J102" i="2"/>
  <c r="J94" i="2"/>
  <c r="J86" i="2"/>
  <c r="J78" i="2"/>
  <c r="J70" i="2"/>
  <c r="J59" i="2"/>
  <c r="J138" i="2"/>
  <c r="J125" i="2"/>
  <c r="J115" i="2"/>
  <c r="J101" i="2"/>
  <c r="J87" i="2"/>
  <c r="J73" i="2"/>
  <c r="J213" i="2"/>
  <c r="J220" i="2"/>
  <c r="J204" i="2"/>
  <c r="J188" i="2"/>
  <c r="J211" i="2"/>
  <c r="J183" i="2"/>
  <c r="J172" i="2"/>
  <c r="J164" i="2"/>
  <c r="J156" i="2"/>
  <c r="J144" i="2"/>
  <c r="J124" i="2"/>
  <c r="J109" i="2"/>
  <c r="J89" i="2"/>
  <c r="J71" i="2"/>
  <c r="J203" i="2"/>
  <c r="J214" i="2"/>
  <c r="J198" i="2"/>
  <c r="J182" i="2"/>
  <c r="J197" i="2"/>
  <c r="J177" i="2"/>
  <c r="J169" i="2"/>
  <c r="J161" i="2"/>
  <c r="J153" i="2"/>
  <c r="J145" i="2"/>
  <c r="J137" i="2"/>
  <c r="J129" i="2"/>
  <c r="J60" i="2"/>
  <c r="J116" i="2"/>
  <c r="J108" i="2"/>
  <c r="J100" i="2"/>
  <c r="J92" i="2"/>
  <c r="J84" i="2"/>
  <c r="J76" i="2"/>
  <c r="J68" i="2"/>
  <c r="J152" i="2"/>
  <c r="J134" i="2"/>
  <c r="J62" i="2"/>
  <c r="J111" i="2"/>
  <c r="J97" i="2"/>
  <c r="J83" i="2"/>
  <c r="J69" i="2"/>
  <c r="J67" i="2"/>
  <c r="J199" i="2"/>
  <c r="J212" i="2"/>
  <c r="J196" i="2"/>
  <c r="J180" i="2"/>
  <c r="J193" i="2"/>
  <c r="J176" i="2"/>
  <c r="J168" i="2"/>
  <c r="J160" i="2"/>
  <c r="J150" i="2"/>
  <c r="J136" i="2"/>
  <c r="J117" i="2"/>
  <c r="J99" i="2"/>
  <c r="J81" i="2"/>
  <c r="J215" i="2"/>
  <c r="J222" i="2"/>
  <c r="J206" i="2"/>
  <c r="J190" i="2"/>
  <c r="J217" i="2"/>
  <c r="J185" i="2"/>
  <c r="J173" i="2"/>
  <c r="J165" i="2"/>
  <c r="J157" i="2"/>
  <c r="J149" i="2"/>
  <c r="J141" i="2"/>
  <c r="J133" i="2"/>
  <c r="J127" i="2"/>
  <c r="J120" i="2"/>
  <c r="J112" i="2"/>
  <c r="J104" i="2"/>
  <c r="J96" i="2"/>
  <c r="J88" i="2"/>
  <c r="J80" i="2"/>
  <c r="J72" i="2"/>
  <c r="J63" i="2"/>
  <c r="J142" i="2"/>
  <c r="J128" i="2"/>
  <c r="J119" i="2"/>
  <c r="J103" i="2"/>
  <c r="J91" i="2"/>
  <c r="J77" i="2"/>
  <c r="J50" i="2"/>
  <c r="J57" i="2"/>
  <c r="J52" i="2"/>
  <c r="J54" i="2"/>
  <c r="J47" i="2"/>
  <c r="J53" i="2"/>
  <c r="J55" i="2"/>
  <c r="J49" i="2"/>
  <c r="J48" i="2"/>
  <c r="J46" i="2"/>
  <c r="J224" i="2" l="1"/>
  <c r="K61" i="2" l="1"/>
  <c r="K200" i="2"/>
  <c r="K170" i="2"/>
  <c r="K123" i="2"/>
  <c r="K65" i="2"/>
  <c r="K178" i="2"/>
  <c r="K159" i="2"/>
  <c r="K126" i="2"/>
  <c r="K98" i="2"/>
  <c r="K66" i="2"/>
  <c r="K121" i="2"/>
  <c r="K216" i="2"/>
  <c r="K140" i="2"/>
  <c r="K195" i="2"/>
  <c r="K151" i="2"/>
  <c r="K90" i="2"/>
  <c r="K79" i="2"/>
  <c r="K205" i="2"/>
  <c r="K201" i="2"/>
  <c r="K154" i="2"/>
  <c r="K105" i="2"/>
  <c r="K210" i="2"/>
  <c r="K175" i="2"/>
  <c r="K143" i="2"/>
  <c r="K114" i="2"/>
  <c r="K82" i="2"/>
  <c r="K130" i="2"/>
  <c r="K93" i="2"/>
  <c r="K184" i="2"/>
  <c r="K162" i="2"/>
  <c r="K85" i="2"/>
  <c r="K194" i="2"/>
  <c r="K167" i="2"/>
  <c r="K135" i="2"/>
  <c r="K106" i="2"/>
  <c r="K74" i="2"/>
  <c r="K107" i="2"/>
  <c r="K179" i="2"/>
  <c r="K191" i="2"/>
  <c r="K122" i="2"/>
  <c r="K146" i="2"/>
  <c r="K221" i="2"/>
  <c r="K78" i="2"/>
  <c r="K46" i="2"/>
  <c r="K48" i="2"/>
  <c r="K208" i="2"/>
  <c r="K174" i="2"/>
  <c r="K132" i="2"/>
  <c r="K209" i="2"/>
  <c r="K207" i="2"/>
  <c r="K155" i="2"/>
  <c r="K64" i="2"/>
  <c r="K94" i="2"/>
  <c r="K59" i="2"/>
  <c r="K101" i="2"/>
  <c r="K220" i="2"/>
  <c r="K183" i="2"/>
  <c r="K144" i="2"/>
  <c r="K71" i="2"/>
  <c r="K182" i="2"/>
  <c r="K161" i="2"/>
  <c r="K129" i="2"/>
  <c r="K100" i="2"/>
  <c r="K68" i="2"/>
  <c r="K111" i="2"/>
  <c r="K196" i="2"/>
  <c r="K81" i="2"/>
  <c r="K165" i="2"/>
  <c r="K104" i="2"/>
  <c r="K119" i="2"/>
  <c r="K192" i="2"/>
  <c r="K166" i="2"/>
  <c r="K113" i="2"/>
  <c r="K218" i="2"/>
  <c r="K181" i="2"/>
  <c r="K147" i="2"/>
  <c r="K118" i="2"/>
  <c r="K86" i="2"/>
  <c r="K138" i="2"/>
  <c r="K87" i="2"/>
  <c r="K204" i="2"/>
  <c r="K172" i="2"/>
  <c r="K124" i="2"/>
  <c r="K203" i="2"/>
  <c r="K197" i="2"/>
  <c r="K153" i="2"/>
  <c r="K60" i="2"/>
  <c r="K92" i="2"/>
  <c r="K152" i="2"/>
  <c r="K97" i="2"/>
  <c r="K67" i="2"/>
  <c r="K180" i="2"/>
  <c r="K160" i="2"/>
  <c r="K99" i="2"/>
  <c r="K206" i="2"/>
  <c r="K173" i="2"/>
  <c r="K141" i="2"/>
  <c r="K112" i="2"/>
  <c r="K80" i="2"/>
  <c r="K128" i="2"/>
  <c r="K77" i="2"/>
  <c r="K193" i="2"/>
  <c r="K117" i="2"/>
  <c r="K185" i="2"/>
  <c r="K120" i="2"/>
  <c r="K142" i="2"/>
  <c r="K49" i="2"/>
  <c r="K219" i="2"/>
  <c r="K158" i="2"/>
  <c r="K95" i="2"/>
  <c r="K202" i="2"/>
  <c r="K171" i="2"/>
  <c r="K139" i="2"/>
  <c r="K110" i="2"/>
  <c r="K125" i="2"/>
  <c r="K73" i="2"/>
  <c r="K188" i="2"/>
  <c r="K164" i="2"/>
  <c r="K109" i="2"/>
  <c r="K214" i="2"/>
  <c r="K177" i="2"/>
  <c r="K145" i="2"/>
  <c r="K116" i="2"/>
  <c r="K84" i="2"/>
  <c r="K134" i="2"/>
  <c r="K83" i="2"/>
  <c r="K168" i="2"/>
  <c r="K190" i="2"/>
  <c r="K133" i="2"/>
  <c r="K72" i="2"/>
  <c r="K187" i="2"/>
  <c r="K189" i="2"/>
  <c r="K148" i="2"/>
  <c r="K75" i="2"/>
  <c r="K186" i="2"/>
  <c r="K163" i="2"/>
  <c r="K131" i="2"/>
  <c r="K102" i="2"/>
  <c r="K70" i="2"/>
  <c r="K115" i="2"/>
  <c r="K213" i="2"/>
  <c r="K211" i="2"/>
  <c r="K156" i="2"/>
  <c r="K89" i="2"/>
  <c r="K198" i="2"/>
  <c r="K169" i="2"/>
  <c r="K137" i="2"/>
  <c r="K108" i="2"/>
  <c r="K76" i="2"/>
  <c r="K62" i="2"/>
  <c r="K69" i="2"/>
  <c r="K212" i="2"/>
  <c r="K176" i="2"/>
  <c r="K136" i="2"/>
  <c r="K215" i="2"/>
  <c r="K217" i="2"/>
  <c r="K157" i="2"/>
  <c r="K127" i="2"/>
  <c r="K96" i="2"/>
  <c r="K63" i="2"/>
  <c r="K103" i="2"/>
  <c r="K199" i="2"/>
  <c r="K150" i="2"/>
  <c r="K222" i="2"/>
  <c r="K149" i="2"/>
  <c r="K88" i="2"/>
  <c r="K91" i="2"/>
  <c r="K2" i="2"/>
  <c r="K54" i="2"/>
  <c r="K223" i="2"/>
  <c r="K56" i="2"/>
  <c r="K47" i="2"/>
  <c r="K55" i="2"/>
  <c r="K52" i="2"/>
  <c r="K57" i="2"/>
  <c r="K45" i="2"/>
  <c r="K53" i="2"/>
  <c r="K51" i="2"/>
  <c r="K58" i="2"/>
  <c r="K27" i="2"/>
  <c r="K19" i="2"/>
  <c r="K15" i="2"/>
  <c r="K8" i="2"/>
  <c r="K30" i="2"/>
  <c r="K6" i="2"/>
  <c r="K38" i="2"/>
  <c r="K24" i="2"/>
  <c r="K44" i="2"/>
  <c r="K31" i="2"/>
  <c r="K34" i="2"/>
  <c r="K9" i="2"/>
  <c r="K16" i="2"/>
  <c r="K3" i="2"/>
  <c r="K12" i="2"/>
  <c r="K41" i="2"/>
  <c r="K42" i="2"/>
  <c r="K37" i="2"/>
  <c r="K10" i="2"/>
  <c r="K11" i="2"/>
  <c r="K14" i="2"/>
  <c r="K35" i="2"/>
  <c r="K25" i="2"/>
  <c r="K26" i="2"/>
  <c r="K28" i="2"/>
  <c r="K33" i="2"/>
  <c r="K17" i="2"/>
  <c r="K13" i="2"/>
  <c r="K40" i="2"/>
  <c r="K39" i="2"/>
  <c r="K32" i="2"/>
  <c r="K20" i="2"/>
  <c r="K7" i="2"/>
  <c r="K21" i="2"/>
  <c r="K43" i="2"/>
  <c r="K5" i="2"/>
  <c r="K23" i="2"/>
  <c r="K4" i="2"/>
  <c r="K29" i="2"/>
  <c r="K36" i="2"/>
  <c r="K18" i="2"/>
  <c r="K22" i="2"/>
  <c r="K50" i="2"/>
  <c r="K224" i="2" l="1"/>
</calcChain>
</file>

<file path=xl/sharedStrings.xml><?xml version="1.0" encoding="utf-8"?>
<sst xmlns="http://schemas.openxmlformats.org/spreadsheetml/2006/main" count="1997" uniqueCount="508">
  <si>
    <t>Finess ARBUST</t>
  </si>
  <si>
    <t>Raison Sociale</t>
  </si>
  <si>
    <t>Statut</t>
  </si>
  <si>
    <t>Région</t>
  </si>
  <si>
    <t>010000222</t>
  </si>
  <si>
    <t>CLINIQUE DU SOUFFLE LE PONTET</t>
  </si>
  <si>
    <t>CLINIQUE</t>
  </si>
  <si>
    <t>Auvergne-Rhône-Alpes</t>
  </si>
  <si>
    <t>030780118</t>
  </si>
  <si>
    <t>CH DE VICHY</t>
  </si>
  <si>
    <t>CH</t>
  </si>
  <si>
    <t>070780358</t>
  </si>
  <si>
    <t>CH D'ARDECHE-NORD</t>
  </si>
  <si>
    <t>260000021</t>
  </si>
  <si>
    <t>CH DE VALENCE</t>
  </si>
  <si>
    <t>260000161</t>
  </si>
  <si>
    <t>ETABLISSEMENT MEDICAL LA TEPPE</t>
  </si>
  <si>
    <t>EBNL</t>
  </si>
  <si>
    <t>380780049</t>
  </si>
  <si>
    <t>CH DE BOURGOIN-JALLIEU</t>
  </si>
  <si>
    <t>380780080</t>
  </si>
  <si>
    <t>CHU DE GRENOBLE</t>
  </si>
  <si>
    <t>CHR/U</t>
  </si>
  <si>
    <t>420000523</t>
  </si>
  <si>
    <t>CLINIQUE DES MONTS DU FOREZ</t>
  </si>
  <si>
    <t>420001794</t>
  </si>
  <si>
    <t>CLINIQUE ST-VICTOR - ST-ETIENNE</t>
  </si>
  <si>
    <t>420013492</t>
  </si>
  <si>
    <t>INSTITUT DE CANCEROLOGIE LUCIEN NEUWIRTH</t>
  </si>
  <si>
    <t>420784878</t>
  </si>
  <si>
    <t>CHU DE ST-ETIENNE</t>
  </si>
  <si>
    <t>430000018</t>
  </si>
  <si>
    <t>CH DU PUY</t>
  </si>
  <si>
    <t>630000172</t>
  </si>
  <si>
    <t>CLINIQUE PSYCHIATRIQUE DE L'AUZON</t>
  </si>
  <si>
    <t>630000479</t>
  </si>
  <si>
    <t>CENTRE JEAN PERRIN</t>
  </si>
  <si>
    <t>CLCC</t>
  </si>
  <si>
    <t>630780989</t>
  </si>
  <si>
    <t>CHU DE CLERMONT-FERRAND</t>
  </si>
  <si>
    <t>630786754</t>
  </si>
  <si>
    <t>ASSOCIATION HOSPITALIERE STE-MARIE</t>
  </si>
  <si>
    <t>690000278</t>
  </si>
  <si>
    <t>NEPHROCARE RHONE-ALPES</t>
  </si>
  <si>
    <t>690000310</t>
  </si>
  <si>
    <t>CLINIQUE MON REPOS</t>
  </si>
  <si>
    <t>690000377</t>
  </si>
  <si>
    <t>HOPITAL PRIVE DE L'EST LYONNAIS</t>
  </si>
  <si>
    <t>690000880</t>
  </si>
  <si>
    <t>CENTRE LEON BERARD</t>
  </si>
  <si>
    <t>690002225</t>
  </si>
  <si>
    <t>CALYDIAL</t>
  </si>
  <si>
    <t>EPSM</t>
  </si>
  <si>
    <t>690781810</t>
  </si>
  <si>
    <t>HOSPICES CIVILS DE LYON</t>
  </si>
  <si>
    <t>690782222</t>
  </si>
  <si>
    <t>CH DE VILLEFRANCHE-SUR-SAONE</t>
  </si>
  <si>
    <t>690796727</t>
  </si>
  <si>
    <t>ASSOCIATION RECHERCHE HANDICAP ET SANTE MENTALE</t>
  </si>
  <si>
    <t>730000015</t>
  </si>
  <si>
    <t>CH METROPOLE SAVOIE</t>
  </si>
  <si>
    <t>730010048</t>
  </si>
  <si>
    <t>HOPITAL PRIVE MEDIPOLE DE SAVOIE</t>
  </si>
  <si>
    <t>740781133</t>
  </si>
  <si>
    <t>CH ANNECY-GENEVOIS</t>
  </si>
  <si>
    <t>740790258</t>
  </si>
  <si>
    <t>CH ALPES-LEMAN</t>
  </si>
  <si>
    <t>740790381</t>
  </si>
  <si>
    <t>CH HOPITAUX DU LEMAN</t>
  </si>
  <si>
    <t>FUSION CH ST-JOSEPH - ST-LUC</t>
  </si>
  <si>
    <t>210780607</t>
  </si>
  <si>
    <t>CH LA CHARTREUSE</t>
  </si>
  <si>
    <t>Bourgogne-Franche-Comté</t>
  </si>
  <si>
    <t>210987731</t>
  </si>
  <si>
    <t>CENTRE GEORGES-FRANCOIS LECLERC</t>
  </si>
  <si>
    <t>250000015</t>
  </si>
  <si>
    <t>CHU DE BESANCON</t>
  </si>
  <si>
    <t>580000099</t>
  </si>
  <si>
    <t>CLINIQUE DU CHATEAU DU TREMBLAY</t>
  </si>
  <si>
    <t>700004096</t>
  </si>
  <si>
    <t>ASSOCIATION HOSPITALIERE BOURGOGNE FRANCHE-COMTE</t>
  </si>
  <si>
    <t>710780263</t>
  </si>
  <si>
    <t>CH DE MACON</t>
  </si>
  <si>
    <t>710780958</t>
  </si>
  <si>
    <t>CH DE CHALON-SUR-SAONE</t>
  </si>
  <si>
    <t>900000365</t>
  </si>
  <si>
    <t>HOPITAL NORD FRANCHE COMTE</t>
  </si>
  <si>
    <t>RC EN BOURGOGNE</t>
  </si>
  <si>
    <t>220000020</t>
  </si>
  <si>
    <t>CH DE ST-BRIEUC</t>
  </si>
  <si>
    <t>Bretagne</t>
  </si>
  <si>
    <t>220000640</t>
  </si>
  <si>
    <t>CLINIQUE ARMORICAINE DE RADIOLOGIE</t>
  </si>
  <si>
    <t>290001007</t>
  </si>
  <si>
    <t>CLINIQUE DE PEN-AN-DALAR</t>
  </si>
  <si>
    <t>350000022</t>
  </si>
  <si>
    <t>CH DE ST-MALO</t>
  </si>
  <si>
    <t>350000071</t>
  </si>
  <si>
    <t>HOPITAL ARTHUR GARDINER</t>
  </si>
  <si>
    <t>350000386</t>
  </si>
  <si>
    <t>CLINIQUE DU MOULIN</t>
  </si>
  <si>
    <t>350000402</t>
  </si>
  <si>
    <t>CLINIQUE DE L'ESPERANCE - RENNES</t>
  </si>
  <si>
    <t>350002812</t>
  </si>
  <si>
    <t>CENTRE EUGENE MARQUIS</t>
  </si>
  <si>
    <t>350005179</t>
  </si>
  <si>
    <t>CHU DE RENNES</t>
  </si>
  <si>
    <t>560005746</t>
  </si>
  <si>
    <t>CH BRETAGNE SUD</t>
  </si>
  <si>
    <t>560023210</t>
  </si>
  <si>
    <t>CH BRETAGNE ATLANTIQUE</t>
  </si>
  <si>
    <t>RIMBO</t>
  </si>
  <si>
    <t>GCS</t>
  </si>
  <si>
    <t>280000134</t>
  </si>
  <si>
    <t>CH DE CHARTRES</t>
  </si>
  <si>
    <t>Centre-Val-de-Loire</t>
  </si>
  <si>
    <t>280000183</t>
  </si>
  <si>
    <t>CH DE DREUX</t>
  </si>
  <si>
    <t>370000259</t>
  </si>
  <si>
    <t>CLINIQUE RONSARD</t>
  </si>
  <si>
    <t>370000481</t>
  </si>
  <si>
    <t>CHRU DE TOURS</t>
  </si>
  <si>
    <t>450000088</t>
  </si>
  <si>
    <t>CHR D'ORLEANS</t>
  </si>
  <si>
    <t>450000559</t>
  </si>
  <si>
    <t>CLINIQUE BELLE ALLEE</t>
  </si>
  <si>
    <t>450015409</t>
  </si>
  <si>
    <t>CLINIQUE DU PONT DE GIEN</t>
  </si>
  <si>
    <t>080000615</t>
  </si>
  <si>
    <t>CH DE CHARLEVILLE-MEZIERES</t>
  </si>
  <si>
    <t>Grand-Est</t>
  </si>
  <si>
    <t>510000060</t>
  </si>
  <si>
    <t>CH D'EPERNAY</t>
  </si>
  <si>
    <t>510000516</t>
  </si>
  <si>
    <t>INSTITUT JEAN GODINOT</t>
  </si>
  <si>
    <t>540000056</t>
  </si>
  <si>
    <t>CENTRE PSYCHOTHERAPIQUE NANCY</t>
  </si>
  <si>
    <t>540001286</t>
  </si>
  <si>
    <t>INSTITUT DE CANCEROLOGIE DE LORRAINE</t>
  </si>
  <si>
    <t>540009701</t>
  </si>
  <si>
    <t>INSTITUT REGIONAL DE READAPTATION DE NANCY</t>
  </si>
  <si>
    <t>550003354</t>
  </si>
  <si>
    <t>CH DE BAR-LE-DUC</t>
  </si>
  <si>
    <t>570005165</t>
  </si>
  <si>
    <t>CHR METZ-THIONVILLE</t>
  </si>
  <si>
    <t>670000033</t>
  </si>
  <si>
    <t>CENTRE PAUL STRAUSS</t>
  </si>
  <si>
    <t>670000652</t>
  </si>
  <si>
    <t>AURAL</t>
  </si>
  <si>
    <t>670780055</t>
  </si>
  <si>
    <t>HOPITAUX UNIVERSITAIRES DE STRASBOURG</t>
  </si>
  <si>
    <t>680000973</t>
  </si>
  <si>
    <t>CH DE COLMAR</t>
  </si>
  <si>
    <t>680020336</t>
  </si>
  <si>
    <t>GH REGION MULHOUSE ET SUD ALSACE</t>
  </si>
  <si>
    <t>880007059</t>
  </si>
  <si>
    <t>CHI D'EPINAL</t>
  </si>
  <si>
    <t>FUSION REIMS - TROYES</t>
  </si>
  <si>
    <t>CHU DE NANCY</t>
  </si>
  <si>
    <t>020000063</t>
  </si>
  <si>
    <t>CH DE ST-QUENTIN</t>
  </si>
  <si>
    <t>Hauts-de-France</t>
  </si>
  <si>
    <t>020000600</t>
  </si>
  <si>
    <t>CLINIQUE DE LA ROSERAIE</t>
  </si>
  <si>
    <t>590000188</t>
  </si>
  <si>
    <t>CENTRE OSCAR LAMBRET</t>
  </si>
  <si>
    <t>590005245</t>
  </si>
  <si>
    <t>CLINIQUE DE L'ESCREBIEUX</t>
  </si>
  <si>
    <t>590044665</t>
  </si>
  <si>
    <t>CLINIQUE DES 4 CANTONS</t>
  </si>
  <si>
    <t>590780193</t>
  </si>
  <si>
    <t>CHRU DE LILLE</t>
  </si>
  <si>
    <t>590781415</t>
  </si>
  <si>
    <t>CH DE DUNKERQUE</t>
  </si>
  <si>
    <t>590781902</t>
  </si>
  <si>
    <t>CH DE TOURCOING</t>
  </si>
  <si>
    <t>590782215</t>
  </si>
  <si>
    <t>CH DE VALENCIENNES</t>
  </si>
  <si>
    <t>590782421</t>
  </si>
  <si>
    <t>CH DE ROUBAIX</t>
  </si>
  <si>
    <t>590782637</t>
  </si>
  <si>
    <t>CH D'ARMENTIERES</t>
  </si>
  <si>
    <t>590783239</t>
  </si>
  <si>
    <t>CH DE DOUAI</t>
  </si>
  <si>
    <t>600000798</t>
  </si>
  <si>
    <t>CLINIQUE EUGENIE</t>
  </si>
  <si>
    <t>600100713</t>
  </si>
  <si>
    <t>CH DE BEAUVAIS</t>
  </si>
  <si>
    <t>600100721</t>
  </si>
  <si>
    <t>CHI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</si>
  <si>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</si>
  <si>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</si>
  <si>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</si>
  <si>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</si>
  <si>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</si>
  <si>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</si>
  <si>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</si>
  <si>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</si>
  <si>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620101337</t>
  </si>
  <si>
    <t>CH DE CALAIS</t>
  </si>
  <si>
    <t>620101360</t>
  </si>
  <si>
    <t>CH DE ST-OMER</t>
  </si>
  <si>
    <t>620103440</t>
  </si>
  <si>
    <t>CH DE BOULOGNE-SUR-MER</t>
  </si>
  <si>
    <t>800000044</t>
  </si>
  <si>
    <t>CHU D'AMIENS</t>
  </si>
  <si>
    <t>FUSION GH INSTITUT CATHOLIQUE DE LILLE</t>
  </si>
  <si>
    <t>750000549</t>
  </si>
  <si>
    <t>FONDATION OPHTALMOLOGIQUE ROTHSCHILD</t>
  </si>
  <si>
    <t>Île-de-France</t>
  </si>
  <si>
    <t>750035578</t>
  </si>
  <si>
    <t>CLINIQUE OCEANE - LE HAVRE</t>
  </si>
  <si>
    <t>750050932</t>
  </si>
  <si>
    <t>UNICANCER</t>
  </si>
  <si>
    <t>750110025</t>
  </si>
  <si>
    <t>CHNO DES QUINZE-VINGT</t>
  </si>
  <si>
    <t>750140014</t>
  </si>
  <si>
    <t>CH STE-ANNE</t>
  </si>
  <si>
    <t>750140022</t>
  </si>
  <si>
    <t>CLINIQUE MEDICO-UNIVERSITAIRE GEORGES HEUYER</t>
  </si>
  <si>
    <t>750160012</t>
  </si>
  <si>
    <t>INSTITUT CURIE - ST-CLOUD</t>
  </si>
  <si>
    <t>750712184</t>
  </si>
  <si>
    <t>AP-HP</t>
  </si>
  <si>
    <t>750720914</t>
  </si>
  <si>
    <t>ASSOCIATION DE SANTE MENTALE DU 13 ARRONDISSEMENT</t>
  </si>
  <si>
    <t>750721391</t>
  </si>
  <si>
    <t>FONDATION L'ELAN RETROUVE</t>
  </si>
  <si>
    <t>750810814</t>
  </si>
  <si>
    <t>SERVICE DE SANTE DES ARMEES</t>
  </si>
  <si>
    <t>SSA</t>
  </si>
  <si>
    <t>750811887</t>
  </si>
  <si>
    <t>HOPITAL PIERRE ROUQUES - LES BLUETS</t>
  </si>
  <si>
    <t>770000347</t>
  </si>
  <si>
    <t>CLINIQUE LES TROIS SOLEILS</t>
  </si>
  <si>
    <t>770000370</t>
  </si>
  <si>
    <t>CLINIQUE DU CHATEAU DE PERREUSE</t>
  </si>
  <si>
    <t>770000388</t>
  </si>
  <si>
    <t>CLINIQUE DE L'ANGE GARDIEN</t>
  </si>
  <si>
    <t>770110054</t>
  </si>
  <si>
    <t>CH DE MELUN</t>
  </si>
  <si>
    <t>780017455</t>
  </si>
  <si>
    <t>CLINIQUE D'YVELINE</t>
  </si>
  <si>
    <t>780110078</t>
  </si>
  <si>
    <t>CH DE VERSAILLES</t>
  </si>
  <si>
    <t>910000033</t>
  </si>
  <si>
    <t>HOPITAL PRIVE GERIATRIQUE LES MAGNOLIAS</t>
  </si>
  <si>
    <t>910002773</t>
  </si>
  <si>
    <t>CH SUD FRANCILIEN</t>
  </si>
  <si>
    <t>910019447</t>
  </si>
  <si>
    <t>CH SUD ESSONNE</t>
  </si>
  <si>
    <t>910110055</t>
  </si>
  <si>
    <t>GH NORD-ESSONNE</t>
  </si>
  <si>
    <t>920000684</t>
  </si>
  <si>
    <t>CENTRE CHIRURGICAL MARIE LANNELONGUE</t>
  </si>
  <si>
    <t>920000775</t>
  </si>
  <si>
    <t>CLINIQUE AMBROISE PARE - BOURG-LA-REINE</t>
  </si>
  <si>
    <t>920110020</t>
  </si>
  <si>
    <t>C.A.S.H. DE NANTERRE</t>
  </si>
  <si>
    <t>920140027</t>
  </si>
  <si>
    <t>CLINIQUE DUPRE</t>
  </si>
  <si>
    <t>930021480</t>
  </si>
  <si>
    <t>GHI LE RAINCY-MONTFERMEIL</t>
  </si>
  <si>
    <t>930110051</t>
  </si>
  <si>
    <t>CH DE ST-DENIS</t>
  </si>
  <si>
    <t>930110069</t>
  </si>
  <si>
    <t>CH D'AULNAY-SOUS-BOIS</t>
  </si>
  <si>
    <t>940000664</t>
  </si>
  <si>
    <t>INSTITUT GUSTAVE ROUSSY</t>
  </si>
  <si>
    <t>940016819</t>
  </si>
  <si>
    <t>HOPITAUX DE ST-MAURICE</t>
  </si>
  <si>
    <t>940150014</t>
  </si>
  <si>
    <t>HOPITAL STE-CAMILLE</t>
  </si>
  <si>
    <t>950013870</t>
  </si>
  <si>
    <t>HOPITAL SIMONE WEIL</t>
  </si>
  <si>
    <t>950110015</t>
  </si>
  <si>
    <t>CH D'ARGENTEUIL</t>
  </si>
  <si>
    <t>GCS CAPIO RE</t>
  </si>
  <si>
    <t>FUSION GH PARIS ST-JOSEPH</t>
  </si>
  <si>
    <t>FUSION GH DIACONESSES CROIX ST-SIMON</t>
  </si>
  <si>
    <t>GCS RAMSAY-GDS RE</t>
  </si>
  <si>
    <t>GCS VIVALTO SANTE ERI</t>
  </si>
  <si>
    <t>FUSION INSTITUT MUTUALISTE MONTSOURIS</t>
  </si>
  <si>
    <t>GH EST FRANCILIEN</t>
  </si>
  <si>
    <t>FUSION FOCH</t>
  </si>
  <si>
    <t>F-CHIC-CHIV</t>
  </si>
  <si>
    <t>FUSION CHI CRETEIL - CHI VILLENEUVE</t>
  </si>
  <si>
    <t>F-CHIPS-CHFQ</t>
  </si>
  <si>
    <t>GCS POISSY-ST-GERMAIN-MANTES</t>
  </si>
  <si>
    <t>F-ELSAN</t>
  </si>
  <si>
    <t>GCS ELSAN RE</t>
  </si>
  <si>
    <t>F-MEDIPOLE</t>
  </si>
  <si>
    <t>GCS MEDIPOLE PARTENAIRES</t>
  </si>
  <si>
    <t>F-NORDVALDOISE</t>
  </si>
  <si>
    <t>GCS DU NORD VAL D'OISE</t>
  </si>
  <si>
    <t>F-SANTECITE</t>
  </si>
  <si>
    <t>GCS SANTECITE ERI</t>
  </si>
  <si>
    <t>140000100</t>
  </si>
  <si>
    <t>CHU DE CAEN</t>
  </si>
  <si>
    <t>Normandie</t>
  </si>
  <si>
    <t>140000555</t>
  </si>
  <si>
    <t>CENTRE FRANCOIS BACLESSE</t>
  </si>
  <si>
    <t>500000013</t>
  </si>
  <si>
    <t>CH PUBLIC DU COTENTIN</t>
  </si>
  <si>
    <t>760000166</t>
  </si>
  <si>
    <t>CENTRE HENRI BECQUEREL</t>
  </si>
  <si>
    <t>760780239</t>
  </si>
  <si>
    <t>CHU DE ROUEN</t>
  </si>
  <si>
    <t>760780726</t>
  </si>
  <si>
    <t>CH LE HAVRE</t>
  </si>
  <si>
    <t>160000451</t>
  </si>
  <si>
    <t>CH D'ANGOULEME</t>
  </si>
  <si>
    <t>Nouvelle-Aquitaine</t>
  </si>
  <si>
    <t>240000117</t>
  </si>
  <si>
    <t>CH DE PERIGUEUX</t>
  </si>
  <si>
    <t>240000265</t>
  </si>
  <si>
    <t>FONDATION JOHN BOST</t>
  </si>
  <si>
    <t>330000274</t>
  </si>
  <si>
    <t>POLYCLINIQUE BORDEAUX NORD AQUITAINE</t>
  </si>
  <si>
    <t>330000662</t>
  </si>
  <si>
    <t>INSTITUT BERGONIE</t>
  </si>
  <si>
    <t>330022658</t>
  </si>
  <si>
    <t>IMAGERIE OSTEO-ARTICULAIRE - CLINIQUE DU SPORT BORDEAUX-MERIGNAC</t>
  </si>
  <si>
    <t>330781196</t>
  </si>
  <si>
    <t>CHU HOPITAUX DE BORDEAUX</t>
  </si>
  <si>
    <t>330781253</t>
  </si>
  <si>
    <t>CH DE LIBOURNE</t>
  </si>
  <si>
    <t>400011177</t>
  </si>
  <si>
    <t>CH DE MONT-DE-MARSAN</t>
  </si>
  <si>
    <t>400780193</t>
  </si>
  <si>
    <t>CH DE DAX</t>
  </si>
  <si>
    <t>400780367</t>
  </si>
  <si>
    <t>CLINIQUE JEAN SARRAILH</t>
  </si>
  <si>
    <t>470016171</t>
  </si>
  <si>
    <t>CH D'AGEN</t>
  </si>
  <si>
    <t>640780417</t>
  </si>
  <si>
    <t>CH DE LA COTE BASQUE</t>
  </si>
  <si>
    <t>640781290</t>
  </si>
  <si>
    <t>CH DE PAU</t>
  </si>
  <si>
    <t>790000012</t>
  </si>
  <si>
    <t>CH DE NIORT</t>
  </si>
  <si>
    <t>860003110</t>
  </si>
  <si>
    <t>CLINIQUE ST-CHARLES - POITIERS</t>
  </si>
  <si>
    <t>860014208</t>
  </si>
  <si>
    <t>CHU DE POITIERS</t>
  </si>
  <si>
    <t>870000015</t>
  </si>
  <si>
    <t>CHU DE LIMOGES</t>
  </si>
  <si>
    <t>870017415</t>
  </si>
  <si>
    <t>POLYCLINIQUE DE LIMOGES</t>
  </si>
  <si>
    <t>FUSION LA ROCHELLE-ROCHEFORT</t>
  </si>
  <si>
    <t>090781774</t>
  </si>
  <si>
    <t>CHI DU VAL D'ARIEGE</t>
  </si>
  <si>
    <t>Occitanie</t>
  </si>
  <si>
    <t>300780038</t>
  </si>
  <si>
    <t>CHU DE NIMES</t>
  </si>
  <si>
    <t>310000161</t>
  </si>
  <si>
    <t>CLINIQUE DU CHATEAU DE VERNHES</t>
  </si>
  <si>
    <t>310781406</t>
  </si>
  <si>
    <t>CHU DE TOULOUSE</t>
  </si>
  <si>
    <t>310782347</t>
  </si>
  <si>
    <t>INSTITUT CLAUDIUS REGAUD</t>
  </si>
  <si>
    <t>340000207</t>
  </si>
  <si>
    <t>INSTITUT REGIONAL CANCER MONTPELLIER</t>
  </si>
  <si>
    <t>340000256</t>
  </si>
  <si>
    <t>CLINIQUE DU SOUFFLE LA VALLONIE</t>
  </si>
  <si>
    <t>340000355</t>
  </si>
  <si>
    <t>CLINIQUE RECH</t>
  </si>
  <si>
    <t>340009489</t>
  </si>
  <si>
    <t>NEPHROLOGIE DIALYSE ST-GUILHEM</t>
  </si>
  <si>
    <t>340780055</t>
  </si>
  <si>
    <t>CH DE BEZIERS</t>
  </si>
  <si>
    <t>340780477</t>
  </si>
  <si>
    <t>CHU DE MONTPELLIER</t>
  </si>
  <si>
    <t>340780642</t>
  </si>
  <si>
    <t>CLINIQUE BEAU SOLEIL</t>
  </si>
  <si>
    <t>460780216</t>
  </si>
  <si>
    <t>CH DE CAHORS</t>
  </si>
  <si>
    <t>660000183</t>
  </si>
  <si>
    <t>CLINIQUE DU SOUFFLE LA SOLANE</t>
  </si>
  <si>
    <t>660000431</t>
  </si>
  <si>
    <t>CLINIQUE VAL PYRENE</t>
  </si>
  <si>
    <t>660006370</t>
  </si>
  <si>
    <t>CLINIQUE DU SOUFFLE LES CLARINES</t>
  </si>
  <si>
    <t>660780180</t>
  </si>
  <si>
    <t>CH DE PERPIGNAN</t>
  </si>
  <si>
    <t>810100008</t>
  </si>
  <si>
    <t>FONDATION BON SAUVEUR - ALBY</t>
  </si>
  <si>
    <t>F-LOURDES-BIGORRE</t>
  </si>
  <si>
    <t>GCS GH NORD-PYRENEES</t>
  </si>
  <si>
    <t>440000057</t>
  </si>
  <si>
    <t>CH DE ST-NAZAIRE</t>
  </si>
  <si>
    <t>Pays-de-la-Loire</t>
  </si>
  <si>
    <t>440000289</t>
  </si>
  <si>
    <t>CHU DE NANTES</t>
  </si>
  <si>
    <t>440001246</t>
  </si>
  <si>
    <t>CLINIQUE DU PARC - NANTES</t>
  </si>
  <si>
    <t>440041572</t>
  </si>
  <si>
    <t>LE CONFLUENT - NCN</t>
  </si>
  <si>
    <t>530000249</t>
  </si>
  <si>
    <t>CLINIQUE NOTRE-DAME DE PRITZ</t>
  </si>
  <si>
    <t>720000025</t>
  </si>
  <si>
    <t>CH DU MANS</t>
  </si>
  <si>
    <t>720018100</t>
  </si>
  <si>
    <t>CENTRE SOINS-ETUDES PIERRE DAGUET</t>
  </si>
  <si>
    <t>850000019</t>
  </si>
  <si>
    <t>CH DEPARTEMENTAL VENDEE</t>
  </si>
  <si>
    <t>INSTITUT DE CANCEROLOGIE DE L'OUEST</t>
  </si>
  <si>
    <t>GHT 49</t>
  </si>
  <si>
    <t>060000528</t>
  </si>
  <si>
    <t>CENTRE ANTOINE LACASSAGNE</t>
  </si>
  <si>
    <t>Provence-Alpes-Côte-d'Azur</t>
  </si>
  <si>
    <t>130001647</t>
  </si>
  <si>
    <t>INSTITUT PAOLI CALMETTES</t>
  </si>
  <si>
    <t>130001696</t>
  </si>
  <si>
    <t>CLINIQUE DES TROIS CYPRES</t>
  </si>
  <si>
    <t>130001902</t>
  </si>
  <si>
    <t>CLINIQUE DES QUATRE SAISONS</t>
  </si>
  <si>
    <t>130010648</t>
  </si>
  <si>
    <t>CLINIQUE ST-MICHEL - AUBAGNE</t>
  </si>
  <si>
    <t>130041916</t>
  </si>
  <si>
    <t>CHI AIX-PERTHUIS</t>
  </si>
  <si>
    <t>130786049</t>
  </si>
  <si>
    <t>AP-HM</t>
  </si>
  <si>
    <t>830000204</t>
  </si>
  <si>
    <t>CLINIQUE ST-MARTIN - OLLIOULES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</si>
  <si>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</si>
  <si>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</si>
  <si>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</si>
  <si>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</si>
  <si>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</si>
  <si>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</si>
  <si>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</si>
  <si>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</si>
  <si>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CHU DE NICE - FONDATION LENVAL</t>
  </si>
  <si>
    <t>FUSION HOPITAL EUROPEEN MARSEILLE</t>
  </si>
  <si>
    <t>FUSION HOPITAL ST-JOSEPH MARSEILLE</t>
  </si>
  <si>
    <t>970100228</t>
  </si>
  <si>
    <t>CHU DE POINTE-A-PITRE</t>
  </si>
  <si>
    <t>ZZ-Guadeloupe</t>
  </si>
  <si>
    <t>970302022</t>
  </si>
  <si>
    <t>CH DE CAYENNE</t>
  </si>
  <si>
    <t>ZZ-Guyane</t>
  </si>
  <si>
    <t>970302121</t>
  </si>
  <si>
    <t>CH DE L'OUEST GUYANNAIS</t>
  </si>
  <si>
    <t>970211207</t>
  </si>
  <si>
    <t>CHU DE MARTINIQUE</t>
  </si>
  <si>
    <t>ZZ-Martinique</t>
  </si>
  <si>
    <t>970408589</t>
  </si>
  <si>
    <t>CHU DE LA REUNION</t>
  </si>
  <si>
    <t>ZZ-Réunion</t>
  </si>
  <si>
    <t>S1_2017</t>
  </si>
  <si>
    <t>S1_2015</t>
  </si>
  <si>
    <t>S1_2016</t>
  </si>
  <si>
    <t>690805361</t>
  </si>
  <si>
    <t>290000017</t>
  </si>
  <si>
    <t>210780581</t>
  </si>
  <si>
    <t>510000029</t>
  </si>
  <si>
    <t>540023264</t>
  </si>
  <si>
    <t>590051801</t>
  </si>
  <si>
    <t>130014228</t>
  </si>
  <si>
    <t>130002157</t>
  </si>
  <si>
    <t>060785011</t>
  </si>
  <si>
    <t>490017258</t>
  </si>
  <si>
    <t>690044193</t>
  </si>
  <si>
    <t>750000523</t>
  </si>
  <si>
    <t>750006728</t>
  </si>
  <si>
    <t>750056277</t>
  </si>
  <si>
    <t>750058448</t>
  </si>
  <si>
    <t>770020030</t>
  </si>
  <si>
    <t>750150104</t>
  </si>
  <si>
    <t>920000650</t>
  </si>
  <si>
    <t>170024194</t>
  </si>
  <si>
    <t>490000031</t>
  </si>
  <si>
    <t>Score S1
_2015-2017</t>
  </si>
  <si>
    <t>AAPs-2016</t>
  </si>
  <si>
    <t>AAPs-2017</t>
  </si>
  <si>
    <t>AAPs-2018</t>
  </si>
  <si>
    <t>AAPs_2016-2018</t>
  </si>
  <si>
    <t>130001928</t>
  </si>
  <si>
    <t>CENTRE GERONTOLOGIQUE DEPARTEMENTAL</t>
  </si>
  <si>
    <t xml:space="preserve">SCORE DRCI </t>
  </si>
  <si>
    <t>Crédits avt seuil (€)</t>
  </si>
  <si>
    <t>Score-DRCI-majoré (%)</t>
  </si>
  <si>
    <t>Crédits après seuil (€)</t>
  </si>
  <si>
    <t>Crédits après rattrapage (€)</t>
  </si>
  <si>
    <t>Crédits après CG (€)</t>
  </si>
  <si>
    <t>Crédits plafonnés à l'enveloppe (€)</t>
  </si>
  <si>
    <t>Les établissements dont les scores ont été regroupés sont notés en rouge</t>
  </si>
  <si>
    <t>Score-DRCI-2019 majoré</t>
  </si>
  <si>
    <t>Les établissements dont les scores ont été regroupés ont notés en rouge</t>
  </si>
  <si>
    <t>Etablissements "rattrapés"</t>
  </si>
  <si>
    <t>CHU DE NANTES + CHD VENDEE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</si>
  <si>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</si>
  <si>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Catégorie</t>
  </si>
  <si>
    <t>DRCI</t>
  </si>
  <si>
    <t>CHU DE DIJON</t>
  </si>
  <si>
    <t>Centre-Val de Loire</t>
  </si>
  <si>
    <t>CHU DE REIMS</t>
  </si>
  <si>
    <t>Grand Est</t>
  </si>
  <si>
    <t>Guadeloupe</t>
  </si>
  <si>
    <t>Ile-de-France</t>
  </si>
  <si>
    <t>UNICANCER + 4 CLCC</t>
  </si>
  <si>
    <t>Martinique</t>
  </si>
  <si>
    <t>Océan Indien</t>
  </si>
  <si>
    <t>Pays de la Loire</t>
  </si>
  <si>
    <t>CHU D'ANGERS</t>
  </si>
  <si>
    <t>Provence-Alpes-Côte d'Azur</t>
  </si>
  <si>
    <t>Conception des protocoles, gestion et analyse des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</si>
</sst>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FDEADA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1" xfId="0" applyNumberFormat="1" applyBorder="1"/>
    <xf numFmtId="3" fontId="0" fillId="0" borderId="0" xfId="0" applyNumberFormat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/>
    <xf numFmtId="0" fontId="9" fillId="0" borderId="1" xfId="0" quotePrefix="1" applyFont="1" applyBorder="1"/>
    <xf numFmtId="49" fontId="9" fillId="0" borderId="1" xfId="0" applyNumberFormat="1" applyFont="1" applyBorder="1"/>
    <xf numFmtId="0" fontId="9" fillId="0" borderId="1" xfId="0" applyFont="1" applyBorder="1"/>
    <xf numFmtId="49" fontId="1" fillId="0" borderId="1" xfId="0" applyNumberFormat="1" applyFont="1" applyBorder="1"/>
    <xf numFmtId="0" fontId="3" fillId="4" borderId="3" xfId="1" applyFont="1" applyFill="1" applyBorder="1"/>
    <xf numFmtId="2" fontId="9" fillId="0" borderId="1" xfId="0" applyNumberFormat="1" applyFont="1" applyBorder="1"/>
    <xf numFmtId="3" fontId="9" fillId="0" borderId="1" xfId="0" applyNumberFormat="1" applyFont="1" applyBorder="1"/>
    <xf numFmtId="0" fontId="7" fillId="3" borderId="1" xfId="1" applyFont="1" applyFill="1" applyBorder="1" applyAlignment="1">
      <alignment horizontal="center" wrapText="1"/>
    </xf>
    <xf numFmtId="0" fontId="1" fillId="0" borderId="1" xfId="0" applyFont="1" applyBorder="1"/>
    <xf numFmtId="3" fontId="1" fillId="0" borderId="1" xfId="0" applyNumberFormat="1" applyFont="1" applyBorder="1"/>
    <xf numFmtId="49" fontId="9" fillId="4" borderId="1" xfId="0" applyNumberFormat="1" applyFont="1" applyFill="1" applyBorder="1"/>
    <xf numFmtId="0" fontId="9" fillId="4" borderId="1" xfId="0" applyFont="1" applyFill="1" applyBorder="1"/>
    <xf numFmtId="2" fontId="9" fillId="4" borderId="1" xfId="0" applyNumberFormat="1" applyFont="1" applyFill="1" applyBorder="1"/>
    <xf numFmtId="0" fontId="0" fillId="0" borderId="0" xfId="0"/>
    <xf numFmtId="0" fontId="10" fillId="0" borderId="1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3" fontId="1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3" fontId="0" fillId="0" borderId="1" xfId="0" applyNumberFormat="1" applyBorder="1"/>
    <xf numFmtId="164" fontId="0" fillId="0" borderId="1" xfId="0" quotePrefix="1" applyNumberFormat="1" applyFont="1" applyFill="1" applyBorder="1" applyAlignment="1">
      <alignment horizontal="left" vertical="center"/>
    </xf>
    <xf numFmtId="3" fontId="0" fillId="0" borderId="0" xfId="0" applyNumberFormat="1"/>
    <xf numFmtId="0" fontId="1" fillId="0" borderId="1" xfId="0" applyFont="1" applyBorder="1"/>
    <xf numFmtId="3" fontId="9" fillId="4" borderId="1" xfId="0" applyNumberFormat="1" applyFont="1" applyFill="1" applyBorder="1"/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workbookViewId="0"/>
  </sheetViews>
  <sheetFormatPr baseColWidth="10" defaultRowHeight="15" x14ac:dyDescent="0.25"/>
  <cols>
    <col min="1" max="1" width="19.42578125" bestFit="1" customWidth="1"/>
    <col min="2" max="2" width="51.28515625" customWidth="1"/>
    <col min="3" max="3" width="10" customWidth="1"/>
    <col min="4" max="4" width="26.5703125" bestFit="1" customWidth="1"/>
    <col min="5" max="7" width="10.85546875" style="4" customWidth="1"/>
    <col min="8" max="8" width="10.85546875" style="8" customWidth="1"/>
    <col min="12" max="12" width="10.85546875" style="8" customWidth="1"/>
    <col min="13" max="14" width="14" customWidth="1"/>
  </cols>
  <sheetData>
    <row r="1" spans="1:14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451</v>
      </c>
      <c r="F1" s="3" t="s">
        <v>452</v>
      </c>
      <c r="G1" s="3" t="s">
        <v>450</v>
      </c>
      <c r="H1" s="6" t="s">
        <v>473</v>
      </c>
      <c r="I1" s="5" t="s">
        <v>474</v>
      </c>
      <c r="J1" s="5" t="s">
        <v>475</v>
      </c>
      <c r="K1" s="5" t="s">
        <v>476</v>
      </c>
      <c r="L1" s="6" t="s">
        <v>477</v>
      </c>
      <c r="M1" s="1" t="s">
        <v>488</v>
      </c>
      <c r="N1" s="13" t="s">
        <v>487</v>
      </c>
    </row>
    <row r="2" spans="1:14" x14ac:dyDescent="0.25">
      <c r="A2" s="24" t="s">
        <v>4</v>
      </c>
      <c r="B2" s="17" t="s">
        <v>5</v>
      </c>
      <c r="C2" s="17" t="s">
        <v>6</v>
      </c>
      <c r="D2" s="17" t="s">
        <v>7</v>
      </c>
      <c r="E2" s="14">
        <v>0</v>
      </c>
      <c r="F2" s="14">
        <v>0</v>
      </c>
      <c r="G2" s="14">
        <v>0</v>
      </c>
      <c r="H2" s="15">
        <v>0</v>
      </c>
      <c r="I2" s="14">
        <v>0</v>
      </c>
      <c r="J2" s="14">
        <v>0</v>
      </c>
      <c r="K2" s="14">
        <v>0</v>
      </c>
      <c r="L2" s="15">
        <v>0</v>
      </c>
      <c r="M2" s="9">
        <v>0</v>
      </c>
    </row>
    <row r="3" spans="1:14" x14ac:dyDescent="0.25">
      <c r="A3" s="24" t="s">
        <v>8</v>
      </c>
      <c r="B3" s="17" t="s">
        <v>9</v>
      </c>
      <c r="C3" s="17" t="s">
        <v>10</v>
      </c>
      <c r="D3" s="17" t="s">
        <v>7</v>
      </c>
      <c r="E3" s="14">
        <v>0</v>
      </c>
      <c r="F3" s="14">
        <v>0</v>
      </c>
      <c r="G3" s="14">
        <v>0</v>
      </c>
      <c r="H3" s="15">
        <v>0</v>
      </c>
      <c r="I3" s="14">
        <v>0</v>
      </c>
      <c r="J3" s="14">
        <v>0</v>
      </c>
      <c r="K3" s="14">
        <v>0</v>
      </c>
      <c r="L3" s="15">
        <v>0</v>
      </c>
      <c r="M3" s="9">
        <v>0</v>
      </c>
    </row>
    <row r="4" spans="1:14" x14ac:dyDescent="0.25">
      <c r="A4" s="24" t="s">
        <v>11</v>
      </c>
      <c r="B4" s="17" t="s">
        <v>12</v>
      </c>
      <c r="C4" s="17" t="s">
        <v>10</v>
      </c>
      <c r="D4" s="17" t="s">
        <v>7</v>
      </c>
      <c r="E4" s="14">
        <v>0</v>
      </c>
      <c r="F4" s="14">
        <v>0</v>
      </c>
      <c r="G4" s="14">
        <v>0</v>
      </c>
      <c r="H4" s="15">
        <v>0</v>
      </c>
      <c r="I4" s="14">
        <v>0</v>
      </c>
      <c r="J4" s="14">
        <v>0</v>
      </c>
      <c r="K4" s="14">
        <v>0</v>
      </c>
      <c r="L4" s="15">
        <v>0</v>
      </c>
      <c r="M4" s="9">
        <v>0</v>
      </c>
    </row>
    <row r="5" spans="1:14" x14ac:dyDescent="0.25">
      <c r="A5" s="24" t="s">
        <v>13</v>
      </c>
      <c r="B5" s="17" t="s">
        <v>14</v>
      </c>
      <c r="C5" s="17" t="s">
        <v>10</v>
      </c>
      <c r="D5" s="17" t="s">
        <v>7</v>
      </c>
      <c r="E5" s="14">
        <v>0</v>
      </c>
      <c r="F5" s="14">
        <v>0</v>
      </c>
      <c r="G5" s="14">
        <v>0</v>
      </c>
      <c r="H5" s="15">
        <v>0</v>
      </c>
      <c r="I5" s="14">
        <v>0</v>
      </c>
      <c r="J5" s="14">
        <v>0</v>
      </c>
      <c r="K5" s="14">
        <v>0</v>
      </c>
      <c r="L5" s="15">
        <v>0</v>
      </c>
      <c r="M5" s="9">
        <v>0</v>
      </c>
    </row>
    <row r="6" spans="1:14" x14ac:dyDescent="0.25">
      <c r="A6" s="24" t="s">
        <v>15</v>
      </c>
      <c r="B6" s="17" t="s">
        <v>16</v>
      </c>
      <c r="C6" s="17" t="s">
        <v>17</v>
      </c>
      <c r="D6" s="17" t="s">
        <v>7</v>
      </c>
      <c r="E6" s="14">
        <v>0</v>
      </c>
      <c r="F6" s="14">
        <v>0</v>
      </c>
      <c r="G6" s="14">
        <v>0</v>
      </c>
      <c r="H6" s="15">
        <v>0</v>
      </c>
      <c r="I6" s="14">
        <v>0</v>
      </c>
      <c r="J6" s="14">
        <v>0</v>
      </c>
      <c r="K6" s="14">
        <v>0</v>
      </c>
      <c r="L6" s="15">
        <v>0</v>
      </c>
      <c r="M6" s="9">
        <v>0</v>
      </c>
    </row>
    <row r="7" spans="1:14" x14ac:dyDescent="0.25">
      <c r="A7" s="24" t="s">
        <v>18</v>
      </c>
      <c r="B7" s="17" t="s">
        <v>19</v>
      </c>
      <c r="C7" s="17" t="s">
        <v>10</v>
      </c>
      <c r="D7" s="17" t="s">
        <v>7</v>
      </c>
      <c r="E7" s="14">
        <v>0</v>
      </c>
      <c r="F7" s="14">
        <v>0</v>
      </c>
      <c r="G7" s="14">
        <v>0</v>
      </c>
      <c r="H7" s="15">
        <v>0</v>
      </c>
      <c r="I7" s="14">
        <v>0</v>
      </c>
      <c r="J7" s="14">
        <v>0</v>
      </c>
      <c r="K7" s="14">
        <v>0</v>
      </c>
      <c r="L7" s="15">
        <v>0</v>
      </c>
      <c r="M7" s="9">
        <v>0</v>
      </c>
    </row>
    <row r="8" spans="1:14" x14ac:dyDescent="0.25">
      <c r="A8" s="24" t="s">
        <v>20</v>
      </c>
      <c r="B8" s="17" t="s">
        <v>21</v>
      </c>
      <c r="C8" s="17" t="s">
        <v>22</v>
      </c>
      <c r="D8" s="17" t="s">
        <v>7</v>
      </c>
      <c r="E8" s="14">
        <v>765</v>
      </c>
      <c r="F8" s="14">
        <v>690</v>
      </c>
      <c r="G8" s="14">
        <v>600</v>
      </c>
      <c r="H8" s="15">
        <v>2.9236699291405999</v>
      </c>
      <c r="I8" s="14">
        <v>5</v>
      </c>
      <c r="J8" s="14">
        <v>5</v>
      </c>
      <c r="K8" s="21">
        <v>3</v>
      </c>
      <c r="L8" s="15">
        <v>2.0988977342314761</v>
      </c>
      <c r="M8" s="9">
        <v>2.6582422625257509</v>
      </c>
    </row>
    <row r="9" spans="1:14" x14ac:dyDescent="0.25">
      <c r="A9" s="24" t="s">
        <v>23</v>
      </c>
      <c r="B9" s="17" t="s">
        <v>24</v>
      </c>
      <c r="C9" s="17" t="s">
        <v>6</v>
      </c>
      <c r="D9" s="17" t="s">
        <v>7</v>
      </c>
      <c r="E9" s="14">
        <v>0</v>
      </c>
      <c r="F9" s="14">
        <v>0</v>
      </c>
      <c r="G9" s="14">
        <v>0</v>
      </c>
      <c r="H9" s="15">
        <v>0</v>
      </c>
      <c r="I9" s="14">
        <v>0</v>
      </c>
      <c r="J9" s="14">
        <v>0</v>
      </c>
      <c r="K9" s="14">
        <v>0</v>
      </c>
      <c r="L9" s="15">
        <v>0</v>
      </c>
      <c r="M9" s="9">
        <v>0</v>
      </c>
    </row>
    <row r="10" spans="1:14" x14ac:dyDescent="0.25">
      <c r="A10" s="24" t="s">
        <v>25</v>
      </c>
      <c r="B10" s="17" t="s">
        <v>26</v>
      </c>
      <c r="C10" s="17" t="s">
        <v>6</v>
      </c>
      <c r="D10" s="17" t="s">
        <v>7</v>
      </c>
      <c r="E10" s="14">
        <v>0</v>
      </c>
      <c r="F10" s="14">
        <v>0</v>
      </c>
      <c r="G10" s="14">
        <v>0</v>
      </c>
      <c r="H10" s="15">
        <v>0</v>
      </c>
      <c r="I10" s="14">
        <v>0</v>
      </c>
      <c r="J10" s="14">
        <v>0</v>
      </c>
      <c r="K10" s="14">
        <v>0</v>
      </c>
      <c r="L10" s="15">
        <v>0</v>
      </c>
      <c r="M10" s="9">
        <v>0</v>
      </c>
    </row>
    <row r="11" spans="1:14" x14ac:dyDescent="0.25">
      <c r="A11" s="24" t="s">
        <v>27</v>
      </c>
      <c r="B11" s="17" t="s">
        <v>28</v>
      </c>
      <c r="C11" s="17" t="s">
        <v>10</v>
      </c>
      <c r="D11" s="17" t="s">
        <v>7</v>
      </c>
      <c r="E11" s="14">
        <v>35</v>
      </c>
      <c r="F11" s="14">
        <v>60</v>
      </c>
      <c r="G11" s="14">
        <v>90</v>
      </c>
      <c r="H11" s="15">
        <v>0.26197215518428951</v>
      </c>
      <c r="I11" s="14">
        <v>2</v>
      </c>
      <c r="J11" s="14">
        <v>0</v>
      </c>
      <c r="K11" s="14">
        <v>0</v>
      </c>
      <c r="L11" s="15">
        <v>0.3129890453834116</v>
      </c>
      <c r="M11" s="9">
        <v>0.27541270845845789</v>
      </c>
    </row>
    <row r="12" spans="1:14" x14ac:dyDescent="0.25">
      <c r="A12" s="24" t="s">
        <v>29</v>
      </c>
      <c r="B12" s="17" t="s">
        <v>30</v>
      </c>
      <c r="C12" s="17" t="s">
        <v>22</v>
      </c>
      <c r="D12" s="17" t="s">
        <v>7</v>
      </c>
      <c r="E12" s="14">
        <v>465</v>
      </c>
      <c r="F12" s="14">
        <v>535</v>
      </c>
      <c r="G12" s="14">
        <v>535</v>
      </c>
      <c r="H12" s="15">
        <v>2.1796006647885697</v>
      </c>
      <c r="I12" s="14">
        <v>2</v>
      </c>
      <c r="J12" s="14">
        <v>1</v>
      </c>
      <c r="K12" s="21">
        <v>3</v>
      </c>
      <c r="L12" s="15">
        <v>0.96274749948969185</v>
      </c>
      <c r="M12" s="9">
        <v>1.8023430507107905</v>
      </c>
    </row>
    <row r="13" spans="1:14" x14ac:dyDescent="0.25">
      <c r="A13" s="24" t="s">
        <v>31</v>
      </c>
      <c r="B13" s="17" t="s">
        <v>32</v>
      </c>
      <c r="C13" s="17" t="s">
        <v>10</v>
      </c>
      <c r="D13" s="17" t="s">
        <v>7</v>
      </c>
      <c r="E13" s="14">
        <v>0</v>
      </c>
      <c r="F13" s="14">
        <v>0</v>
      </c>
      <c r="G13" s="14">
        <v>0</v>
      </c>
      <c r="H13" s="15">
        <v>0</v>
      </c>
      <c r="I13" s="14">
        <v>0</v>
      </c>
      <c r="J13" s="14">
        <v>0</v>
      </c>
      <c r="K13" s="14">
        <v>0</v>
      </c>
      <c r="L13" s="15">
        <v>0</v>
      </c>
      <c r="M13" s="9">
        <v>0</v>
      </c>
    </row>
    <row r="14" spans="1:14" x14ac:dyDescent="0.25">
      <c r="A14" s="24" t="s">
        <v>33</v>
      </c>
      <c r="B14" s="17" t="s">
        <v>34</v>
      </c>
      <c r="C14" s="17" t="s">
        <v>6</v>
      </c>
      <c r="D14" s="17" t="s">
        <v>7</v>
      </c>
      <c r="E14" s="14">
        <v>0</v>
      </c>
      <c r="F14" s="14">
        <v>0</v>
      </c>
      <c r="G14" s="14">
        <v>0</v>
      </c>
      <c r="H14" s="15">
        <v>0</v>
      </c>
      <c r="I14" s="14">
        <v>0</v>
      </c>
      <c r="J14" s="14">
        <v>0</v>
      </c>
      <c r="K14" s="14">
        <v>0</v>
      </c>
      <c r="L14" s="15">
        <v>0</v>
      </c>
      <c r="M14" s="9">
        <v>0</v>
      </c>
    </row>
    <row r="15" spans="1:14" x14ac:dyDescent="0.25">
      <c r="A15" s="24" t="s">
        <v>35</v>
      </c>
      <c r="B15" s="17" t="s">
        <v>36</v>
      </c>
      <c r="C15" s="17" t="s">
        <v>37</v>
      </c>
      <c r="D15" s="17" t="s">
        <v>7</v>
      </c>
      <c r="E15" s="14">
        <v>140</v>
      </c>
      <c r="F15" s="14">
        <v>135</v>
      </c>
      <c r="G15" s="14">
        <v>70</v>
      </c>
      <c r="H15" s="15">
        <v>0.49097604911185222</v>
      </c>
      <c r="I15" s="14">
        <v>1</v>
      </c>
      <c r="J15" s="14">
        <v>0</v>
      </c>
      <c r="K15" s="14">
        <v>0</v>
      </c>
      <c r="L15" s="15">
        <v>0.1564945226917058</v>
      </c>
      <c r="M15" s="9">
        <v>0.38800484102959315</v>
      </c>
    </row>
    <row r="16" spans="1:14" x14ac:dyDescent="0.25">
      <c r="A16" s="24" t="s">
        <v>38</v>
      </c>
      <c r="B16" s="17" t="s">
        <v>39</v>
      </c>
      <c r="C16" s="17" t="s">
        <v>22</v>
      </c>
      <c r="D16" s="17" t="s">
        <v>7</v>
      </c>
      <c r="E16" s="14">
        <v>795</v>
      </c>
      <c r="F16" s="14">
        <v>770</v>
      </c>
      <c r="G16" s="14">
        <v>680</v>
      </c>
      <c r="H16" s="15">
        <v>3.1922229122364283</v>
      </c>
      <c r="I16" s="14">
        <v>2</v>
      </c>
      <c r="J16" s="14">
        <v>2</v>
      </c>
      <c r="K16" s="21">
        <v>3</v>
      </c>
      <c r="L16" s="15">
        <v>1.1294141661563584</v>
      </c>
      <c r="M16" s="9">
        <v>2.5560759350853539</v>
      </c>
    </row>
    <row r="17" spans="1:13" x14ac:dyDescent="0.25">
      <c r="A17" s="24" t="s">
        <v>40</v>
      </c>
      <c r="B17" s="17" t="s">
        <v>41</v>
      </c>
      <c r="C17" s="17" t="s">
        <v>17</v>
      </c>
      <c r="D17" s="17" t="s">
        <v>7</v>
      </c>
      <c r="E17" s="14">
        <v>0</v>
      </c>
      <c r="F17" s="14">
        <v>0</v>
      </c>
      <c r="G17" s="14">
        <v>0</v>
      </c>
      <c r="H17" s="15">
        <v>0</v>
      </c>
      <c r="I17" s="14">
        <v>0</v>
      </c>
      <c r="J17" s="14">
        <v>0</v>
      </c>
      <c r="K17" s="14">
        <v>0</v>
      </c>
      <c r="L17" s="15">
        <v>0</v>
      </c>
      <c r="M17" s="9">
        <v>0</v>
      </c>
    </row>
    <row r="18" spans="1:13" x14ac:dyDescent="0.25">
      <c r="A18" s="24" t="s">
        <v>42</v>
      </c>
      <c r="B18" s="17" t="s">
        <v>43</v>
      </c>
      <c r="C18" s="17" t="s">
        <v>6</v>
      </c>
      <c r="D18" s="17" t="s">
        <v>7</v>
      </c>
      <c r="E18" s="14">
        <v>0</v>
      </c>
      <c r="F18" s="14">
        <v>0</v>
      </c>
      <c r="G18" s="14">
        <v>0</v>
      </c>
      <c r="H18" s="15">
        <v>0</v>
      </c>
      <c r="I18" s="14">
        <v>0</v>
      </c>
      <c r="J18" s="14">
        <v>0</v>
      </c>
      <c r="K18" s="14">
        <v>0</v>
      </c>
      <c r="L18" s="15">
        <v>0</v>
      </c>
      <c r="M18" s="9">
        <v>0</v>
      </c>
    </row>
    <row r="19" spans="1:13" x14ac:dyDescent="0.25">
      <c r="A19" s="24" t="s">
        <v>44</v>
      </c>
      <c r="B19" s="17" t="s">
        <v>45</v>
      </c>
      <c r="C19" s="17" t="s">
        <v>6</v>
      </c>
      <c r="D19" s="17" t="s">
        <v>7</v>
      </c>
      <c r="E19" s="14">
        <v>0</v>
      </c>
      <c r="F19" s="14">
        <v>0</v>
      </c>
      <c r="G19" s="14">
        <v>0</v>
      </c>
      <c r="H19" s="15">
        <v>0</v>
      </c>
      <c r="I19" s="14">
        <v>0</v>
      </c>
      <c r="J19" s="14">
        <v>0</v>
      </c>
      <c r="K19" s="14">
        <v>0</v>
      </c>
      <c r="L19" s="15">
        <v>0</v>
      </c>
      <c r="M19" s="9">
        <v>0</v>
      </c>
    </row>
    <row r="20" spans="1:13" x14ac:dyDescent="0.25">
      <c r="A20" s="24" t="s">
        <v>46</v>
      </c>
      <c r="B20" s="17" t="s">
        <v>47</v>
      </c>
      <c r="C20" s="17" t="s">
        <v>6</v>
      </c>
      <c r="D20" s="17" t="s">
        <v>7</v>
      </c>
      <c r="E20" s="14">
        <v>0</v>
      </c>
      <c r="F20" s="14">
        <v>0</v>
      </c>
      <c r="G20" s="14">
        <v>0</v>
      </c>
      <c r="H20" s="15">
        <v>0</v>
      </c>
      <c r="I20" s="14">
        <v>0</v>
      </c>
      <c r="J20" s="14">
        <v>0</v>
      </c>
      <c r="K20" s="14">
        <v>0</v>
      </c>
      <c r="L20" s="15">
        <v>0</v>
      </c>
      <c r="M20" s="9">
        <v>0</v>
      </c>
    </row>
    <row r="21" spans="1:13" x14ac:dyDescent="0.25">
      <c r="A21" s="24" t="s">
        <v>48</v>
      </c>
      <c r="B21" s="17" t="s">
        <v>49</v>
      </c>
      <c r="C21" s="17" t="s">
        <v>37</v>
      </c>
      <c r="D21" s="17" t="s">
        <v>7</v>
      </c>
      <c r="E21" s="14">
        <v>295</v>
      </c>
      <c r="F21" s="14">
        <v>335</v>
      </c>
      <c r="G21" s="14">
        <v>290</v>
      </c>
      <c r="H21" s="15">
        <v>1.3067305057378853</v>
      </c>
      <c r="I21" s="14">
        <v>4</v>
      </c>
      <c r="J21" s="14">
        <v>6</v>
      </c>
      <c r="K21" s="21">
        <v>4</v>
      </c>
      <c r="L21" s="15">
        <v>2.2701004740196415</v>
      </c>
      <c r="M21" s="9">
        <v>1.5850111448656332</v>
      </c>
    </row>
    <row r="22" spans="1:13" x14ac:dyDescent="0.25">
      <c r="A22" s="24" t="s">
        <v>50</v>
      </c>
      <c r="B22" s="17" t="s">
        <v>51</v>
      </c>
      <c r="C22" s="17" t="s">
        <v>17</v>
      </c>
      <c r="D22" s="17" t="s">
        <v>7</v>
      </c>
      <c r="E22" s="14">
        <v>0</v>
      </c>
      <c r="F22" s="14">
        <v>0</v>
      </c>
      <c r="G22" s="14">
        <v>0</v>
      </c>
      <c r="H22" s="15">
        <v>0</v>
      </c>
      <c r="I22" s="14">
        <v>1</v>
      </c>
      <c r="J22" s="14">
        <v>0</v>
      </c>
      <c r="K22" s="14">
        <v>0</v>
      </c>
      <c r="L22" s="15">
        <v>0.1564945226917058</v>
      </c>
      <c r="M22" s="9">
        <v>4.6632658829261139E-2</v>
      </c>
    </row>
    <row r="23" spans="1:13" x14ac:dyDescent="0.25">
      <c r="A23" s="24" t="s">
        <v>53</v>
      </c>
      <c r="B23" s="17" t="s">
        <v>54</v>
      </c>
      <c r="C23" s="17" t="s">
        <v>22</v>
      </c>
      <c r="D23" s="17" t="s">
        <v>7</v>
      </c>
      <c r="E23" s="14">
        <v>1295</v>
      </c>
      <c r="F23" s="14">
        <v>1475</v>
      </c>
      <c r="G23" s="14">
        <v>1460</v>
      </c>
      <c r="H23" s="15">
        <v>6.006822119336082</v>
      </c>
      <c r="I23" s="14">
        <v>22</v>
      </c>
      <c r="J23" s="14">
        <v>15</v>
      </c>
      <c r="K23" s="21">
        <v>13</v>
      </c>
      <c r="L23" s="15">
        <v>8.0362772447891864</v>
      </c>
      <c r="M23" s="9">
        <v>6.5711725406343264</v>
      </c>
    </row>
    <row r="24" spans="1:13" x14ac:dyDescent="0.25">
      <c r="A24" s="24" t="s">
        <v>55</v>
      </c>
      <c r="B24" s="17" t="s">
        <v>56</v>
      </c>
      <c r="C24" s="17" t="s">
        <v>10</v>
      </c>
      <c r="D24" s="17" t="s">
        <v>7</v>
      </c>
      <c r="E24" s="14">
        <v>0</v>
      </c>
      <c r="F24" s="14">
        <v>0</v>
      </c>
      <c r="G24" s="14">
        <v>0</v>
      </c>
      <c r="H24" s="15">
        <v>0</v>
      </c>
      <c r="I24" s="14">
        <v>0</v>
      </c>
      <c r="J24" s="14">
        <v>0</v>
      </c>
      <c r="K24" s="14">
        <v>0</v>
      </c>
      <c r="L24" s="15">
        <v>0</v>
      </c>
      <c r="M24" s="9">
        <v>0</v>
      </c>
    </row>
    <row r="25" spans="1:13" x14ac:dyDescent="0.25">
      <c r="A25" s="24" t="s">
        <v>57</v>
      </c>
      <c r="B25" s="17" t="s">
        <v>58</v>
      </c>
      <c r="C25" s="17" t="s">
        <v>17</v>
      </c>
      <c r="D25" s="17" t="s">
        <v>7</v>
      </c>
      <c r="E25" s="14">
        <v>0</v>
      </c>
      <c r="F25" s="14">
        <v>0</v>
      </c>
      <c r="G25" s="14">
        <v>0</v>
      </c>
      <c r="H25" s="15">
        <v>0</v>
      </c>
      <c r="I25" s="14">
        <v>0</v>
      </c>
      <c r="J25" s="14">
        <v>0</v>
      </c>
      <c r="K25" s="14">
        <v>0</v>
      </c>
      <c r="L25" s="15">
        <v>0</v>
      </c>
      <c r="M25" s="9">
        <v>0</v>
      </c>
    </row>
    <row r="26" spans="1:13" x14ac:dyDescent="0.25">
      <c r="A26" s="25" t="s">
        <v>453</v>
      </c>
      <c r="B26" s="17" t="s">
        <v>69</v>
      </c>
      <c r="C26" s="17" t="s">
        <v>17</v>
      </c>
      <c r="D26" s="17" t="s">
        <v>7</v>
      </c>
      <c r="E26" s="14">
        <v>35</v>
      </c>
      <c r="F26" s="14">
        <v>35</v>
      </c>
      <c r="G26" s="14">
        <v>25</v>
      </c>
      <c r="H26" s="15">
        <v>0.13509696244177657</v>
      </c>
      <c r="I26" s="14">
        <v>0</v>
      </c>
      <c r="J26" s="14">
        <v>0</v>
      </c>
      <c r="K26" s="14">
        <v>0</v>
      </c>
      <c r="L26" s="15">
        <v>0</v>
      </c>
      <c r="M26" s="9">
        <v>9.3931964625995568E-2</v>
      </c>
    </row>
    <row r="27" spans="1:13" x14ac:dyDescent="0.25">
      <c r="A27" s="26" t="s">
        <v>59</v>
      </c>
      <c r="B27" s="17" t="s">
        <v>60</v>
      </c>
      <c r="C27" s="17" t="s">
        <v>10</v>
      </c>
      <c r="D27" s="17" t="s">
        <v>7</v>
      </c>
      <c r="E27" s="14">
        <v>0</v>
      </c>
      <c r="F27" s="14">
        <v>0</v>
      </c>
      <c r="G27" s="14">
        <v>10</v>
      </c>
      <c r="H27" s="15">
        <v>1.4139271827500884E-2</v>
      </c>
      <c r="I27" s="14">
        <v>0</v>
      </c>
      <c r="J27" s="14">
        <v>0</v>
      </c>
      <c r="K27" s="14">
        <v>0</v>
      </c>
      <c r="L27" s="15">
        <v>0</v>
      </c>
      <c r="M27" s="9">
        <v>9.8309359228601415E-3</v>
      </c>
    </row>
    <row r="28" spans="1:13" x14ac:dyDescent="0.25">
      <c r="A28" s="26" t="s">
        <v>61</v>
      </c>
      <c r="B28" s="17" t="s">
        <v>62</v>
      </c>
      <c r="C28" s="17" t="s">
        <v>6</v>
      </c>
      <c r="D28" s="17" t="s">
        <v>7</v>
      </c>
      <c r="E28" s="14">
        <v>0</v>
      </c>
      <c r="F28" s="14">
        <v>0</v>
      </c>
      <c r="G28" s="14">
        <v>5</v>
      </c>
      <c r="H28" s="15">
        <v>7.069635913750442E-3</v>
      </c>
      <c r="I28" s="14">
        <v>0</v>
      </c>
      <c r="J28" s="14">
        <v>0</v>
      </c>
      <c r="K28" s="14">
        <v>0</v>
      </c>
      <c r="L28" s="15">
        <v>0</v>
      </c>
      <c r="M28" s="9">
        <v>4.9154679614300707E-3</v>
      </c>
    </row>
    <row r="29" spans="1:13" x14ac:dyDescent="0.25">
      <c r="A29" s="26" t="s">
        <v>63</v>
      </c>
      <c r="B29" s="17" t="s">
        <v>64</v>
      </c>
      <c r="C29" s="17" t="s">
        <v>10</v>
      </c>
      <c r="D29" s="17" t="s">
        <v>7</v>
      </c>
      <c r="E29" s="14">
        <v>10</v>
      </c>
      <c r="F29" s="14">
        <v>20</v>
      </c>
      <c r="G29" s="14">
        <v>10</v>
      </c>
      <c r="H29" s="15">
        <v>5.6626894422439282E-2</v>
      </c>
      <c r="I29" s="14">
        <v>0</v>
      </c>
      <c r="J29" s="14">
        <v>0</v>
      </c>
      <c r="K29" s="14">
        <v>0</v>
      </c>
      <c r="L29" s="15">
        <v>0</v>
      </c>
      <c r="M29" s="9">
        <v>3.9372280084098418E-2</v>
      </c>
    </row>
    <row r="30" spans="1:13" x14ac:dyDescent="0.25">
      <c r="A30" s="26" t="s">
        <v>65</v>
      </c>
      <c r="B30" s="17" t="s">
        <v>66</v>
      </c>
      <c r="C30" s="17" t="s">
        <v>10</v>
      </c>
      <c r="D30" s="17" t="s">
        <v>7</v>
      </c>
      <c r="E30" s="14">
        <v>0</v>
      </c>
      <c r="F30" s="14">
        <v>0</v>
      </c>
      <c r="G30" s="14">
        <v>0</v>
      </c>
      <c r="H30" s="15">
        <v>0</v>
      </c>
      <c r="I30" s="14">
        <v>0</v>
      </c>
      <c r="J30" s="14">
        <v>0</v>
      </c>
      <c r="K30" s="14">
        <v>0</v>
      </c>
      <c r="L30" s="15">
        <v>0</v>
      </c>
      <c r="M30" s="9">
        <v>0</v>
      </c>
    </row>
    <row r="31" spans="1:13" x14ac:dyDescent="0.25">
      <c r="A31" s="26" t="s">
        <v>67</v>
      </c>
      <c r="B31" s="17" t="s">
        <v>68</v>
      </c>
      <c r="C31" s="17" t="s">
        <v>10</v>
      </c>
      <c r="D31" s="17" t="s">
        <v>7</v>
      </c>
      <c r="E31" s="14">
        <v>0</v>
      </c>
      <c r="F31" s="14">
        <v>0</v>
      </c>
      <c r="G31" s="14">
        <v>0</v>
      </c>
      <c r="H31" s="15">
        <v>0</v>
      </c>
      <c r="I31" s="14">
        <v>0</v>
      </c>
      <c r="J31" s="14">
        <v>0</v>
      </c>
      <c r="K31" s="14">
        <v>0</v>
      </c>
      <c r="L31" s="15">
        <v>0</v>
      </c>
      <c r="M31" s="9">
        <v>0</v>
      </c>
    </row>
    <row r="32" spans="1:13" x14ac:dyDescent="0.25">
      <c r="A32" s="27" t="s">
        <v>455</v>
      </c>
      <c r="B32" s="17" t="s">
        <v>87</v>
      </c>
      <c r="C32" s="17" t="s">
        <v>22</v>
      </c>
      <c r="D32" s="17" t="s">
        <v>72</v>
      </c>
      <c r="E32" s="14">
        <v>485</v>
      </c>
      <c r="F32" s="14">
        <v>485</v>
      </c>
      <c r="G32" s="14">
        <v>425</v>
      </c>
      <c r="H32" s="15">
        <v>1.9831521867664108</v>
      </c>
      <c r="I32" s="14">
        <v>2</v>
      </c>
      <c r="J32" s="14">
        <v>6</v>
      </c>
      <c r="K32" s="21">
        <v>4</v>
      </c>
      <c r="L32" s="15">
        <v>1.9571114286362297</v>
      </c>
      <c r="M32" s="9">
        <v>1.9620570486160385</v>
      </c>
    </row>
    <row r="33" spans="1:13" x14ac:dyDescent="0.25">
      <c r="A33" s="26" t="s">
        <v>70</v>
      </c>
      <c r="B33" s="17" t="s">
        <v>71</v>
      </c>
      <c r="C33" s="17" t="s">
        <v>52</v>
      </c>
      <c r="D33" s="17" t="s">
        <v>72</v>
      </c>
      <c r="E33" s="14">
        <v>0</v>
      </c>
      <c r="F33" s="14">
        <v>0</v>
      </c>
      <c r="G33" s="14">
        <v>0</v>
      </c>
      <c r="H33" s="15">
        <v>0</v>
      </c>
      <c r="I33" s="14">
        <v>0</v>
      </c>
      <c r="J33" s="14">
        <v>0</v>
      </c>
      <c r="K33" s="14">
        <v>0</v>
      </c>
      <c r="L33" s="15">
        <v>0</v>
      </c>
      <c r="M33" s="9">
        <v>0</v>
      </c>
    </row>
    <row r="34" spans="1:13" x14ac:dyDescent="0.25">
      <c r="A34" s="26" t="s">
        <v>73</v>
      </c>
      <c r="B34" s="17" t="s">
        <v>74</v>
      </c>
      <c r="C34" s="17" t="s">
        <v>37</v>
      </c>
      <c r="D34" s="17" t="s">
        <v>72</v>
      </c>
      <c r="E34" s="14">
        <v>110</v>
      </c>
      <c r="F34" s="14">
        <v>110</v>
      </c>
      <c r="G34" s="14">
        <v>130</v>
      </c>
      <c r="H34" s="15">
        <v>0.49730670850130243</v>
      </c>
      <c r="I34" s="14">
        <v>2</v>
      </c>
      <c r="J34" s="14">
        <v>0</v>
      </c>
      <c r="K34" s="14">
        <v>0</v>
      </c>
      <c r="L34" s="15">
        <v>0.3129890453834116</v>
      </c>
      <c r="M34" s="9">
        <v>0.43903916265778908</v>
      </c>
    </row>
    <row r="35" spans="1:13" x14ac:dyDescent="0.25">
      <c r="A35" s="26" t="s">
        <v>75</v>
      </c>
      <c r="B35" s="17" t="s">
        <v>76</v>
      </c>
      <c r="C35" s="17" t="s">
        <v>22</v>
      </c>
      <c r="D35" s="17" t="s">
        <v>72</v>
      </c>
      <c r="E35" s="14">
        <v>470</v>
      </c>
      <c r="F35" s="14">
        <v>620</v>
      </c>
      <c r="G35" s="14">
        <v>620</v>
      </c>
      <c r="H35" s="15">
        <v>2.4259380642110679</v>
      </c>
      <c r="I35" s="14">
        <v>5</v>
      </c>
      <c r="J35" s="14">
        <v>1</v>
      </c>
      <c r="K35" s="21">
        <v>1</v>
      </c>
      <c r="L35" s="15">
        <v>1.1101698759384002</v>
      </c>
      <c r="M35" s="9">
        <v>2.0175490224502024</v>
      </c>
    </row>
    <row r="36" spans="1:13" x14ac:dyDescent="0.25">
      <c r="A36" s="26" t="s">
        <v>77</v>
      </c>
      <c r="B36" s="17" t="s">
        <v>78</v>
      </c>
      <c r="C36" s="17" t="s">
        <v>6</v>
      </c>
      <c r="D36" s="17" t="s">
        <v>72</v>
      </c>
      <c r="E36" s="14">
        <v>0</v>
      </c>
      <c r="F36" s="14">
        <v>0</v>
      </c>
      <c r="G36" s="14">
        <v>0</v>
      </c>
      <c r="H36" s="15">
        <v>0</v>
      </c>
      <c r="I36" s="14">
        <v>0</v>
      </c>
      <c r="J36" s="14">
        <v>0</v>
      </c>
      <c r="K36" s="14">
        <v>0</v>
      </c>
      <c r="L36" s="15">
        <v>0</v>
      </c>
      <c r="M36" s="9">
        <v>0</v>
      </c>
    </row>
    <row r="37" spans="1:13" x14ac:dyDescent="0.25">
      <c r="A37" s="26" t="s">
        <v>79</v>
      </c>
      <c r="B37" s="17" t="s">
        <v>80</v>
      </c>
      <c r="C37" s="17" t="s">
        <v>17</v>
      </c>
      <c r="D37" s="17" t="s">
        <v>72</v>
      </c>
      <c r="E37" s="14">
        <v>0</v>
      </c>
      <c r="F37" s="14">
        <v>0</v>
      </c>
      <c r="G37" s="14">
        <v>0</v>
      </c>
      <c r="H37" s="15">
        <v>0</v>
      </c>
      <c r="I37" s="14">
        <v>0</v>
      </c>
      <c r="J37" s="14">
        <v>0</v>
      </c>
      <c r="K37" s="14">
        <v>0</v>
      </c>
      <c r="L37" s="15">
        <v>0</v>
      </c>
      <c r="M37" s="9">
        <v>0</v>
      </c>
    </row>
    <row r="38" spans="1:13" x14ac:dyDescent="0.25">
      <c r="A38" s="26" t="s">
        <v>81</v>
      </c>
      <c r="B38" s="17" t="s">
        <v>82</v>
      </c>
      <c r="C38" s="17" t="s">
        <v>10</v>
      </c>
      <c r="D38" s="17" t="s">
        <v>72</v>
      </c>
      <c r="E38" s="14">
        <v>0</v>
      </c>
      <c r="F38" s="14">
        <v>0</v>
      </c>
      <c r="G38" s="14">
        <v>0</v>
      </c>
      <c r="H38" s="15">
        <v>0</v>
      </c>
      <c r="I38" s="14">
        <v>0</v>
      </c>
      <c r="J38" s="14">
        <v>0</v>
      </c>
      <c r="K38" s="14">
        <v>0</v>
      </c>
      <c r="L38" s="15">
        <v>0</v>
      </c>
      <c r="M38" s="9">
        <v>0</v>
      </c>
    </row>
    <row r="39" spans="1:13" x14ac:dyDescent="0.25">
      <c r="A39" s="26" t="s">
        <v>83</v>
      </c>
      <c r="B39" s="17" t="s">
        <v>84</v>
      </c>
      <c r="C39" s="17" t="s">
        <v>10</v>
      </c>
      <c r="D39" s="17" t="s">
        <v>72</v>
      </c>
      <c r="E39" s="14">
        <v>0</v>
      </c>
      <c r="F39" s="14">
        <v>0</v>
      </c>
      <c r="G39" s="14">
        <v>0</v>
      </c>
      <c r="H39" s="15">
        <v>0</v>
      </c>
      <c r="I39" s="14">
        <v>0</v>
      </c>
      <c r="J39" s="14">
        <v>0</v>
      </c>
      <c r="K39" s="14">
        <v>0</v>
      </c>
      <c r="L39" s="15">
        <v>0</v>
      </c>
      <c r="M39" s="9">
        <v>0</v>
      </c>
    </row>
    <row r="40" spans="1:13" x14ac:dyDescent="0.25">
      <c r="A40" s="26" t="s">
        <v>85</v>
      </c>
      <c r="B40" s="17" t="s">
        <v>86</v>
      </c>
      <c r="C40" s="17" t="s">
        <v>10</v>
      </c>
      <c r="D40" s="17" t="s">
        <v>72</v>
      </c>
      <c r="E40" s="14">
        <v>0</v>
      </c>
      <c r="F40" s="14">
        <v>0</v>
      </c>
      <c r="G40" s="14">
        <v>0</v>
      </c>
      <c r="H40" s="15">
        <v>0</v>
      </c>
      <c r="I40" s="14">
        <v>0</v>
      </c>
      <c r="J40" s="14">
        <v>0</v>
      </c>
      <c r="K40" s="14">
        <v>0</v>
      </c>
      <c r="L40" s="15">
        <v>0</v>
      </c>
      <c r="M40" s="9">
        <v>0</v>
      </c>
    </row>
    <row r="41" spans="1:13" x14ac:dyDescent="0.25">
      <c r="A41" s="26" t="s">
        <v>88</v>
      </c>
      <c r="B41" s="17" t="s">
        <v>89</v>
      </c>
      <c r="C41" s="17" t="s">
        <v>10</v>
      </c>
      <c r="D41" s="17" t="s">
        <v>90</v>
      </c>
      <c r="E41" s="14">
        <v>0</v>
      </c>
      <c r="F41" s="14">
        <v>0</v>
      </c>
      <c r="G41" s="14">
        <v>0</v>
      </c>
      <c r="H41" s="15">
        <v>0</v>
      </c>
      <c r="I41" s="14">
        <v>0</v>
      </c>
      <c r="J41" s="14">
        <v>0</v>
      </c>
      <c r="K41" s="14">
        <v>0</v>
      </c>
      <c r="L41" s="15">
        <v>0</v>
      </c>
      <c r="M41" s="9">
        <v>0</v>
      </c>
    </row>
    <row r="42" spans="1:13" x14ac:dyDescent="0.25">
      <c r="A42" s="26" t="s">
        <v>91</v>
      </c>
      <c r="B42" s="17" t="s">
        <v>92</v>
      </c>
      <c r="C42" s="17" t="s">
        <v>6</v>
      </c>
      <c r="D42" s="17" t="s">
        <v>90</v>
      </c>
      <c r="E42" s="14">
        <v>0</v>
      </c>
      <c r="F42" s="14">
        <v>0</v>
      </c>
      <c r="G42" s="14">
        <v>0</v>
      </c>
      <c r="H42" s="15">
        <v>0</v>
      </c>
      <c r="I42" s="14">
        <v>0</v>
      </c>
      <c r="J42" s="14">
        <v>0</v>
      </c>
      <c r="K42" s="14">
        <v>0</v>
      </c>
      <c r="L42" s="15">
        <v>0</v>
      </c>
      <c r="M42" s="9">
        <v>0</v>
      </c>
    </row>
    <row r="43" spans="1:13" x14ac:dyDescent="0.25">
      <c r="A43" s="27" t="s">
        <v>454</v>
      </c>
      <c r="B43" s="17" t="s">
        <v>111</v>
      </c>
      <c r="C43" s="17" t="s">
        <v>112</v>
      </c>
      <c r="D43" s="17" t="s">
        <v>90</v>
      </c>
      <c r="E43" s="14">
        <v>395</v>
      </c>
      <c r="F43" s="14">
        <v>435</v>
      </c>
      <c r="G43" s="14">
        <v>560</v>
      </c>
      <c r="H43" s="15">
        <v>1.9734873675747648</v>
      </c>
      <c r="I43" s="14">
        <v>0</v>
      </c>
      <c r="J43" s="14">
        <v>5</v>
      </c>
      <c r="K43" s="21">
        <v>6</v>
      </c>
      <c r="L43" s="15">
        <v>1.7995169082125604</v>
      </c>
      <c r="M43" s="9">
        <v>1.9083767289229852</v>
      </c>
    </row>
    <row r="44" spans="1:13" x14ac:dyDescent="0.25">
      <c r="A44" s="24" t="s">
        <v>93</v>
      </c>
      <c r="B44" s="17" t="s">
        <v>94</v>
      </c>
      <c r="C44" s="17" t="s">
        <v>6</v>
      </c>
      <c r="D44" s="17" t="s">
        <v>90</v>
      </c>
      <c r="E44" s="14">
        <v>0</v>
      </c>
      <c r="F44" s="14">
        <v>0</v>
      </c>
      <c r="G44" s="14">
        <v>0</v>
      </c>
      <c r="H44" s="15">
        <v>0</v>
      </c>
      <c r="I44" s="14">
        <v>0</v>
      </c>
      <c r="J44" s="14">
        <v>0</v>
      </c>
      <c r="K44" s="14">
        <v>0</v>
      </c>
      <c r="L44" s="15">
        <v>0</v>
      </c>
      <c r="M44" s="9">
        <v>0</v>
      </c>
    </row>
    <row r="45" spans="1:13" x14ac:dyDescent="0.25">
      <c r="A45" s="24" t="s">
        <v>95</v>
      </c>
      <c r="B45" s="17" t="s">
        <v>96</v>
      </c>
      <c r="C45" s="17" t="s">
        <v>10</v>
      </c>
      <c r="D45" s="17" t="s">
        <v>90</v>
      </c>
      <c r="E45" s="14">
        <v>0</v>
      </c>
      <c r="F45" s="14">
        <v>0</v>
      </c>
      <c r="G45" s="14">
        <v>0</v>
      </c>
      <c r="H45" s="15">
        <v>0</v>
      </c>
      <c r="I45" s="14">
        <v>0</v>
      </c>
      <c r="J45" s="14">
        <v>0</v>
      </c>
      <c r="K45" s="14">
        <v>0</v>
      </c>
      <c r="L45" s="15">
        <v>0</v>
      </c>
      <c r="M45" s="9">
        <v>0</v>
      </c>
    </row>
    <row r="46" spans="1:13" x14ac:dyDescent="0.25">
      <c r="A46" s="24" t="s">
        <v>97</v>
      </c>
      <c r="B46" s="17" t="s">
        <v>98</v>
      </c>
      <c r="C46" s="17" t="s">
        <v>17</v>
      </c>
      <c r="D46" s="17" t="s">
        <v>90</v>
      </c>
      <c r="E46" s="14">
        <v>0</v>
      </c>
      <c r="F46" s="14">
        <v>0</v>
      </c>
      <c r="G46" s="14">
        <v>0</v>
      </c>
      <c r="H46" s="15">
        <v>0</v>
      </c>
      <c r="I46" s="14">
        <v>0</v>
      </c>
      <c r="J46" s="14">
        <v>0</v>
      </c>
      <c r="K46" s="14">
        <v>0</v>
      </c>
      <c r="L46" s="15">
        <v>0</v>
      </c>
      <c r="M46" s="9">
        <v>0</v>
      </c>
    </row>
    <row r="47" spans="1:13" x14ac:dyDescent="0.25">
      <c r="A47" s="24" t="s">
        <v>99</v>
      </c>
      <c r="B47" s="17" t="s">
        <v>100</v>
      </c>
      <c r="C47" s="17" t="s">
        <v>6</v>
      </c>
      <c r="D47" s="17" t="s">
        <v>90</v>
      </c>
      <c r="E47" s="14">
        <v>0</v>
      </c>
      <c r="F47" s="14">
        <v>0</v>
      </c>
      <c r="G47" s="14">
        <v>0</v>
      </c>
      <c r="H47" s="15">
        <v>0</v>
      </c>
      <c r="I47" s="14">
        <v>0</v>
      </c>
      <c r="J47" s="14">
        <v>0</v>
      </c>
      <c r="K47" s="14">
        <v>0</v>
      </c>
      <c r="L47" s="15">
        <v>0</v>
      </c>
      <c r="M47" s="9">
        <v>0</v>
      </c>
    </row>
    <row r="48" spans="1:13" x14ac:dyDescent="0.25">
      <c r="A48" s="24" t="s">
        <v>101</v>
      </c>
      <c r="B48" s="17" t="s">
        <v>102</v>
      </c>
      <c r="C48" s="17" t="s">
        <v>6</v>
      </c>
      <c r="D48" s="17" t="s">
        <v>90</v>
      </c>
      <c r="E48" s="14">
        <v>0</v>
      </c>
      <c r="F48" s="14">
        <v>0</v>
      </c>
      <c r="G48" s="14">
        <v>0</v>
      </c>
      <c r="H48" s="15">
        <v>0</v>
      </c>
      <c r="I48" s="14">
        <v>0</v>
      </c>
      <c r="J48" s="14">
        <v>0</v>
      </c>
      <c r="K48" s="14">
        <v>0</v>
      </c>
      <c r="L48" s="15">
        <v>0</v>
      </c>
      <c r="M48" s="9">
        <v>0</v>
      </c>
    </row>
    <row r="49" spans="1:13" x14ac:dyDescent="0.25">
      <c r="A49" s="28" t="s">
        <v>103</v>
      </c>
      <c r="B49" s="18" t="s">
        <v>104</v>
      </c>
      <c r="C49" s="18" t="s">
        <v>37</v>
      </c>
      <c r="D49" s="18" t="s">
        <v>90</v>
      </c>
      <c r="E49" s="19">
        <v>70</v>
      </c>
      <c r="F49" s="19">
        <v>85</v>
      </c>
      <c r="G49" s="19">
        <v>90</v>
      </c>
      <c r="H49" s="20">
        <v>0.347732967711811</v>
      </c>
      <c r="I49" s="19">
        <v>1</v>
      </c>
      <c r="J49" s="19">
        <v>1</v>
      </c>
      <c r="K49" s="19">
        <v>0</v>
      </c>
      <c r="L49" s="20">
        <v>0.32316118935837246</v>
      </c>
      <c r="M49" s="9"/>
    </row>
    <row r="50" spans="1:13" x14ac:dyDescent="0.25">
      <c r="A50" s="24" t="s">
        <v>105</v>
      </c>
      <c r="B50" s="17" t="s">
        <v>106</v>
      </c>
      <c r="C50" s="17" t="s">
        <v>22</v>
      </c>
      <c r="D50" s="17" t="s">
        <v>90</v>
      </c>
      <c r="E50" s="14">
        <v>525</v>
      </c>
      <c r="F50" s="14">
        <v>510</v>
      </c>
      <c r="G50" s="14">
        <v>555</v>
      </c>
      <c r="H50" s="15">
        <v>2.2599793740034104</v>
      </c>
      <c r="I50" s="14">
        <v>4</v>
      </c>
      <c r="J50" s="14">
        <v>5</v>
      </c>
      <c r="K50" s="21">
        <v>5</v>
      </c>
      <c r="L50" s="15">
        <v>2.2644644031661789</v>
      </c>
      <c r="M50" s="9">
        <v>2.2461189044774388</v>
      </c>
    </row>
    <row r="51" spans="1:13" x14ac:dyDescent="0.25">
      <c r="A51" s="24" t="s">
        <v>107</v>
      </c>
      <c r="B51" s="17" t="s">
        <v>108</v>
      </c>
      <c r="C51" s="17" t="s">
        <v>10</v>
      </c>
      <c r="D51" s="17" t="s">
        <v>90</v>
      </c>
      <c r="E51" s="14">
        <v>0</v>
      </c>
      <c r="F51" s="14">
        <v>0</v>
      </c>
      <c r="G51" s="14">
        <v>0</v>
      </c>
      <c r="H51" s="15">
        <v>0</v>
      </c>
      <c r="I51" s="14">
        <v>0</v>
      </c>
      <c r="J51" s="14">
        <v>0</v>
      </c>
      <c r="K51" s="14">
        <v>0</v>
      </c>
      <c r="L51" s="15">
        <v>0</v>
      </c>
      <c r="M51" s="9">
        <v>0</v>
      </c>
    </row>
    <row r="52" spans="1:13" x14ac:dyDescent="0.25">
      <c r="A52" s="24" t="s">
        <v>109</v>
      </c>
      <c r="B52" s="17" t="s">
        <v>110</v>
      </c>
      <c r="C52" s="17" t="s">
        <v>10</v>
      </c>
      <c r="D52" s="17" t="s">
        <v>90</v>
      </c>
      <c r="E52" s="14">
        <v>5</v>
      </c>
      <c r="F52" s="14">
        <v>5</v>
      </c>
      <c r="G52" s="14">
        <v>5</v>
      </c>
      <c r="H52" s="15">
        <v>2.1319462038468209E-2</v>
      </c>
      <c r="I52" s="14">
        <v>0</v>
      </c>
      <c r="J52" s="14">
        <v>0</v>
      </c>
      <c r="K52" s="14">
        <v>0</v>
      </c>
      <c r="L52" s="15">
        <v>0</v>
      </c>
      <c r="M52" s="9">
        <v>1.4823271506979386E-2</v>
      </c>
    </row>
    <row r="53" spans="1:13" x14ac:dyDescent="0.25">
      <c r="A53" s="24" t="s">
        <v>113</v>
      </c>
      <c r="B53" s="17" t="s">
        <v>114</v>
      </c>
      <c r="C53" s="17" t="s">
        <v>10</v>
      </c>
      <c r="D53" s="17" t="s">
        <v>115</v>
      </c>
      <c r="E53" s="14">
        <v>10</v>
      </c>
      <c r="F53" s="14">
        <v>0</v>
      </c>
      <c r="G53" s="14">
        <v>0</v>
      </c>
      <c r="H53" s="15">
        <v>1.4511681903932665E-2</v>
      </c>
      <c r="I53" s="14">
        <v>0</v>
      </c>
      <c r="J53" s="14">
        <v>0</v>
      </c>
      <c r="K53" s="21">
        <v>1</v>
      </c>
      <c r="L53" s="15">
        <v>0.1610305958132045</v>
      </c>
      <c r="M53" s="9">
        <v>5.8074200120633482E-2</v>
      </c>
    </row>
    <row r="54" spans="1:13" x14ac:dyDescent="0.25">
      <c r="A54" s="24" t="s">
        <v>116</v>
      </c>
      <c r="B54" s="17" t="s">
        <v>117</v>
      </c>
      <c r="C54" s="17" t="s">
        <v>10</v>
      </c>
      <c r="D54" s="17" t="s">
        <v>115</v>
      </c>
      <c r="E54" s="14">
        <v>0</v>
      </c>
      <c r="F54" s="14">
        <v>0</v>
      </c>
      <c r="G54" s="14">
        <v>0</v>
      </c>
      <c r="H54" s="15">
        <v>0</v>
      </c>
      <c r="I54" s="14">
        <v>0</v>
      </c>
      <c r="J54" s="14">
        <v>0</v>
      </c>
      <c r="K54" s="14">
        <v>0</v>
      </c>
      <c r="L54" s="15">
        <v>0</v>
      </c>
      <c r="M54" s="9">
        <v>0</v>
      </c>
    </row>
    <row r="55" spans="1:13" x14ac:dyDescent="0.25">
      <c r="A55" s="24" t="s">
        <v>118</v>
      </c>
      <c r="B55" s="17" t="s">
        <v>119</v>
      </c>
      <c r="C55" s="17" t="s">
        <v>6</v>
      </c>
      <c r="D55" s="17" t="s">
        <v>115</v>
      </c>
      <c r="E55" s="14">
        <v>0</v>
      </c>
      <c r="F55" s="14">
        <v>0</v>
      </c>
      <c r="G55" s="14">
        <v>0</v>
      </c>
      <c r="H55" s="15">
        <v>0</v>
      </c>
      <c r="I55" s="14">
        <v>0</v>
      </c>
      <c r="J55" s="14">
        <v>0</v>
      </c>
      <c r="K55" s="14">
        <v>0</v>
      </c>
      <c r="L55" s="15">
        <v>0</v>
      </c>
      <c r="M55" s="9">
        <v>0</v>
      </c>
    </row>
    <row r="56" spans="1:13" x14ac:dyDescent="0.25">
      <c r="A56" s="24" t="s">
        <v>120</v>
      </c>
      <c r="B56" s="17" t="s">
        <v>121</v>
      </c>
      <c r="C56" s="17" t="s">
        <v>22</v>
      </c>
      <c r="D56" s="17" t="s">
        <v>115</v>
      </c>
      <c r="E56" s="14">
        <v>325</v>
      </c>
      <c r="F56" s="14">
        <v>305</v>
      </c>
      <c r="G56" s="14">
        <v>340</v>
      </c>
      <c r="H56" s="15">
        <v>1.3789979995506794</v>
      </c>
      <c r="I56" s="14">
        <v>2</v>
      </c>
      <c r="J56" s="14">
        <v>2</v>
      </c>
      <c r="K56" s="21">
        <v>4</v>
      </c>
      <c r="L56" s="15">
        <v>1.2904447619695629</v>
      </c>
      <c r="M56" s="9">
        <v>1.3433377790612175</v>
      </c>
    </row>
    <row r="57" spans="1:13" x14ac:dyDescent="0.25">
      <c r="A57" s="24" t="s">
        <v>122</v>
      </c>
      <c r="B57" s="17" t="s">
        <v>123</v>
      </c>
      <c r="C57" s="17" t="s">
        <v>22</v>
      </c>
      <c r="D57" s="17" t="s">
        <v>115</v>
      </c>
      <c r="E57" s="14">
        <v>55</v>
      </c>
      <c r="F57" s="14">
        <v>70</v>
      </c>
      <c r="G57" s="14">
        <v>95</v>
      </c>
      <c r="H57" s="15">
        <v>0.31205312525140816</v>
      </c>
      <c r="I57" s="14">
        <v>0</v>
      </c>
      <c r="J57" s="14">
        <v>0</v>
      </c>
      <c r="K57" s="14">
        <v>0</v>
      </c>
      <c r="L57" s="15">
        <v>0</v>
      </c>
      <c r="M57" s="9">
        <v>0.21696833587342332</v>
      </c>
    </row>
    <row r="58" spans="1:13" x14ac:dyDescent="0.25">
      <c r="A58" s="24" t="s">
        <v>124</v>
      </c>
      <c r="B58" s="17" t="s">
        <v>125</v>
      </c>
      <c r="C58" s="17" t="s">
        <v>6</v>
      </c>
      <c r="D58" s="17" t="s">
        <v>115</v>
      </c>
      <c r="E58" s="14">
        <v>0</v>
      </c>
      <c r="F58" s="14">
        <v>0</v>
      </c>
      <c r="G58" s="14">
        <v>0</v>
      </c>
      <c r="H58" s="15">
        <v>0</v>
      </c>
      <c r="I58" s="14">
        <v>0</v>
      </c>
      <c r="J58" s="14">
        <v>0</v>
      </c>
      <c r="K58" s="14">
        <v>0</v>
      </c>
      <c r="L58" s="15">
        <v>0</v>
      </c>
      <c r="M58" s="9">
        <v>0</v>
      </c>
    </row>
    <row r="59" spans="1:13" x14ac:dyDescent="0.25">
      <c r="A59" s="24" t="s">
        <v>126</v>
      </c>
      <c r="B59" s="17" t="s">
        <v>127</v>
      </c>
      <c r="C59" s="17" t="s">
        <v>6</v>
      </c>
      <c r="D59" s="17" t="s">
        <v>115</v>
      </c>
      <c r="E59" s="14">
        <v>0</v>
      </c>
      <c r="F59" s="14">
        <v>0</v>
      </c>
      <c r="G59" s="14">
        <v>0</v>
      </c>
      <c r="H59" s="15">
        <v>0</v>
      </c>
      <c r="I59" s="14">
        <v>0</v>
      </c>
      <c r="J59" s="14">
        <v>0</v>
      </c>
      <c r="K59" s="14">
        <v>0</v>
      </c>
      <c r="L59" s="15">
        <v>0</v>
      </c>
      <c r="M59" s="9">
        <v>0</v>
      </c>
    </row>
    <row r="60" spans="1:13" x14ac:dyDescent="0.25">
      <c r="A60" s="26" t="s">
        <v>128</v>
      </c>
      <c r="B60" s="17" t="s">
        <v>129</v>
      </c>
      <c r="C60" s="17" t="s">
        <v>10</v>
      </c>
      <c r="D60" s="17" t="s">
        <v>130</v>
      </c>
      <c r="E60" s="14">
        <v>0</v>
      </c>
      <c r="F60" s="14">
        <v>10</v>
      </c>
      <c r="G60" s="14">
        <v>10</v>
      </c>
      <c r="H60" s="15">
        <v>2.812724217300375E-2</v>
      </c>
      <c r="I60" s="14">
        <v>0</v>
      </c>
      <c r="J60" s="14">
        <v>0</v>
      </c>
      <c r="K60" s="14">
        <v>0</v>
      </c>
      <c r="L60" s="15">
        <v>0</v>
      </c>
      <c r="M60" s="9">
        <v>1.9556672992999787E-2</v>
      </c>
    </row>
    <row r="61" spans="1:13" x14ac:dyDescent="0.25">
      <c r="A61" s="27" t="s">
        <v>456</v>
      </c>
      <c r="B61" s="17" t="s">
        <v>157</v>
      </c>
      <c r="C61" s="17" t="s">
        <v>112</v>
      </c>
      <c r="D61" s="17" t="s">
        <v>130</v>
      </c>
      <c r="E61" s="14">
        <v>220</v>
      </c>
      <c r="F61" s="14">
        <v>265</v>
      </c>
      <c r="G61" s="14">
        <v>215</v>
      </c>
      <c r="H61" s="15">
        <v>0.99393256033361366</v>
      </c>
      <c r="I61" s="14">
        <v>0</v>
      </c>
      <c r="J61" s="14">
        <v>0</v>
      </c>
      <c r="K61" s="14">
        <v>0</v>
      </c>
      <c r="L61" s="15">
        <v>0</v>
      </c>
      <c r="M61" s="9">
        <v>0.69107429516129137</v>
      </c>
    </row>
    <row r="62" spans="1:13" x14ac:dyDescent="0.25">
      <c r="A62" s="26" t="s">
        <v>131</v>
      </c>
      <c r="B62" s="17" t="s">
        <v>132</v>
      </c>
      <c r="C62" s="17" t="s">
        <v>10</v>
      </c>
      <c r="D62" s="17" t="s">
        <v>130</v>
      </c>
      <c r="E62" s="14">
        <v>0</v>
      </c>
      <c r="F62" s="14">
        <v>0</v>
      </c>
      <c r="G62" s="14">
        <v>0</v>
      </c>
      <c r="H62" s="15">
        <v>0</v>
      </c>
      <c r="I62" s="14">
        <v>0</v>
      </c>
      <c r="J62" s="14">
        <v>0</v>
      </c>
      <c r="K62" s="14">
        <v>0</v>
      </c>
      <c r="L62" s="15">
        <v>0</v>
      </c>
      <c r="M62" s="9">
        <v>0</v>
      </c>
    </row>
    <row r="63" spans="1:13" x14ac:dyDescent="0.25">
      <c r="A63" s="28" t="s">
        <v>133</v>
      </c>
      <c r="B63" s="18" t="s">
        <v>134</v>
      </c>
      <c r="C63" s="18" t="s">
        <v>37</v>
      </c>
      <c r="D63" s="18" t="s">
        <v>130</v>
      </c>
      <c r="E63" s="19">
        <v>15</v>
      </c>
      <c r="F63" s="19">
        <v>0</v>
      </c>
      <c r="G63" s="19">
        <v>0</v>
      </c>
      <c r="H63" s="20">
        <v>2.1767522855898998E-2</v>
      </c>
      <c r="I63" s="19">
        <v>0</v>
      </c>
      <c r="J63" s="19">
        <v>0</v>
      </c>
      <c r="K63" s="19">
        <v>0</v>
      </c>
      <c r="L63" s="20">
        <v>0</v>
      </c>
      <c r="M63" s="16"/>
    </row>
    <row r="64" spans="1:13" x14ac:dyDescent="0.25">
      <c r="A64" s="26" t="s">
        <v>135</v>
      </c>
      <c r="B64" s="17" t="s">
        <v>136</v>
      </c>
      <c r="C64" s="17" t="s">
        <v>10</v>
      </c>
      <c r="D64" s="17" t="s">
        <v>130</v>
      </c>
      <c r="E64" s="14">
        <v>0</v>
      </c>
      <c r="F64" s="14">
        <v>0</v>
      </c>
      <c r="G64" s="14">
        <v>0</v>
      </c>
      <c r="H64" s="15">
        <v>0</v>
      </c>
      <c r="I64" s="14">
        <v>0</v>
      </c>
      <c r="J64" s="14">
        <v>0</v>
      </c>
      <c r="K64" s="21">
        <v>1</v>
      </c>
      <c r="L64" s="15">
        <v>0.1610305958132045</v>
      </c>
      <c r="M64" s="9">
        <v>4.7984330099674503E-2</v>
      </c>
    </row>
    <row r="65" spans="1:13" x14ac:dyDescent="0.25">
      <c r="A65" s="28" t="s">
        <v>137</v>
      </c>
      <c r="B65" s="18" t="s">
        <v>138</v>
      </c>
      <c r="C65" s="18" t="s">
        <v>37</v>
      </c>
      <c r="D65" s="18" t="s">
        <v>130</v>
      </c>
      <c r="E65" s="19">
        <v>35</v>
      </c>
      <c r="F65" s="19">
        <v>85</v>
      </c>
      <c r="G65" s="19">
        <v>100</v>
      </c>
      <c r="H65" s="20">
        <v>0.31108135287554756</v>
      </c>
      <c r="I65" s="19">
        <v>0</v>
      </c>
      <c r="J65" s="19">
        <v>1</v>
      </c>
      <c r="K65" s="19">
        <v>0</v>
      </c>
      <c r="L65" s="20">
        <v>0.16666666666666666</v>
      </c>
      <c r="M65" s="16"/>
    </row>
    <row r="66" spans="1:13" x14ac:dyDescent="0.25">
      <c r="A66" s="26" t="s">
        <v>139</v>
      </c>
      <c r="B66" s="17" t="s">
        <v>140</v>
      </c>
      <c r="C66" s="17" t="s">
        <v>17</v>
      </c>
      <c r="D66" s="17" t="s">
        <v>130</v>
      </c>
      <c r="E66" s="14">
        <v>0</v>
      </c>
      <c r="F66" s="14">
        <v>0</v>
      </c>
      <c r="G66" s="14">
        <v>0</v>
      </c>
      <c r="H66" s="15">
        <v>0</v>
      </c>
      <c r="I66" s="14">
        <v>0</v>
      </c>
      <c r="J66" s="14">
        <v>0</v>
      </c>
      <c r="K66" s="14">
        <v>0</v>
      </c>
      <c r="L66" s="15">
        <v>0</v>
      </c>
      <c r="M66" s="9">
        <v>0</v>
      </c>
    </row>
    <row r="67" spans="1:13" x14ac:dyDescent="0.25">
      <c r="A67" s="25" t="s">
        <v>457</v>
      </c>
      <c r="B67" s="17" t="s">
        <v>158</v>
      </c>
      <c r="C67" s="17" t="s">
        <v>22</v>
      </c>
      <c r="D67" s="17" t="s">
        <v>130</v>
      </c>
      <c r="E67" s="14">
        <v>315</v>
      </c>
      <c r="F67" s="14">
        <v>365</v>
      </c>
      <c r="G67" s="14">
        <v>380</v>
      </c>
      <c r="H67" s="15">
        <v>1.5049712270297673</v>
      </c>
      <c r="I67" s="14">
        <v>1</v>
      </c>
      <c r="J67" s="14">
        <v>3</v>
      </c>
      <c r="K67" s="21">
        <v>3</v>
      </c>
      <c r="L67" s="15">
        <v>1.1395863101313193</v>
      </c>
      <c r="M67" s="9">
        <v>1.3859728678767644</v>
      </c>
    </row>
    <row r="68" spans="1:13" x14ac:dyDescent="0.25">
      <c r="A68" s="26" t="s">
        <v>141</v>
      </c>
      <c r="B68" s="17" t="s">
        <v>142</v>
      </c>
      <c r="C68" s="17" t="s">
        <v>10</v>
      </c>
      <c r="D68" s="17" t="s">
        <v>130</v>
      </c>
      <c r="E68" s="14">
        <v>0</v>
      </c>
      <c r="F68" s="14">
        <v>0</v>
      </c>
      <c r="G68" s="14">
        <v>0</v>
      </c>
      <c r="H68" s="15">
        <v>0</v>
      </c>
      <c r="I68" s="14">
        <v>0</v>
      </c>
      <c r="J68" s="14">
        <v>0</v>
      </c>
      <c r="K68" s="14">
        <v>0</v>
      </c>
      <c r="L68" s="15">
        <v>0</v>
      </c>
      <c r="M68" s="9">
        <v>0</v>
      </c>
    </row>
    <row r="69" spans="1:13" x14ac:dyDescent="0.25">
      <c r="A69" s="26" t="s">
        <v>143</v>
      </c>
      <c r="B69" s="17" t="s">
        <v>144</v>
      </c>
      <c r="C69" s="17" t="s">
        <v>22</v>
      </c>
      <c r="D69" s="17" t="s">
        <v>130</v>
      </c>
      <c r="E69" s="14">
        <v>20</v>
      </c>
      <c r="F69" s="14">
        <v>45</v>
      </c>
      <c r="G69" s="14">
        <v>45</v>
      </c>
      <c r="H69" s="15">
        <v>0.15559595358638223</v>
      </c>
      <c r="I69" s="14">
        <v>0</v>
      </c>
      <c r="J69" s="14">
        <v>0</v>
      </c>
      <c r="K69" s="14">
        <v>0</v>
      </c>
      <c r="L69" s="15">
        <v>0</v>
      </c>
      <c r="M69" s="9">
        <v>0.10818476851041704</v>
      </c>
    </row>
    <row r="70" spans="1:13" x14ac:dyDescent="0.25">
      <c r="A70" s="28" t="s">
        <v>145</v>
      </c>
      <c r="B70" s="18" t="s">
        <v>146</v>
      </c>
      <c r="C70" s="18" t="s">
        <v>37</v>
      </c>
      <c r="D70" s="18" t="s">
        <v>130</v>
      </c>
      <c r="E70" s="19">
        <v>15</v>
      </c>
      <c r="F70" s="19">
        <v>10</v>
      </c>
      <c r="G70" s="19">
        <v>10</v>
      </c>
      <c r="H70" s="20">
        <v>4.9894765028902749E-2</v>
      </c>
      <c r="I70" s="19">
        <v>0</v>
      </c>
      <c r="J70" s="19">
        <v>0</v>
      </c>
      <c r="K70" s="19">
        <v>0</v>
      </c>
      <c r="L70" s="20">
        <v>0</v>
      </c>
      <c r="M70" s="16"/>
    </row>
    <row r="71" spans="1:13" x14ac:dyDescent="0.25">
      <c r="A71" s="26" t="s">
        <v>147</v>
      </c>
      <c r="B71" s="17" t="s">
        <v>148</v>
      </c>
      <c r="C71" s="17" t="s">
        <v>6</v>
      </c>
      <c r="D71" s="17" t="s">
        <v>130</v>
      </c>
      <c r="E71" s="14">
        <v>0</v>
      </c>
      <c r="F71" s="14">
        <v>0</v>
      </c>
      <c r="G71" s="14">
        <v>0</v>
      </c>
      <c r="H71" s="15">
        <v>0</v>
      </c>
      <c r="I71" s="14">
        <v>0</v>
      </c>
      <c r="J71" s="14">
        <v>0</v>
      </c>
      <c r="K71" s="14">
        <v>0</v>
      </c>
      <c r="L71" s="15">
        <v>0</v>
      </c>
      <c r="M71" s="9">
        <v>0</v>
      </c>
    </row>
    <row r="72" spans="1:13" x14ac:dyDescent="0.25">
      <c r="A72" s="26" t="s">
        <v>149</v>
      </c>
      <c r="B72" s="17" t="s">
        <v>150</v>
      </c>
      <c r="C72" s="17" t="s">
        <v>22</v>
      </c>
      <c r="D72" s="17" t="s">
        <v>130</v>
      </c>
      <c r="E72" s="14">
        <v>610</v>
      </c>
      <c r="F72" s="14">
        <v>575</v>
      </c>
      <c r="G72" s="14">
        <v>545</v>
      </c>
      <c r="H72" s="15">
        <v>2.4601112056051062</v>
      </c>
      <c r="I72" s="14">
        <v>2</v>
      </c>
      <c r="J72" s="14">
        <v>2</v>
      </c>
      <c r="K72" s="21">
        <v>2</v>
      </c>
      <c r="L72" s="15">
        <v>0.96838357034315392</v>
      </c>
      <c r="M72" s="9">
        <v>1.9990595017716033</v>
      </c>
    </row>
    <row r="73" spans="1:13" x14ac:dyDescent="0.25">
      <c r="A73" s="26" t="s">
        <v>151</v>
      </c>
      <c r="B73" s="17" t="s">
        <v>152</v>
      </c>
      <c r="C73" s="17" t="s">
        <v>10</v>
      </c>
      <c r="D73" s="17" t="s">
        <v>130</v>
      </c>
      <c r="E73" s="14">
        <v>0</v>
      </c>
      <c r="F73" s="14">
        <v>0</v>
      </c>
      <c r="G73" s="14">
        <v>0</v>
      </c>
      <c r="H73" s="15">
        <v>0</v>
      </c>
      <c r="I73" s="14">
        <v>0</v>
      </c>
      <c r="J73" s="14">
        <v>0</v>
      </c>
      <c r="K73" s="14">
        <v>0</v>
      </c>
      <c r="L73" s="15">
        <v>0</v>
      </c>
      <c r="M73" s="9">
        <v>0</v>
      </c>
    </row>
    <row r="74" spans="1:13" x14ac:dyDescent="0.25">
      <c r="A74" s="26" t="s">
        <v>153</v>
      </c>
      <c r="B74" s="17" t="s">
        <v>154</v>
      </c>
      <c r="C74" s="17" t="s">
        <v>10</v>
      </c>
      <c r="D74" s="17" t="s">
        <v>130</v>
      </c>
      <c r="E74" s="14">
        <v>5</v>
      </c>
      <c r="F74" s="14">
        <v>30</v>
      </c>
      <c r="G74" s="14">
        <v>5</v>
      </c>
      <c r="H74" s="15">
        <v>5.6289387902225374E-2</v>
      </c>
      <c r="I74" s="14">
        <v>0</v>
      </c>
      <c r="J74" s="14">
        <v>0</v>
      </c>
      <c r="K74" s="14">
        <v>0</v>
      </c>
      <c r="L74" s="15">
        <v>0</v>
      </c>
      <c r="M74" s="9">
        <v>3.9137614182328508E-2</v>
      </c>
    </row>
    <row r="75" spans="1:13" x14ac:dyDescent="0.25">
      <c r="A75" s="26" t="s">
        <v>155</v>
      </c>
      <c r="B75" s="17" t="s">
        <v>156</v>
      </c>
      <c r="C75" s="17" t="s">
        <v>10</v>
      </c>
      <c r="D75" s="17" t="s">
        <v>130</v>
      </c>
      <c r="E75" s="14">
        <v>0</v>
      </c>
      <c r="F75" s="14">
        <v>0</v>
      </c>
      <c r="G75" s="14">
        <v>0</v>
      </c>
      <c r="H75" s="15">
        <v>0</v>
      </c>
      <c r="I75" s="14">
        <v>0</v>
      </c>
      <c r="J75" s="14">
        <v>0</v>
      </c>
      <c r="K75" s="14">
        <v>0</v>
      </c>
      <c r="L75" s="15">
        <v>0</v>
      </c>
      <c r="M75" s="9">
        <v>0</v>
      </c>
    </row>
    <row r="76" spans="1:13" x14ac:dyDescent="0.25">
      <c r="A76" s="26" t="s">
        <v>159</v>
      </c>
      <c r="B76" s="17" t="s">
        <v>160</v>
      </c>
      <c r="C76" s="17" t="s">
        <v>10</v>
      </c>
      <c r="D76" s="17" t="s">
        <v>161</v>
      </c>
      <c r="E76" s="14">
        <v>5</v>
      </c>
      <c r="F76" s="14">
        <v>20</v>
      </c>
      <c r="G76" s="14">
        <v>20</v>
      </c>
      <c r="H76" s="15">
        <v>6.3510325297973833E-2</v>
      </c>
      <c r="I76" s="14">
        <v>0</v>
      </c>
      <c r="J76" s="14">
        <v>0</v>
      </c>
      <c r="K76" s="14">
        <v>0</v>
      </c>
      <c r="L76" s="15">
        <v>0</v>
      </c>
      <c r="M76" s="9">
        <v>4.4158280996479074E-2</v>
      </c>
    </row>
    <row r="77" spans="1:13" x14ac:dyDescent="0.25">
      <c r="A77" s="26" t="s">
        <v>162</v>
      </c>
      <c r="B77" s="17" t="s">
        <v>163</v>
      </c>
      <c r="C77" s="17" t="s">
        <v>6</v>
      </c>
      <c r="D77" s="17" t="s">
        <v>161</v>
      </c>
      <c r="E77" s="14">
        <v>0</v>
      </c>
      <c r="F77" s="14">
        <v>0</v>
      </c>
      <c r="G77" s="14">
        <v>0</v>
      </c>
      <c r="H77" s="15">
        <v>0</v>
      </c>
      <c r="I77" s="14">
        <v>0</v>
      </c>
      <c r="J77" s="14">
        <v>0</v>
      </c>
      <c r="K77" s="14">
        <v>0</v>
      </c>
      <c r="L77" s="15">
        <v>0</v>
      </c>
      <c r="M77" s="9">
        <v>0</v>
      </c>
    </row>
    <row r="78" spans="1:13" x14ac:dyDescent="0.25">
      <c r="A78" s="26" t="s">
        <v>164</v>
      </c>
      <c r="B78" s="17" t="s">
        <v>165</v>
      </c>
      <c r="C78" s="17" t="s">
        <v>37</v>
      </c>
      <c r="D78" s="17" t="s">
        <v>161</v>
      </c>
      <c r="E78" s="14">
        <v>280</v>
      </c>
      <c r="F78" s="14">
        <v>320</v>
      </c>
      <c r="G78" s="14">
        <v>190</v>
      </c>
      <c r="H78" s="15">
        <v>1.1225883090887232</v>
      </c>
      <c r="I78" s="14">
        <v>1</v>
      </c>
      <c r="J78" s="14">
        <v>0</v>
      </c>
      <c r="K78" s="21">
        <v>2</v>
      </c>
      <c r="L78" s="15">
        <v>0.47855571431811483</v>
      </c>
      <c r="M78" s="9">
        <v>0.92312904839427301</v>
      </c>
    </row>
    <row r="79" spans="1:13" x14ac:dyDescent="0.25">
      <c r="A79" s="26" t="s">
        <v>166</v>
      </c>
      <c r="B79" s="17" t="s">
        <v>167</v>
      </c>
      <c r="C79" s="17" t="s">
        <v>6</v>
      </c>
      <c r="D79" s="17" t="s">
        <v>161</v>
      </c>
      <c r="E79" s="14">
        <v>0</v>
      </c>
      <c r="F79" s="14">
        <v>0</v>
      </c>
      <c r="G79" s="14">
        <v>0</v>
      </c>
      <c r="H79" s="15">
        <v>0</v>
      </c>
      <c r="I79" s="14">
        <v>0</v>
      </c>
      <c r="J79" s="14">
        <v>0</v>
      </c>
      <c r="K79" s="14">
        <v>0</v>
      </c>
      <c r="L79" s="15">
        <v>0</v>
      </c>
      <c r="M79" s="9">
        <v>0</v>
      </c>
    </row>
    <row r="80" spans="1:13" x14ac:dyDescent="0.25">
      <c r="A80" s="26" t="s">
        <v>168</v>
      </c>
      <c r="B80" s="17" t="s">
        <v>169</v>
      </c>
      <c r="C80" s="17" t="s">
        <v>17</v>
      </c>
      <c r="D80" s="17" t="s">
        <v>161</v>
      </c>
      <c r="E80" s="14">
        <v>0</v>
      </c>
      <c r="F80" s="14">
        <v>0</v>
      </c>
      <c r="G80" s="14">
        <v>0</v>
      </c>
      <c r="H80" s="15">
        <v>0</v>
      </c>
      <c r="I80" s="14">
        <v>0</v>
      </c>
      <c r="J80" s="14">
        <v>0</v>
      </c>
      <c r="K80" s="14">
        <v>0</v>
      </c>
      <c r="L80" s="15">
        <v>0</v>
      </c>
      <c r="M80" s="9">
        <v>0</v>
      </c>
    </row>
    <row r="81" spans="1:13" x14ac:dyDescent="0.25">
      <c r="A81" s="25" t="s">
        <v>458</v>
      </c>
      <c r="B81" s="17" t="s">
        <v>206</v>
      </c>
      <c r="C81" s="17" t="s">
        <v>17</v>
      </c>
      <c r="D81" s="17" t="s">
        <v>161</v>
      </c>
      <c r="E81" s="14">
        <v>125</v>
      </c>
      <c r="F81" s="14">
        <v>155</v>
      </c>
      <c r="G81" s="14">
        <v>115</v>
      </c>
      <c r="H81" s="15">
        <v>0.5608111901707129</v>
      </c>
      <c r="I81" s="14">
        <v>1</v>
      </c>
      <c r="J81" s="14">
        <v>0</v>
      </c>
      <c r="K81" s="21">
        <v>1</v>
      </c>
      <c r="L81" s="15">
        <v>0.31752511850491028</v>
      </c>
      <c r="M81" s="9">
        <v>0.48454505189097902</v>
      </c>
    </row>
    <row r="82" spans="1:13" x14ac:dyDescent="0.25">
      <c r="A82" s="26" t="s">
        <v>170</v>
      </c>
      <c r="B82" s="17" t="s">
        <v>171</v>
      </c>
      <c r="C82" s="17" t="s">
        <v>22</v>
      </c>
      <c r="D82" s="17" t="s">
        <v>161</v>
      </c>
      <c r="E82" s="14">
        <v>950</v>
      </c>
      <c r="F82" s="14">
        <v>1045</v>
      </c>
      <c r="G82" s="14">
        <v>985</v>
      </c>
      <c r="H82" s="15">
        <v>4.2330709569874898</v>
      </c>
      <c r="I82" s="14">
        <v>8</v>
      </c>
      <c r="J82" s="14">
        <v>6</v>
      </c>
      <c r="K82" s="21">
        <v>5</v>
      </c>
      <c r="L82" s="15">
        <v>3.0571091605996692</v>
      </c>
      <c r="M82" s="9">
        <v>3.8541899752738606</v>
      </c>
    </row>
    <row r="83" spans="1:13" x14ac:dyDescent="0.25">
      <c r="A83" s="26" t="s">
        <v>172</v>
      </c>
      <c r="B83" s="17" t="s">
        <v>173</v>
      </c>
      <c r="C83" s="17" t="s">
        <v>10</v>
      </c>
      <c r="D83" s="17" t="s">
        <v>161</v>
      </c>
      <c r="E83" s="14">
        <v>0</v>
      </c>
      <c r="F83" s="14">
        <v>0</v>
      </c>
      <c r="G83" s="14">
        <v>0</v>
      </c>
      <c r="H83" s="15">
        <v>0</v>
      </c>
      <c r="I83" s="14">
        <v>0</v>
      </c>
      <c r="J83" s="14">
        <v>0</v>
      </c>
      <c r="K83" s="14">
        <v>0</v>
      </c>
      <c r="L83" s="15">
        <v>0</v>
      </c>
      <c r="M83" s="9">
        <v>0</v>
      </c>
    </row>
    <row r="84" spans="1:13" x14ac:dyDescent="0.25">
      <c r="A84" s="26" t="s">
        <v>174</v>
      </c>
      <c r="B84" s="17" t="s">
        <v>175</v>
      </c>
      <c r="C84" s="17" t="s">
        <v>10</v>
      </c>
      <c r="D84" s="17" t="s">
        <v>161</v>
      </c>
      <c r="E84" s="14">
        <v>20</v>
      </c>
      <c r="F84" s="14">
        <v>15</v>
      </c>
      <c r="G84" s="14">
        <v>10</v>
      </c>
      <c r="H84" s="15">
        <v>6.414459115362052E-2</v>
      </c>
      <c r="I84" s="14">
        <v>0</v>
      </c>
      <c r="J84" s="14">
        <v>0</v>
      </c>
      <c r="K84" s="14">
        <v>0</v>
      </c>
      <c r="L84" s="15">
        <v>0</v>
      </c>
      <c r="M84" s="9">
        <v>4.4599281569987582E-2</v>
      </c>
    </row>
    <row r="85" spans="1:13" x14ac:dyDescent="0.25">
      <c r="A85" s="26" t="s">
        <v>176</v>
      </c>
      <c r="B85" s="17" t="s">
        <v>177</v>
      </c>
      <c r="C85" s="17" t="s">
        <v>10</v>
      </c>
      <c r="D85" s="17" t="s">
        <v>161</v>
      </c>
      <c r="E85" s="14">
        <v>0</v>
      </c>
      <c r="F85" s="14">
        <v>0</v>
      </c>
      <c r="G85" s="14">
        <v>0</v>
      </c>
      <c r="H85" s="15">
        <v>0</v>
      </c>
      <c r="I85" s="14">
        <v>0</v>
      </c>
      <c r="J85" s="14">
        <v>0</v>
      </c>
      <c r="K85" s="14">
        <v>0</v>
      </c>
      <c r="L85" s="15">
        <v>0</v>
      </c>
      <c r="M85" s="9">
        <v>0</v>
      </c>
    </row>
    <row r="86" spans="1:13" x14ac:dyDescent="0.25">
      <c r="A86" s="26" t="s">
        <v>178</v>
      </c>
      <c r="B86" s="17" t="s">
        <v>179</v>
      </c>
      <c r="C86" s="17" t="s">
        <v>10</v>
      </c>
      <c r="D86" s="17" t="s">
        <v>161</v>
      </c>
      <c r="E86" s="14">
        <v>0</v>
      </c>
      <c r="F86" s="14">
        <v>0</v>
      </c>
      <c r="G86" s="14">
        <v>0</v>
      </c>
      <c r="H86" s="15">
        <v>0</v>
      </c>
      <c r="I86" s="14">
        <v>0</v>
      </c>
      <c r="J86" s="14">
        <v>0</v>
      </c>
      <c r="K86" s="14">
        <v>0</v>
      </c>
      <c r="L86" s="15">
        <v>0</v>
      </c>
      <c r="M86" s="9">
        <v>0</v>
      </c>
    </row>
    <row r="87" spans="1:13" x14ac:dyDescent="0.25">
      <c r="A87" s="26" t="s">
        <v>180</v>
      </c>
      <c r="B87" s="17" t="s">
        <v>181</v>
      </c>
      <c r="C87" s="17" t="s">
        <v>10</v>
      </c>
      <c r="D87" s="17" t="s">
        <v>161</v>
      </c>
      <c r="E87" s="14">
        <v>0</v>
      </c>
      <c r="F87" s="14">
        <v>0</v>
      </c>
      <c r="G87" s="14">
        <v>0</v>
      </c>
      <c r="H87" s="15">
        <v>0</v>
      </c>
      <c r="I87" s="14">
        <v>0</v>
      </c>
      <c r="J87" s="14">
        <v>0</v>
      </c>
      <c r="K87" s="14">
        <v>0</v>
      </c>
      <c r="L87" s="15">
        <v>0</v>
      </c>
      <c r="M87" s="9">
        <v>0</v>
      </c>
    </row>
    <row r="88" spans="1:13" x14ac:dyDescent="0.25">
      <c r="A88" s="26" t="s">
        <v>182</v>
      </c>
      <c r="B88" s="17" t="s">
        <v>183</v>
      </c>
      <c r="C88" s="17" t="s">
        <v>10</v>
      </c>
      <c r="D88" s="17" t="s">
        <v>161</v>
      </c>
      <c r="E88" s="14">
        <v>0</v>
      </c>
      <c r="F88" s="14">
        <v>0</v>
      </c>
      <c r="G88" s="14">
        <v>0</v>
      </c>
      <c r="H88" s="15">
        <v>0</v>
      </c>
      <c r="I88" s="14">
        <v>0</v>
      </c>
      <c r="J88" s="14">
        <v>0</v>
      </c>
      <c r="K88" s="14">
        <v>0</v>
      </c>
      <c r="L88" s="15">
        <v>0</v>
      </c>
      <c r="M88" s="9">
        <v>0</v>
      </c>
    </row>
    <row r="89" spans="1:13" x14ac:dyDescent="0.25">
      <c r="A89" s="26" t="s">
        <v>184</v>
      </c>
      <c r="B89" s="17" t="s">
        <v>185</v>
      </c>
      <c r="C89" s="17" t="s">
        <v>6</v>
      </c>
      <c r="D89" s="17" t="s">
        <v>161</v>
      </c>
      <c r="E89" s="14">
        <v>0</v>
      </c>
      <c r="F89" s="14">
        <v>0</v>
      </c>
      <c r="G89" s="14">
        <v>0</v>
      </c>
      <c r="H89" s="15">
        <v>0</v>
      </c>
      <c r="I89" s="14">
        <v>0</v>
      </c>
      <c r="J89" s="14">
        <v>0</v>
      </c>
      <c r="K89" s="14">
        <v>0</v>
      </c>
      <c r="L89" s="15">
        <v>0</v>
      </c>
      <c r="M89" s="9">
        <v>0</v>
      </c>
    </row>
    <row r="90" spans="1:13" x14ac:dyDescent="0.25">
      <c r="A90" s="26" t="s">
        <v>186</v>
      </c>
      <c r="B90" s="17" t="s">
        <v>187</v>
      </c>
      <c r="C90" s="17" t="s">
        <v>10</v>
      </c>
      <c r="D90" s="17" t="s">
        <v>161</v>
      </c>
      <c r="E90" s="14">
        <v>0</v>
      </c>
      <c r="F90" s="14">
        <v>0</v>
      </c>
      <c r="G90" s="14">
        <v>0</v>
      </c>
      <c r="H90" s="15">
        <v>0</v>
      </c>
      <c r="I90" s="14">
        <v>0</v>
      </c>
      <c r="J90" s="14">
        <v>0</v>
      </c>
      <c r="K90" s="14">
        <v>0</v>
      </c>
      <c r="L90" s="15">
        <v>0</v>
      </c>
      <c r="M90" s="9">
        <v>0</v>
      </c>
    </row>
    <row r="91" spans="1:13" x14ac:dyDescent="0.25">
      <c r="A91" s="26" t="s">
        <v>188</v>
      </c>
      <c r="B91" s="17" t="s">
        <v>189</v>
      </c>
      <c r="C91" s="17" t="s">
        <v>10</v>
      </c>
      <c r="D91" s="17" t="s">
        <v>161</v>
      </c>
      <c r="E91" s="14">
        <v>0</v>
      </c>
      <c r="F91" s="14">
        <v>0</v>
      </c>
      <c r="G91" s="14">
        <v>0</v>
      </c>
      <c r="H91" s="15">
        <v>0</v>
      </c>
      <c r="I91" s="14">
        <v>0</v>
      </c>
      <c r="J91" s="14">
        <v>0</v>
      </c>
      <c r="K91" s="14">
        <v>0</v>
      </c>
      <c r="L91" s="15">
        <v>0</v>
      </c>
      <c r="M91" s="9">
        <v>0</v>
      </c>
    </row>
    <row r="92" spans="1:13" x14ac:dyDescent="0.25">
      <c r="A92" s="26" t="s">
        <v>190</v>
      </c>
      <c r="B92" s="17" t="s">
        <v>191</v>
      </c>
      <c r="C92" s="17" t="s">
        <v>10</v>
      </c>
      <c r="D92" s="17" t="s">
        <v>161</v>
      </c>
      <c r="E92" s="14">
        <v>0</v>
      </c>
      <c r="F92" s="14">
        <v>0</v>
      </c>
      <c r="G92" s="14">
        <v>0</v>
      </c>
      <c r="H92" s="15">
        <v>0</v>
      </c>
      <c r="I92" s="14">
        <v>0</v>
      </c>
      <c r="J92" s="14">
        <v>0</v>
      </c>
      <c r="K92" s="14">
        <v>0</v>
      </c>
      <c r="L92" s="15">
        <v>0</v>
      </c>
      <c r="M92" s="9">
        <v>0</v>
      </c>
    </row>
    <row r="93" spans="1:13" x14ac:dyDescent="0.25">
      <c r="A93" s="26" t="s">
        <v>192</v>
      </c>
      <c r="B93" s="17" t="s">
        <v>193</v>
      </c>
      <c r="C93" s="17" t="s">
        <v>10</v>
      </c>
      <c r="D93" s="17" t="s">
        <v>161</v>
      </c>
      <c r="E93" s="14">
        <v>0</v>
      </c>
      <c r="F93" s="14">
        <v>0</v>
      </c>
      <c r="G93" s="14">
        <v>0</v>
      </c>
      <c r="H93" s="15">
        <v>0</v>
      </c>
      <c r="I93" s="14">
        <v>0</v>
      </c>
      <c r="J93" s="14">
        <v>0</v>
      </c>
      <c r="K93" s="14">
        <v>0</v>
      </c>
      <c r="L93" s="15">
        <v>0</v>
      </c>
      <c r="M93" s="9">
        <v>0</v>
      </c>
    </row>
    <row r="94" spans="1:13" x14ac:dyDescent="0.25">
      <c r="A94" s="26" t="s">
        <v>194</v>
      </c>
      <c r="B94" s="17" t="s">
        <v>195</v>
      </c>
      <c r="C94" s="17" t="s">
        <v>10</v>
      </c>
      <c r="D94" s="17" t="s">
        <v>161</v>
      </c>
      <c r="E94" s="14">
        <v>0</v>
      </c>
      <c r="F94" s="14">
        <v>0</v>
      </c>
      <c r="G94" s="14">
        <v>0</v>
      </c>
      <c r="H94" s="15">
        <v>0</v>
      </c>
      <c r="I94" s="14">
        <v>0</v>
      </c>
      <c r="J94" s="14">
        <v>0</v>
      </c>
      <c r="K94" s="14">
        <v>0</v>
      </c>
      <c r="L94" s="15">
        <v>0</v>
      </c>
      <c r="M94" s="9">
        <v>0</v>
      </c>
    </row>
    <row r="95" spans="1:13" x14ac:dyDescent="0.25">
      <c r="A95" s="26" t="s">
        <v>196</v>
      </c>
      <c r="B95" s="17" t="s">
        <v>197</v>
      </c>
      <c r="C95" s="17" t="s">
        <v>10</v>
      </c>
      <c r="D95" s="17" t="s">
        <v>161</v>
      </c>
      <c r="E95" s="14">
        <v>10</v>
      </c>
      <c r="F95" s="14">
        <v>10</v>
      </c>
      <c r="G95" s="14">
        <v>10</v>
      </c>
      <c r="H95" s="15">
        <v>4.2638924076936417E-2</v>
      </c>
      <c r="I95" s="14">
        <v>0</v>
      </c>
      <c r="J95" s="14">
        <v>0</v>
      </c>
      <c r="K95" s="14">
        <v>0</v>
      </c>
      <c r="L95" s="15">
        <v>0</v>
      </c>
      <c r="M95" s="9">
        <v>2.9646543013958773E-2</v>
      </c>
    </row>
    <row r="96" spans="1:13" x14ac:dyDescent="0.25">
      <c r="A96" s="26" t="s">
        <v>198</v>
      </c>
      <c r="B96" s="17" t="s">
        <v>199</v>
      </c>
      <c r="C96" s="17" t="s">
        <v>10</v>
      </c>
      <c r="D96" s="17" t="s">
        <v>161</v>
      </c>
      <c r="E96" s="14">
        <v>0</v>
      </c>
      <c r="F96" s="14">
        <v>0</v>
      </c>
      <c r="G96" s="14">
        <v>0</v>
      </c>
      <c r="H96" s="15">
        <v>0</v>
      </c>
      <c r="I96" s="14">
        <v>0</v>
      </c>
      <c r="J96" s="14">
        <v>0</v>
      </c>
      <c r="K96" s="14">
        <v>0</v>
      </c>
      <c r="L96" s="15">
        <v>0</v>
      </c>
      <c r="M96" s="9">
        <v>0</v>
      </c>
    </row>
    <row r="97" spans="1:13" x14ac:dyDescent="0.25">
      <c r="A97" s="26" t="s">
        <v>200</v>
      </c>
      <c r="B97" s="17" t="s">
        <v>201</v>
      </c>
      <c r="C97" s="17" t="s">
        <v>10</v>
      </c>
      <c r="D97" s="17" t="s">
        <v>161</v>
      </c>
      <c r="E97" s="14">
        <v>0</v>
      </c>
      <c r="F97" s="14">
        <v>0</v>
      </c>
      <c r="G97" s="14">
        <v>0</v>
      </c>
      <c r="H97" s="15">
        <v>0</v>
      </c>
      <c r="I97" s="14">
        <v>0</v>
      </c>
      <c r="J97" s="14">
        <v>0</v>
      </c>
      <c r="K97" s="14">
        <v>0</v>
      </c>
      <c r="L97" s="15">
        <v>0</v>
      </c>
      <c r="M97" s="9">
        <v>0</v>
      </c>
    </row>
    <row r="98" spans="1:13" x14ac:dyDescent="0.25">
      <c r="A98" s="26" t="s">
        <v>202</v>
      </c>
      <c r="B98" s="17" t="s">
        <v>203</v>
      </c>
      <c r="C98" s="17" t="s">
        <v>10</v>
      </c>
      <c r="D98" s="17" t="s">
        <v>161</v>
      </c>
      <c r="E98" s="14">
        <v>0</v>
      </c>
      <c r="F98" s="14">
        <v>0</v>
      </c>
      <c r="G98" s="14">
        <v>0</v>
      </c>
      <c r="H98" s="15">
        <v>0</v>
      </c>
      <c r="I98" s="14">
        <v>0</v>
      </c>
      <c r="J98" s="14">
        <v>0</v>
      </c>
      <c r="K98" s="14">
        <v>0</v>
      </c>
      <c r="L98" s="15">
        <v>0</v>
      </c>
      <c r="M98" s="9">
        <v>0</v>
      </c>
    </row>
    <row r="99" spans="1:13" x14ac:dyDescent="0.25">
      <c r="A99" s="26" t="s">
        <v>204</v>
      </c>
      <c r="B99" s="17" t="s">
        <v>205</v>
      </c>
      <c r="C99" s="17" t="s">
        <v>22</v>
      </c>
      <c r="D99" s="17" t="s">
        <v>161</v>
      </c>
      <c r="E99" s="14">
        <v>385</v>
      </c>
      <c r="F99" s="14">
        <v>370</v>
      </c>
      <c r="G99" s="14">
        <v>335</v>
      </c>
      <c r="H99" s="15">
        <v>1.5499202623062933</v>
      </c>
      <c r="I99" s="14">
        <v>4</v>
      </c>
      <c r="J99" s="14">
        <v>3</v>
      </c>
      <c r="K99" s="21">
        <v>1</v>
      </c>
      <c r="L99" s="15">
        <v>1.2870086865800279</v>
      </c>
      <c r="M99" s="9">
        <v>1.461154931194111</v>
      </c>
    </row>
    <row r="100" spans="1:13" x14ac:dyDescent="0.25">
      <c r="A100" s="25" t="s">
        <v>463</v>
      </c>
      <c r="B100" s="17" t="s">
        <v>277</v>
      </c>
      <c r="C100" s="17" t="s">
        <v>112</v>
      </c>
      <c r="D100" s="17" t="s">
        <v>209</v>
      </c>
      <c r="E100" s="14">
        <v>0</v>
      </c>
      <c r="F100" s="14">
        <v>0</v>
      </c>
      <c r="G100" s="14">
        <v>0</v>
      </c>
      <c r="H100" s="15">
        <v>0</v>
      </c>
      <c r="I100" s="14">
        <v>0</v>
      </c>
      <c r="J100" s="14">
        <v>0</v>
      </c>
      <c r="K100" s="14">
        <v>0</v>
      </c>
      <c r="L100" s="15">
        <v>0</v>
      </c>
      <c r="M100" s="9">
        <v>0</v>
      </c>
    </row>
    <row r="101" spans="1:13" x14ac:dyDescent="0.25">
      <c r="A101" s="25" t="s">
        <v>464</v>
      </c>
      <c r="B101" s="17" t="s">
        <v>278</v>
      </c>
      <c r="C101" s="17" t="s">
        <v>17</v>
      </c>
      <c r="D101" s="17" t="s">
        <v>209</v>
      </c>
      <c r="E101" s="14">
        <v>70</v>
      </c>
      <c r="F101" s="14">
        <v>55</v>
      </c>
      <c r="G101" s="14">
        <v>110</v>
      </c>
      <c r="H101" s="15">
        <v>0.33404760033030417</v>
      </c>
      <c r="I101" s="14">
        <v>0</v>
      </c>
      <c r="J101" s="14">
        <v>0</v>
      </c>
      <c r="K101" s="14">
        <v>0</v>
      </c>
      <c r="L101" s="15">
        <v>0</v>
      </c>
      <c r="M101" s="9">
        <v>0.2322609391839425</v>
      </c>
    </row>
    <row r="102" spans="1:13" x14ac:dyDescent="0.25">
      <c r="A102" s="24" t="s">
        <v>207</v>
      </c>
      <c r="B102" s="17" t="s">
        <v>208</v>
      </c>
      <c r="C102" s="17" t="s">
        <v>17</v>
      </c>
      <c r="D102" s="17" t="s">
        <v>209</v>
      </c>
      <c r="E102" s="14">
        <v>370</v>
      </c>
      <c r="F102" s="14">
        <v>395</v>
      </c>
      <c r="G102" s="14">
        <v>505</v>
      </c>
      <c r="H102" s="15">
        <v>1.8034902863816664</v>
      </c>
      <c r="I102" s="14">
        <v>1</v>
      </c>
      <c r="J102" s="14">
        <v>2</v>
      </c>
      <c r="K102" s="14">
        <v>0</v>
      </c>
      <c r="L102" s="15">
        <v>0.48982785602503909</v>
      </c>
      <c r="M102" s="9">
        <v>1.399914291286023</v>
      </c>
    </row>
    <row r="103" spans="1:13" x14ac:dyDescent="0.25">
      <c r="A103" s="25" t="s">
        <v>465</v>
      </c>
      <c r="B103" s="17" t="s">
        <v>279</v>
      </c>
      <c r="C103" s="17" t="s">
        <v>17</v>
      </c>
      <c r="D103" s="17" t="s">
        <v>209</v>
      </c>
      <c r="E103" s="14">
        <v>25</v>
      </c>
      <c r="F103" s="14">
        <v>40</v>
      </c>
      <c r="G103" s="14">
        <v>45</v>
      </c>
      <c r="H103" s="15">
        <v>0.15585780936559712</v>
      </c>
      <c r="I103" s="14">
        <v>0</v>
      </c>
      <c r="J103" s="14">
        <v>0</v>
      </c>
      <c r="K103" s="14">
        <v>0</v>
      </c>
      <c r="L103" s="15">
        <v>0</v>
      </c>
      <c r="M103" s="9">
        <v>0.10836683498582671</v>
      </c>
    </row>
    <row r="104" spans="1:13" x14ac:dyDescent="0.25">
      <c r="A104" s="26" t="s">
        <v>210</v>
      </c>
      <c r="B104" s="17" t="s">
        <v>211</v>
      </c>
      <c r="C104" s="17" t="s">
        <v>6</v>
      </c>
      <c r="D104" s="17" t="s">
        <v>209</v>
      </c>
      <c r="E104" s="14">
        <v>0</v>
      </c>
      <c r="F104" s="14">
        <v>0</v>
      </c>
      <c r="G104" s="14">
        <v>0</v>
      </c>
      <c r="H104" s="15">
        <v>0</v>
      </c>
      <c r="I104" s="14">
        <v>0</v>
      </c>
      <c r="J104" s="14">
        <v>0</v>
      </c>
      <c r="K104" s="14">
        <v>0</v>
      </c>
      <c r="L104" s="15">
        <v>0</v>
      </c>
      <c r="M104" s="9">
        <v>0</v>
      </c>
    </row>
    <row r="105" spans="1:13" x14ac:dyDescent="0.25">
      <c r="A105" s="28" t="s">
        <v>212</v>
      </c>
      <c r="B105" s="18" t="s">
        <v>213</v>
      </c>
      <c r="C105" s="18" t="s">
        <v>37</v>
      </c>
      <c r="D105" s="18" t="s">
        <v>209</v>
      </c>
      <c r="E105" s="19">
        <v>520</v>
      </c>
      <c r="F105" s="19">
        <v>650</v>
      </c>
      <c r="G105" s="19">
        <v>865</v>
      </c>
      <c r="H105" s="20">
        <v>2.8868725445410117</v>
      </c>
      <c r="I105" s="19">
        <v>4</v>
      </c>
      <c r="J105" s="19">
        <v>7</v>
      </c>
      <c r="K105" s="19">
        <v>0</v>
      </c>
      <c r="L105" s="20">
        <v>1.7926447574334898</v>
      </c>
      <c r="M105" s="16">
        <v>3.5147801348041616</v>
      </c>
    </row>
    <row r="106" spans="1:13" x14ac:dyDescent="0.25">
      <c r="A106" s="25" t="s">
        <v>466</v>
      </c>
      <c r="B106" s="17" t="s">
        <v>280</v>
      </c>
      <c r="C106" s="17" t="s">
        <v>112</v>
      </c>
      <c r="D106" s="17" t="s">
        <v>209</v>
      </c>
      <c r="E106" s="14">
        <v>0</v>
      </c>
      <c r="F106" s="14">
        <v>15</v>
      </c>
      <c r="G106" s="14">
        <v>30</v>
      </c>
      <c r="H106" s="15">
        <v>6.3399771000756958E-2</v>
      </c>
      <c r="I106" s="14">
        <v>0</v>
      </c>
      <c r="J106" s="14">
        <v>0</v>
      </c>
      <c r="K106" s="14">
        <v>0</v>
      </c>
      <c r="L106" s="15">
        <v>0</v>
      </c>
      <c r="M106" s="9">
        <v>4.4081413373789895E-2</v>
      </c>
    </row>
    <row r="107" spans="1:13" x14ac:dyDescent="0.25">
      <c r="A107" s="25" t="s">
        <v>467</v>
      </c>
      <c r="B107" s="17" t="s">
        <v>281</v>
      </c>
      <c r="C107" s="17" t="s">
        <v>112</v>
      </c>
      <c r="D107" s="17" t="s">
        <v>209</v>
      </c>
      <c r="E107" s="14">
        <v>0</v>
      </c>
      <c r="F107" s="14">
        <v>0</v>
      </c>
      <c r="G107" s="14">
        <v>0</v>
      </c>
      <c r="H107" s="15">
        <v>0</v>
      </c>
      <c r="I107" s="14">
        <v>0</v>
      </c>
      <c r="J107" s="14">
        <v>0</v>
      </c>
      <c r="K107" s="14">
        <v>0</v>
      </c>
      <c r="L107" s="15">
        <v>0</v>
      </c>
      <c r="M107" s="9">
        <v>0</v>
      </c>
    </row>
    <row r="108" spans="1:13" x14ac:dyDescent="0.25">
      <c r="A108" s="26" t="s">
        <v>214</v>
      </c>
      <c r="B108" s="17" t="s">
        <v>215</v>
      </c>
      <c r="C108" s="17" t="s">
        <v>10</v>
      </c>
      <c r="D108" s="17" t="s">
        <v>209</v>
      </c>
      <c r="E108" s="14">
        <v>30</v>
      </c>
      <c r="F108" s="14">
        <v>35</v>
      </c>
      <c r="G108" s="14">
        <v>55</v>
      </c>
      <c r="H108" s="15">
        <v>0.1702589369723129</v>
      </c>
      <c r="I108" s="14">
        <v>0</v>
      </c>
      <c r="J108" s="14">
        <v>1</v>
      </c>
      <c r="K108" s="14">
        <v>0</v>
      </c>
      <c r="L108" s="15">
        <v>0.16666666666666666</v>
      </c>
      <c r="M108" s="9">
        <v>0.16804361903725959</v>
      </c>
    </row>
    <row r="109" spans="1:13" x14ac:dyDescent="0.25">
      <c r="A109" s="26" t="s">
        <v>216</v>
      </c>
      <c r="B109" s="17" t="s">
        <v>217</v>
      </c>
      <c r="C109" s="17" t="s">
        <v>52</v>
      </c>
      <c r="D109" s="17" t="s">
        <v>209</v>
      </c>
      <c r="E109" s="14">
        <v>5</v>
      </c>
      <c r="F109" s="14">
        <v>90</v>
      </c>
      <c r="G109" s="14">
        <v>90</v>
      </c>
      <c r="H109" s="15">
        <v>0.2604010205090001</v>
      </c>
      <c r="I109" s="14">
        <v>0</v>
      </c>
      <c r="J109" s="14">
        <v>1</v>
      </c>
      <c r="K109" s="21">
        <v>3</v>
      </c>
      <c r="L109" s="15">
        <v>0.64975845410628019</v>
      </c>
      <c r="M109" s="9">
        <v>0.37467176389966417</v>
      </c>
    </row>
    <row r="110" spans="1:13" x14ac:dyDescent="0.25">
      <c r="A110" s="26" t="s">
        <v>218</v>
      </c>
      <c r="B110" s="17" t="s">
        <v>219</v>
      </c>
      <c r="C110" s="17" t="s">
        <v>17</v>
      </c>
      <c r="D110" s="17" t="s">
        <v>209</v>
      </c>
      <c r="E110" s="14">
        <v>0</v>
      </c>
      <c r="F110" s="14">
        <v>0</v>
      </c>
      <c r="G110" s="14">
        <v>0</v>
      </c>
      <c r="H110" s="15">
        <v>0</v>
      </c>
      <c r="I110" s="14">
        <v>0</v>
      </c>
      <c r="J110" s="14">
        <v>0</v>
      </c>
      <c r="K110" s="14">
        <v>0</v>
      </c>
      <c r="L110" s="15">
        <v>0</v>
      </c>
      <c r="M110" s="9">
        <v>0</v>
      </c>
    </row>
    <row r="111" spans="1:13" x14ac:dyDescent="0.25">
      <c r="A111" s="25" t="s">
        <v>469</v>
      </c>
      <c r="B111" s="17" t="s">
        <v>282</v>
      </c>
      <c r="C111" s="17" t="s">
        <v>17</v>
      </c>
      <c r="D111" s="17" t="s">
        <v>209</v>
      </c>
      <c r="E111" s="14">
        <v>10</v>
      </c>
      <c r="F111" s="14">
        <v>10</v>
      </c>
      <c r="G111" s="14">
        <v>20</v>
      </c>
      <c r="H111" s="15">
        <v>5.6778195904437299E-2</v>
      </c>
      <c r="I111" s="14">
        <v>0</v>
      </c>
      <c r="J111" s="14">
        <v>0</v>
      </c>
      <c r="K111" s="22">
        <v>2</v>
      </c>
      <c r="L111" s="15">
        <v>0.322061191626409</v>
      </c>
      <c r="M111" s="9">
        <v>0.1354461391361679</v>
      </c>
    </row>
    <row r="112" spans="1:13" x14ac:dyDescent="0.25">
      <c r="A112" s="26" t="s">
        <v>220</v>
      </c>
      <c r="B112" s="17" t="s">
        <v>221</v>
      </c>
      <c r="C112" s="17" t="s">
        <v>37</v>
      </c>
      <c r="D112" s="17" t="s">
        <v>209</v>
      </c>
      <c r="E112" s="14">
        <v>275</v>
      </c>
      <c r="F112" s="14">
        <v>300</v>
      </c>
      <c r="G112" s="14">
        <v>280</v>
      </c>
      <c r="H112" s="15">
        <v>1.2146099738932592</v>
      </c>
      <c r="I112" s="14">
        <v>1</v>
      </c>
      <c r="J112" s="14">
        <v>0</v>
      </c>
      <c r="K112" s="21">
        <v>6</v>
      </c>
      <c r="L112" s="15">
        <v>1.1226780975709327</v>
      </c>
      <c r="M112" s="9">
        <v>1.1790483829479537</v>
      </c>
    </row>
    <row r="113" spans="1:13" x14ac:dyDescent="0.25">
      <c r="A113" s="26" t="s">
        <v>222</v>
      </c>
      <c r="B113" s="17" t="s">
        <v>223</v>
      </c>
      <c r="C113" s="17" t="s">
        <v>22</v>
      </c>
      <c r="D113" s="17" t="s">
        <v>209</v>
      </c>
      <c r="E113" s="14">
        <v>2975</v>
      </c>
      <c r="F113" s="14">
        <v>2975</v>
      </c>
      <c r="G113" s="14">
        <v>2840</v>
      </c>
      <c r="H113" s="15">
        <v>12.494199743217322</v>
      </c>
      <c r="I113" s="14">
        <v>67</v>
      </c>
      <c r="J113" s="14">
        <v>52</v>
      </c>
      <c r="K113" s="21">
        <v>65</v>
      </c>
      <c r="L113" s="15">
        <v>29.618788414869243</v>
      </c>
      <c r="M113" s="9">
        <v>17.513015155697943</v>
      </c>
    </row>
    <row r="114" spans="1:13" x14ac:dyDescent="0.25">
      <c r="A114" s="26" t="s">
        <v>224</v>
      </c>
      <c r="B114" s="17" t="s">
        <v>225</v>
      </c>
      <c r="C114" s="17" t="s">
        <v>17</v>
      </c>
      <c r="D114" s="17" t="s">
        <v>209</v>
      </c>
      <c r="E114" s="14">
        <v>0</v>
      </c>
      <c r="F114" s="14">
        <v>0</v>
      </c>
      <c r="G114" s="14">
        <v>0</v>
      </c>
      <c r="H114" s="15">
        <v>0</v>
      </c>
      <c r="I114" s="14">
        <v>0</v>
      </c>
      <c r="J114" s="14">
        <v>0</v>
      </c>
      <c r="K114" s="14">
        <v>0</v>
      </c>
      <c r="L114" s="15">
        <v>0</v>
      </c>
      <c r="M114" s="9">
        <v>0</v>
      </c>
    </row>
    <row r="115" spans="1:13" x14ac:dyDescent="0.25">
      <c r="A115" s="26" t="s">
        <v>226</v>
      </c>
      <c r="B115" s="17" t="s">
        <v>227</v>
      </c>
      <c r="C115" s="17" t="s">
        <v>17</v>
      </c>
      <c r="D115" s="17" t="s">
        <v>209</v>
      </c>
      <c r="E115" s="14">
        <v>0</v>
      </c>
      <c r="F115" s="14">
        <v>0</v>
      </c>
      <c r="G115" s="14">
        <v>0</v>
      </c>
      <c r="H115" s="15">
        <v>0</v>
      </c>
      <c r="I115" s="14">
        <v>0</v>
      </c>
      <c r="J115" s="14">
        <v>0</v>
      </c>
      <c r="K115" s="14">
        <v>0</v>
      </c>
      <c r="L115" s="15">
        <v>0</v>
      </c>
      <c r="M115" s="9">
        <v>0</v>
      </c>
    </row>
    <row r="116" spans="1:13" x14ac:dyDescent="0.25">
      <c r="A116" s="26" t="s">
        <v>228</v>
      </c>
      <c r="B116" s="17" t="s">
        <v>229</v>
      </c>
      <c r="C116" s="17" t="s">
        <v>230</v>
      </c>
      <c r="D116" s="17" t="s">
        <v>209</v>
      </c>
      <c r="E116" s="14">
        <v>75</v>
      </c>
      <c r="F116" s="14">
        <v>105</v>
      </c>
      <c r="G116" s="14">
        <v>130</v>
      </c>
      <c r="H116" s="15">
        <v>0.43952183666478661</v>
      </c>
      <c r="I116" s="14">
        <v>0</v>
      </c>
      <c r="J116" s="14">
        <v>0</v>
      </c>
      <c r="K116" s="14">
        <v>0</v>
      </c>
      <c r="L116" s="15">
        <v>0</v>
      </c>
      <c r="M116" s="9">
        <v>0.30559643139084053</v>
      </c>
    </row>
    <row r="117" spans="1:13" x14ac:dyDescent="0.25">
      <c r="A117" s="26" t="s">
        <v>231</v>
      </c>
      <c r="B117" s="17" t="s">
        <v>232</v>
      </c>
      <c r="C117" s="17" t="s">
        <v>17</v>
      </c>
      <c r="D117" s="17" t="s">
        <v>209</v>
      </c>
      <c r="E117" s="14">
        <v>0</v>
      </c>
      <c r="F117" s="14">
        <v>0</v>
      </c>
      <c r="G117" s="14">
        <v>0</v>
      </c>
      <c r="H117" s="15">
        <v>0</v>
      </c>
      <c r="I117" s="14">
        <v>0</v>
      </c>
      <c r="J117" s="14">
        <v>0</v>
      </c>
      <c r="K117" s="14">
        <v>0</v>
      </c>
      <c r="L117" s="15">
        <v>0</v>
      </c>
      <c r="M117" s="9">
        <v>0</v>
      </c>
    </row>
    <row r="118" spans="1:13" x14ac:dyDescent="0.25">
      <c r="A118" s="26" t="s">
        <v>233</v>
      </c>
      <c r="B118" s="17" t="s">
        <v>234</v>
      </c>
      <c r="C118" s="17" t="s">
        <v>6</v>
      </c>
      <c r="D118" s="17" t="s">
        <v>209</v>
      </c>
      <c r="E118" s="14">
        <v>0</v>
      </c>
      <c r="F118" s="14">
        <v>0</v>
      </c>
      <c r="G118" s="14">
        <v>0</v>
      </c>
      <c r="H118" s="15">
        <v>0</v>
      </c>
      <c r="I118" s="14">
        <v>0</v>
      </c>
      <c r="J118" s="14">
        <v>0</v>
      </c>
      <c r="K118" s="14">
        <v>0</v>
      </c>
      <c r="L118" s="15">
        <v>0</v>
      </c>
      <c r="M118" s="9">
        <v>0</v>
      </c>
    </row>
    <row r="119" spans="1:13" x14ac:dyDescent="0.25">
      <c r="A119" s="26" t="s">
        <v>235</v>
      </c>
      <c r="B119" s="17" t="s">
        <v>236</v>
      </c>
      <c r="C119" s="17" t="s">
        <v>6</v>
      </c>
      <c r="D119" s="17" t="s">
        <v>209</v>
      </c>
      <c r="E119" s="14">
        <v>0</v>
      </c>
      <c r="F119" s="14">
        <v>0</v>
      </c>
      <c r="G119" s="14">
        <v>0</v>
      </c>
      <c r="H119" s="15">
        <v>0</v>
      </c>
      <c r="I119" s="14">
        <v>0</v>
      </c>
      <c r="J119" s="14">
        <v>0</v>
      </c>
      <c r="K119" s="14">
        <v>0</v>
      </c>
      <c r="L119" s="15">
        <v>0</v>
      </c>
      <c r="M119" s="9">
        <v>0</v>
      </c>
    </row>
    <row r="120" spans="1:13" x14ac:dyDescent="0.25">
      <c r="A120" s="26" t="s">
        <v>237</v>
      </c>
      <c r="B120" s="17" t="s">
        <v>238</v>
      </c>
      <c r="C120" s="17" t="s">
        <v>6</v>
      </c>
      <c r="D120" s="17" t="s">
        <v>209</v>
      </c>
      <c r="E120" s="14">
        <v>0</v>
      </c>
      <c r="F120" s="14">
        <v>0</v>
      </c>
      <c r="G120" s="14">
        <v>0</v>
      </c>
      <c r="H120" s="15">
        <v>0</v>
      </c>
      <c r="I120" s="14">
        <v>0</v>
      </c>
      <c r="J120" s="14">
        <v>0</v>
      </c>
      <c r="K120" s="14">
        <v>0</v>
      </c>
      <c r="L120" s="15">
        <v>0</v>
      </c>
      <c r="M120" s="9">
        <v>0</v>
      </c>
    </row>
    <row r="121" spans="1:13" x14ac:dyDescent="0.25">
      <c r="A121" s="25" t="s">
        <v>468</v>
      </c>
      <c r="B121" s="17" t="s">
        <v>283</v>
      </c>
      <c r="C121" s="17" t="s">
        <v>112</v>
      </c>
      <c r="D121" s="17" t="s">
        <v>209</v>
      </c>
      <c r="E121" s="14">
        <v>0</v>
      </c>
      <c r="F121" s="14">
        <v>0</v>
      </c>
      <c r="G121" s="14">
        <v>0</v>
      </c>
      <c r="H121" s="15">
        <v>0</v>
      </c>
      <c r="I121" s="14">
        <v>0</v>
      </c>
      <c r="J121" s="14">
        <v>0</v>
      </c>
      <c r="K121" s="14">
        <v>0</v>
      </c>
      <c r="L121" s="15">
        <v>0</v>
      </c>
      <c r="M121" s="9">
        <v>0</v>
      </c>
    </row>
    <row r="122" spans="1:13" x14ac:dyDescent="0.25">
      <c r="A122" s="24" t="s">
        <v>239</v>
      </c>
      <c r="B122" s="17" t="s">
        <v>240</v>
      </c>
      <c r="C122" s="17" t="s">
        <v>10</v>
      </c>
      <c r="D122" s="17" t="s">
        <v>209</v>
      </c>
      <c r="E122" s="14">
        <v>5</v>
      </c>
      <c r="F122" s="14">
        <v>10</v>
      </c>
      <c r="G122" s="14">
        <v>5</v>
      </c>
      <c r="H122" s="15">
        <v>2.8313447211219641E-2</v>
      </c>
      <c r="I122" s="14">
        <v>0</v>
      </c>
      <c r="J122" s="14">
        <v>0</v>
      </c>
      <c r="K122" s="14">
        <v>0</v>
      </c>
      <c r="L122" s="15">
        <v>0</v>
      </c>
      <c r="M122" s="9">
        <v>1.9686140042049209E-2</v>
      </c>
    </row>
    <row r="123" spans="1:13" x14ac:dyDescent="0.25">
      <c r="A123" s="24" t="s">
        <v>241</v>
      </c>
      <c r="B123" s="17" t="s">
        <v>242</v>
      </c>
      <c r="C123" s="17" t="s">
        <v>6</v>
      </c>
      <c r="D123" s="17" t="s">
        <v>209</v>
      </c>
      <c r="E123" s="14">
        <v>0</v>
      </c>
      <c r="F123" s="14">
        <v>0</v>
      </c>
      <c r="G123" s="14">
        <v>0</v>
      </c>
      <c r="H123" s="15">
        <v>0</v>
      </c>
      <c r="I123" s="14">
        <v>0</v>
      </c>
      <c r="J123" s="14">
        <v>0</v>
      </c>
      <c r="K123" s="14">
        <v>0</v>
      </c>
      <c r="L123" s="15">
        <v>0</v>
      </c>
      <c r="M123" s="9">
        <v>0</v>
      </c>
    </row>
    <row r="124" spans="1:13" x14ac:dyDescent="0.25">
      <c r="A124" s="24" t="s">
        <v>243</v>
      </c>
      <c r="B124" s="17" t="s">
        <v>244</v>
      </c>
      <c r="C124" s="17" t="s">
        <v>10</v>
      </c>
      <c r="D124" s="17" t="s">
        <v>209</v>
      </c>
      <c r="E124" s="14">
        <v>130</v>
      </c>
      <c r="F124" s="14">
        <v>140</v>
      </c>
      <c r="G124" s="14">
        <v>135</v>
      </c>
      <c r="H124" s="15">
        <v>0.5753636192594267</v>
      </c>
      <c r="I124" s="14">
        <v>0</v>
      </c>
      <c r="J124" s="14">
        <v>1</v>
      </c>
      <c r="K124" s="21">
        <v>1</v>
      </c>
      <c r="L124" s="15">
        <v>0.32769726247987119</v>
      </c>
      <c r="M124" s="9">
        <v>0.49769437596587135</v>
      </c>
    </row>
    <row r="125" spans="1:13" x14ac:dyDescent="0.25">
      <c r="A125" s="24" t="s">
        <v>245</v>
      </c>
      <c r="B125" s="17" t="s">
        <v>246</v>
      </c>
      <c r="C125" s="17" t="s">
        <v>17</v>
      </c>
      <c r="D125" s="17" t="s">
        <v>209</v>
      </c>
      <c r="E125" s="14">
        <v>0</v>
      </c>
      <c r="F125" s="14">
        <v>0</v>
      </c>
      <c r="G125" s="14">
        <v>0</v>
      </c>
      <c r="H125" s="15">
        <v>0</v>
      </c>
      <c r="I125" s="14">
        <v>0</v>
      </c>
      <c r="J125" s="14">
        <v>0</v>
      </c>
      <c r="K125" s="14">
        <v>0</v>
      </c>
      <c r="L125" s="15">
        <v>0</v>
      </c>
      <c r="M125" s="9">
        <v>0</v>
      </c>
    </row>
    <row r="126" spans="1:13" x14ac:dyDescent="0.25">
      <c r="A126" s="24" t="s">
        <v>247</v>
      </c>
      <c r="B126" s="17" t="s">
        <v>248</v>
      </c>
      <c r="C126" s="17" t="s">
        <v>10</v>
      </c>
      <c r="D126" s="17" t="s">
        <v>209</v>
      </c>
      <c r="E126" s="14">
        <v>0</v>
      </c>
      <c r="F126" s="14">
        <v>10</v>
      </c>
      <c r="G126" s="14">
        <v>10</v>
      </c>
      <c r="H126" s="15">
        <v>2.812724217300375E-2</v>
      </c>
      <c r="I126" s="14">
        <v>1</v>
      </c>
      <c r="J126" s="14">
        <v>0</v>
      </c>
      <c r="K126" s="14">
        <v>0</v>
      </c>
      <c r="L126" s="15">
        <v>0.1564945226917058</v>
      </c>
      <c r="M126" s="9">
        <v>6.6189331822260916E-2</v>
      </c>
    </row>
    <row r="127" spans="1:13" x14ac:dyDescent="0.25">
      <c r="A127" s="24" t="s">
        <v>249</v>
      </c>
      <c r="B127" s="17" t="s">
        <v>250</v>
      </c>
      <c r="C127" s="17" t="s">
        <v>10</v>
      </c>
      <c r="D127" s="17" t="s">
        <v>209</v>
      </c>
      <c r="E127" s="14">
        <v>5</v>
      </c>
      <c r="F127" s="14">
        <v>5</v>
      </c>
      <c r="G127" s="14">
        <v>5</v>
      </c>
      <c r="H127" s="15">
        <v>2.1319462038468209E-2</v>
      </c>
      <c r="I127" s="14">
        <v>0</v>
      </c>
      <c r="J127" s="14">
        <v>0</v>
      </c>
      <c r="K127" s="14">
        <v>0</v>
      </c>
      <c r="L127" s="15">
        <v>0</v>
      </c>
      <c r="M127" s="9">
        <v>1.4823271506979386E-2</v>
      </c>
    </row>
    <row r="128" spans="1:13" x14ac:dyDescent="0.25">
      <c r="A128" s="24" t="s">
        <v>251</v>
      </c>
      <c r="B128" s="17" t="s">
        <v>252</v>
      </c>
      <c r="C128" s="17" t="s">
        <v>10</v>
      </c>
      <c r="D128" s="17" t="s">
        <v>209</v>
      </c>
      <c r="E128" s="14">
        <v>0</v>
      </c>
      <c r="F128" s="14">
        <v>0</v>
      </c>
      <c r="G128" s="14">
        <v>0</v>
      </c>
      <c r="H128" s="15">
        <v>0</v>
      </c>
      <c r="I128" s="14">
        <v>0</v>
      </c>
      <c r="J128" s="14">
        <v>0</v>
      </c>
      <c r="K128" s="14">
        <v>0</v>
      </c>
      <c r="L128" s="15">
        <v>0</v>
      </c>
      <c r="M128" s="9">
        <v>0</v>
      </c>
    </row>
    <row r="129" spans="1:13" x14ac:dyDescent="0.25">
      <c r="A129" s="25" t="s">
        <v>470</v>
      </c>
      <c r="B129" s="17" t="s">
        <v>284</v>
      </c>
      <c r="C129" s="17" t="s">
        <v>17</v>
      </c>
      <c r="D129" s="17" t="s">
        <v>209</v>
      </c>
      <c r="E129" s="14">
        <v>220</v>
      </c>
      <c r="F129" s="14">
        <v>190</v>
      </c>
      <c r="G129" s="14">
        <v>175</v>
      </c>
      <c r="H129" s="15">
        <v>0.83246569543233861</v>
      </c>
      <c r="I129" s="14">
        <v>0</v>
      </c>
      <c r="J129" s="14">
        <v>1</v>
      </c>
      <c r="K129" s="14">
        <v>0</v>
      </c>
      <c r="L129" s="15">
        <v>0.16666666666666666</v>
      </c>
      <c r="M129" s="9">
        <v>0.62847130509696658</v>
      </c>
    </row>
    <row r="130" spans="1:13" x14ac:dyDescent="0.25">
      <c r="A130" s="24" t="s">
        <v>253</v>
      </c>
      <c r="B130" s="17" t="s">
        <v>254</v>
      </c>
      <c r="C130" s="17" t="s">
        <v>17</v>
      </c>
      <c r="D130" s="17" t="s">
        <v>209</v>
      </c>
      <c r="E130" s="14">
        <v>30</v>
      </c>
      <c r="F130" s="14">
        <v>30</v>
      </c>
      <c r="G130" s="14">
        <v>50</v>
      </c>
      <c r="H130" s="15">
        <v>0.15619531588581104</v>
      </c>
      <c r="I130" s="14">
        <v>0</v>
      </c>
      <c r="J130" s="14">
        <v>0</v>
      </c>
      <c r="K130" s="14">
        <v>0</v>
      </c>
      <c r="L130" s="15">
        <v>0</v>
      </c>
      <c r="M130" s="9">
        <v>0.10860150088759661</v>
      </c>
    </row>
    <row r="131" spans="1:13" x14ac:dyDescent="0.25">
      <c r="A131" s="24" t="s">
        <v>255</v>
      </c>
      <c r="B131" s="17" t="s">
        <v>256</v>
      </c>
      <c r="C131" s="17" t="s">
        <v>6</v>
      </c>
      <c r="D131" s="17" t="s">
        <v>209</v>
      </c>
      <c r="E131" s="14">
        <v>0</v>
      </c>
      <c r="F131" s="14">
        <v>0</v>
      </c>
      <c r="G131" s="14">
        <v>0</v>
      </c>
      <c r="H131" s="15">
        <v>0</v>
      </c>
      <c r="I131" s="14">
        <v>0</v>
      </c>
      <c r="J131" s="14">
        <v>0</v>
      </c>
      <c r="K131" s="14">
        <v>0</v>
      </c>
      <c r="L131" s="15">
        <v>0</v>
      </c>
      <c r="M131" s="9">
        <v>0</v>
      </c>
    </row>
    <row r="132" spans="1:13" x14ac:dyDescent="0.25">
      <c r="A132" s="24" t="s">
        <v>257</v>
      </c>
      <c r="B132" s="17" t="s">
        <v>258</v>
      </c>
      <c r="C132" s="17" t="s">
        <v>10</v>
      </c>
      <c r="D132" s="17" t="s">
        <v>209</v>
      </c>
      <c r="E132" s="14">
        <v>0</v>
      </c>
      <c r="F132" s="14">
        <v>0</v>
      </c>
      <c r="G132" s="14">
        <v>0</v>
      </c>
      <c r="H132" s="15">
        <v>0</v>
      </c>
      <c r="I132" s="14">
        <v>0</v>
      </c>
      <c r="J132" s="14">
        <v>0</v>
      </c>
      <c r="K132" s="14">
        <v>0</v>
      </c>
      <c r="L132" s="15">
        <v>0</v>
      </c>
      <c r="M132" s="9">
        <v>0</v>
      </c>
    </row>
    <row r="133" spans="1:13" x14ac:dyDescent="0.25">
      <c r="A133" s="24" t="s">
        <v>259</v>
      </c>
      <c r="B133" s="17" t="s">
        <v>260</v>
      </c>
      <c r="C133" s="17" t="s">
        <v>17</v>
      </c>
      <c r="D133" s="17" t="s">
        <v>209</v>
      </c>
      <c r="E133" s="14">
        <v>0</v>
      </c>
      <c r="F133" s="14">
        <v>0</v>
      </c>
      <c r="G133" s="14">
        <v>0</v>
      </c>
      <c r="H133" s="15">
        <v>0</v>
      </c>
      <c r="I133" s="14">
        <v>0</v>
      </c>
      <c r="J133" s="14">
        <v>0</v>
      </c>
      <c r="K133" s="14">
        <v>0</v>
      </c>
      <c r="L133" s="15">
        <v>0</v>
      </c>
      <c r="M133" s="9">
        <v>0</v>
      </c>
    </row>
    <row r="134" spans="1:13" x14ac:dyDescent="0.25">
      <c r="A134" s="24" t="s">
        <v>261</v>
      </c>
      <c r="B134" s="17" t="s">
        <v>262</v>
      </c>
      <c r="C134" s="17" t="s">
        <v>10</v>
      </c>
      <c r="D134" s="17" t="s">
        <v>209</v>
      </c>
      <c r="E134" s="14">
        <v>0</v>
      </c>
      <c r="F134" s="14">
        <v>0</v>
      </c>
      <c r="G134" s="14">
        <v>0</v>
      </c>
      <c r="H134" s="15">
        <v>0</v>
      </c>
      <c r="I134" s="14">
        <v>0</v>
      </c>
      <c r="J134" s="14">
        <v>0</v>
      </c>
      <c r="K134" s="14">
        <v>0</v>
      </c>
      <c r="L134" s="15">
        <v>0</v>
      </c>
      <c r="M134" s="9">
        <v>0</v>
      </c>
    </row>
    <row r="135" spans="1:13" x14ac:dyDescent="0.25">
      <c r="A135" s="24" t="s">
        <v>263</v>
      </c>
      <c r="B135" s="17" t="s">
        <v>264</v>
      </c>
      <c r="C135" s="17" t="s">
        <v>10</v>
      </c>
      <c r="D135" s="17" t="s">
        <v>209</v>
      </c>
      <c r="E135" s="14">
        <v>0</v>
      </c>
      <c r="F135" s="14">
        <v>0</v>
      </c>
      <c r="G135" s="14">
        <v>0</v>
      </c>
      <c r="H135" s="15">
        <v>0</v>
      </c>
      <c r="I135" s="14">
        <v>0</v>
      </c>
      <c r="J135" s="14">
        <v>0</v>
      </c>
      <c r="K135" s="14">
        <v>0</v>
      </c>
      <c r="L135" s="15">
        <v>0</v>
      </c>
      <c r="M135" s="9">
        <v>0</v>
      </c>
    </row>
    <row r="136" spans="1:13" x14ac:dyDescent="0.25">
      <c r="A136" s="24" t="s">
        <v>265</v>
      </c>
      <c r="B136" s="17" t="s">
        <v>266</v>
      </c>
      <c r="C136" s="17" t="s">
        <v>10</v>
      </c>
      <c r="D136" s="17" t="s">
        <v>209</v>
      </c>
      <c r="E136" s="14">
        <v>0</v>
      </c>
      <c r="F136" s="14">
        <v>0</v>
      </c>
      <c r="G136" s="14">
        <v>0</v>
      </c>
      <c r="H136" s="15">
        <v>0</v>
      </c>
      <c r="I136" s="14">
        <v>0</v>
      </c>
      <c r="J136" s="14">
        <v>0</v>
      </c>
      <c r="K136" s="14">
        <v>0</v>
      </c>
      <c r="L136" s="15">
        <v>0</v>
      </c>
      <c r="M136" s="9">
        <v>0</v>
      </c>
    </row>
    <row r="137" spans="1:13" x14ac:dyDescent="0.25">
      <c r="A137" s="24" t="s">
        <v>267</v>
      </c>
      <c r="B137" s="17" t="s">
        <v>268</v>
      </c>
      <c r="C137" s="17" t="s">
        <v>37</v>
      </c>
      <c r="D137" s="17" t="s">
        <v>209</v>
      </c>
      <c r="E137" s="14">
        <v>575</v>
      </c>
      <c r="F137" s="14">
        <v>580</v>
      </c>
      <c r="G137" s="14">
        <v>620</v>
      </c>
      <c r="H137" s="15">
        <v>2.5223588428203496</v>
      </c>
      <c r="I137" s="14">
        <v>4</v>
      </c>
      <c r="J137" s="14">
        <v>4</v>
      </c>
      <c r="K137" s="21">
        <v>6</v>
      </c>
      <c r="L137" s="15">
        <v>2.2588283323127167</v>
      </c>
      <c r="M137" s="9">
        <v>2.4268700460183141</v>
      </c>
    </row>
    <row r="138" spans="1:13" x14ac:dyDescent="0.25">
      <c r="A138" s="24" t="s">
        <v>269</v>
      </c>
      <c r="B138" s="17" t="s">
        <v>270</v>
      </c>
      <c r="C138" s="17" t="s">
        <v>10</v>
      </c>
      <c r="D138" s="17" t="s">
        <v>209</v>
      </c>
      <c r="E138" s="14">
        <v>0</v>
      </c>
      <c r="F138" s="14">
        <v>0</v>
      </c>
      <c r="G138" s="14">
        <v>0</v>
      </c>
      <c r="H138" s="15">
        <v>0</v>
      </c>
      <c r="I138" s="14">
        <v>0</v>
      </c>
      <c r="J138" s="14">
        <v>0</v>
      </c>
      <c r="K138" s="14">
        <v>0</v>
      </c>
      <c r="L138" s="15">
        <v>0</v>
      </c>
      <c r="M138" s="9">
        <v>0</v>
      </c>
    </row>
    <row r="139" spans="1:13" x14ac:dyDescent="0.25">
      <c r="A139" s="24" t="s">
        <v>271</v>
      </c>
      <c r="B139" s="17" t="s">
        <v>272</v>
      </c>
      <c r="C139" s="17" t="s">
        <v>17</v>
      </c>
      <c r="D139" s="17" t="s">
        <v>209</v>
      </c>
      <c r="E139" s="14">
        <v>0</v>
      </c>
      <c r="F139" s="14">
        <v>0</v>
      </c>
      <c r="G139" s="14">
        <v>0</v>
      </c>
      <c r="H139" s="15">
        <v>0</v>
      </c>
      <c r="I139" s="14">
        <v>0</v>
      </c>
      <c r="J139" s="14">
        <v>0</v>
      </c>
      <c r="K139" s="14">
        <v>0</v>
      </c>
      <c r="L139" s="15">
        <v>0</v>
      </c>
      <c r="M139" s="9">
        <v>0</v>
      </c>
    </row>
    <row r="140" spans="1:13" x14ac:dyDescent="0.25">
      <c r="A140" s="24" t="s">
        <v>273</v>
      </c>
      <c r="B140" s="17" t="s">
        <v>274</v>
      </c>
      <c r="C140" s="17" t="s">
        <v>10</v>
      </c>
      <c r="D140" s="17" t="s">
        <v>209</v>
      </c>
      <c r="E140" s="14">
        <v>0</v>
      </c>
      <c r="F140" s="14">
        <v>0</v>
      </c>
      <c r="G140" s="14">
        <v>0</v>
      </c>
      <c r="H140" s="15">
        <v>0</v>
      </c>
      <c r="I140" s="14">
        <v>0</v>
      </c>
      <c r="J140" s="14">
        <v>0</v>
      </c>
      <c r="K140" s="14">
        <v>0</v>
      </c>
      <c r="L140" s="15">
        <v>0</v>
      </c>
      <c r="M140" s="9">
        <v>0</v>
      </c>
    </row>
    <row r="141" spans="1:13" x14ac:dyDescent="0.25">
      <c r="A141" s="24" t="s">
        <v>275</v>
      </c>
      <c r="B141" s="17" t="s">
        <v>276</v>
      </c>
      <c r="C141" s="17" t="s">
        <v>10</v>
      </c>
      <c r="D141" s="17" t="s">
        <v>209</v>
      </c>
      <c r="E141" s="14">
        <v>0</v>
      </c>
      <c r="F141" s="14">
        <v>0</v>
      </c>
      <c r="G141" s="14">
        <v>0</v>
      </c>
      <c r="H141" s="15">
        <v>0</v>
      </c>
      <c r="I141" s="14">
        <v>0</v>
      </c>
      <c r="J141" s="14">
        <v>0</v>
      </c>
      <c r="K141" s="14">
        <v>0</v>
      </c>
      <c r="L141" s="15">
        <v>0</v>
      </c>
      <c r="M141" s="9">
        <v>0</v>
      </c>
    </row>
    <row r="142" spans="1:13" x14ac:dyDescent="0.25">
      <c r="A142" s="17" t="s">
        <v>285</v>
      </c>
      <c r="B142" s="17" t="s">
        <v>286</v>
      </c>
      <c r="C142" s="17" t="s">
        <v>112</v>
      </c>
      <c r="D142" s="17" t="s">
        <v>209</v>
      </c>
      <c r="E142" s="14">
        <v>65</v>
      </c>
      <c r="F142" s="14">
        <v>85</v>
      </c>
      <c r="G142" s="14">
        <v>85</v>
      </c>
      <c r="H142" s="15">
        <v>0.33340749084609422</v>
      </c>
      <c r="I142" s="14">
        <v>0</v>
      </c>
      <c r="J142" s="14">
        <v>0</v>
      </c>
      <c r="K142" s="14">
        <v>0</v>
      </c>
      <c r="L142" s="15">
        <v>0</v>
      </c>
      <c r="M142" s="9">
        <v>0.23181587557673164</v>
      </c>
    </row>
    <row r="143" spans="1:13" x14ac:dyDescent="0.25">
      <c r="A143" s="17" t="s">
        <v>287</v>
      </c>
      <c r="B143" s="17" t="s">
        <v>288</v>
      </c>
      <c r="C143" s="17" t="s">
        <v>112</v>
      </c>
      <c r="D143" s="17" t="s">
        <v>209</v>
      </c>
      <c r="E143" s="14">
        <v>0</v>
      </c>
      <c r="F143" s="14">
        <v>0</v>
      </c>
      <c r="G143" s="14">
        <v>20</v>
      </c>
      <c r="H143" s="15">
        <v>2.8278543655001768E-2</v>
      </c>
      <c r="I143" s="14">
        <v>0</v>
      </c>
      <c r="J143" s="14">
        <v>0</v>
      </c>
      <c r="K143" s="14">
        <v>0</v>
      </c>
      <c r="L143" s="15">
        <v>0</v>
      </c>
      <c r="M143" s="9">
        <v>1.9661871845720283E-2</v>
      </c>
    </row>
    <row r="144" spans="1:13" x14ac:dyDescent="0.25">
      <c r="A144" s="17" t="s">
        <v>289</v>
      </c>
      <c r="B144" s="17" t="s">
        <v>290</v>
      </c>
      <c r="C144" s="17" t="s">
        <v>112</v>
      </c>
      <c r="D144" s="17" t="s">
        <v>209</v>
      </c>
      <c r="E144" s="14">
        <v>0</v>
      </c>
      <c r="F144" s="14">
        <v>0</v>
      </c>
      <c r="G144" s="14">
        <v>0</v>
      </c>
      <c r="H144" s="15">
        <v>0</v>
      </c>
      <c r="I144" s="14">
        <v>0</v>
      </c>
      <c r="J144" s="14">
        <v>0</v>
      </c>
      <c r="K144" s="14">
        <v>0</v>
      </c>
      <c r="L144" s="15">
        <v>0</v>
      </c>
      <c r="M144" s="9">
        <v>0</v>
      </c>
    </row>
    <row r="145" spans="1:13" x14ac:dyDescent="0.25">
      <c r="A145" s="17" t="s">
        <v>291</v>
      </c>
      <c r="B145" s="17" t="s">
        <v>292</v>
      </c>
      <c r="C145" s="17" t="s">
        <v>112</v>
      </c>
      <c r="D145" s="17" t="s">
        <v>209</v>
      </c>
      <c r="E145" s="14">
        <v>0</v>
      </c>
      <c r="F145" s="14">
        <v>0</v>
      </c>
      <c r="G145" s="14">
        <v>0</v>
      </c>
      <c r="H145" s="15">
        <v>0</v>
      </c>
      <c r="I145" s="14">
        <v>0</v>
      </c>
      <c r="J145" s="14">
        <v>0</v>
      </c>
      <c r="K145" s="14">
        <v>0</v>
      </c>
      <c r="L145" s="15">
        <v>0</v>
      </c>
      <c r="M145" s="9">
        <v>0</v>
      </c>
    </row>
    <row r="146" spans="1:13" x14ac:dyDescent="0.25">
      <c r="A146" s="17" t="s">
        <v>293</v>
      </c>
      <c r="B146" s="17" t="s">
        <v>294</v>
      </c>
      <c r="C146" s="17" t="s">
        <v>112</v>
      </c>
      <c r="D146" s="17" t="s">
        <v>209</v>
      </c>
      <c r="E146" s="14">
        <v>20</v>
      </c>
      <c r="F146" s="14">
        <v>20</v>
      </c>
      <c r="G146" s="14">
        <v>10</v>
      </c>
      <c r="H146" s="15">
        <v>7.1138576326371952E-2</v>
      </c>
      <c r="I146" s="14">
        <v>1</v>
      </c>
      <c r="J146" s="14">
        <v>1</v>
      </c>
      <c r="K146" s="14">
        <v>0</v>
      </c>
      <c r="L146" s="15">
        <v>0.32316118935837246</v>
      </c>
      <c r="M146" s="9">
        <v>0.14575859058748164</v>
      </c>
    </row>
    <row r="147" spans="1:13" x14ac:dyDescent="0.25">
      <c r="A147" s="17" t="s">
        <v>295</v>
      </c>
      <c r="B147" s="17" t="s">
        <v>296</v>
      </c>
      <c r="C147" s="17" t="s">
        <v>112</v>
      </c>
      <c r="D147" s="17" t="s">
        <v>209</v>
      </c>
      <c r="E147" s="14">
        <v>0</v>
      </c>
      <c r="F147" s="14">
        <v>0</v>
      </c>
      <c r="G147" s="14">
        <v>15</v>
      </c>
      <c r="H147" s="15">
        <v>2.1208907741251327E-2</v>
      </c>
      <c r="I147" s="14">
        <v>0</v>
      </c>
      <c r="J147" s="14">
        <v>0</v>
      </c>
      <c r="K147" s="14">
        <v>0</v>
      </c>
      <c r="L147" s="15">
        <v>0</v>
      </c>
      <c r="M147" s="9">
        <v>1.4746403884290212E-2</v>
      </c>
    </row>
    <row r="148" spans="1:13" x14ac:dyDescent="0.25">
      <c r="A148" s="24" t="s">
        <v>297</v>
      </c>
      <c r="B148" s="17" t="s">
        <v>298</v>
      </c>
      <c r="C148" s="17" t="s">
        <v>22</v>
      </c>
      <c r="D148" s="17" t="s">
        <v>299</v>
      </c>
      <c r="E148" s="14">
        <v>325</v>
      </c>
      <c r="F148" s="14">
        <v>260</v>
      </c>
      <c r="G148" s="14">
        <v>360</v>
      </c>
      <c r="H148" s="15">
        <v>1.3443306766509182</v>
      </c>
      <c r="I148" s="14">
        <v>2</v>
      </c>
      <c r="J148" s="14">
        <v>3</v>
      </c>
      <c r="K148" s="21">
        <v>2</v>
      </c>
      <c r="L148" s="15">
        <v>1.1350502370098208</v>
      </c>
      <c r="M148" s="9">
        <v>1.2729289555451238</v>
      </c>
    </row>
    <row r="149" spans="1:13" x14ac:dyDescent="0.25">
      <c r="A149" s="24" t="s">
        <v>300</v>
      </c>
      <c r="B149" s="17" t="s">
        <v>301</v>
      </c>
      <c r="C149" s="17" t="s">
        <v>37</v>
      </c>
      <c r="D149" s="17" t="s">
        <v>299</v>
      </c>
      <c r="E149" s="14">
        <v>160</v>
      </c>
      <c r="F149" s="14">
        <v>165</v>
      </c>
      <c r="G149" s="14">
        <v>120</v>
      </c>
      <c r="H149" s="15">
        <v>0.63265968309373055</v>
      </c>
      <c r="I149" s="14">
        <v>0</v>
      </c>
      <c r="J149" s="14">
        <v>0</v>
      </c>
      <c r="K149" s="21">
        <v>3</v>
      </c>
      <c r="L149" s="15">
        <v>0.48309178743961351</v>
      </c>
      <c r="M149" s="9">
        <v>0.58383680336599308</v>
      </c>
    </row>
    <row r="150" spans="1:13" x14ac:dyDescent="0.25">
      <c r="A150" s="24" t="s">
        <v>302</v>
      </c>
      <c r="B150" s="17" t="s">
        <v>303</v>
      </c>
      <c r="C150" s="17" t="s">
        <v>10</v>
      </c>
      <c r="D150" s="17" t="s">
        <v>299</v>
      </c>
      <c r="E150" s="14">
        <v>0</v>
      </c>
      <c r="F150" s="14">
        <v>0</v>
      </c>
      <c r="G150" s="14">
        <v>0</v>
      </c>
      <c r="H150" s="15">
        <v>0</v>
      </c>
      <c r="I150" s="14">
        <v>0</v>
      </c>
      <c r="J150" s="14">
        <v>0</v>
      </c>
      <c r="K150" s="14">
        <v>0</v>
      </c>
      <c r="L150" s="15">
        <v>0</v>
      </c>
      <c r="M150" s="9">
        <v>0</v>
      </c>
    </row>
    <row r="151" spans="1:13" x14ac:dyDescent="0.25">
      <c r="A151" s="24" t="s">
        <v>304</v>
      </c>
      <c r="B151" s="17" t="s">
        <v>305</v>
      </c>
      <c r="C151" s="17" t="s">
        <v>37</v>
      </c>
      <c r="D151" s="17" t="s">
        <v>299</v>
      </c>
      <c r="E151" s="14">
        <v>80</v>
      </c>
      <c r="F151" s="14">
        <v>95</v>
      </c>
      <c r="G151" s="14">
        <v>105</v>
      </c>
      <c r="H151" s="15">
        <v>0.39744152770249785</v>
      </c>
      <c r="I151" s="14">
        <v>0</v>
      </c>
      <c r="J151" s="14">
        <v>0</v>
      </c>
      <c r="K151" s="14">
        <v>0</v>
      </c>
      <c r="L151" s="15">
        <v>0</v>
      </c>
      <c r="M151" s="9">
        <v>0.27633828952403006</v>
      </c>
    </row>
    <row r="152" spans="1:13" x14ac:dyDescent="0.25">
      <c r="A152" s="24" t="s">
        <v>306</v>
      </c>
      <c r="B152" s="17" t="s">
        <v>307</v>
      </c>
      <c r="C152" s="17" t="s">
        <v>22</v>
      </c>
      <c r="D152" s="17" t="s">
        <v>299</v>
      </c>
      <c r="E152" s="14">
        <v>415</v>
      </c>
      <c r="F152" s="14">
        <v>385</v>
      </c>
      <c r="G152" s="14">
        <v>385</v>
      </c>
      <c r="H152" s="15">
        <v>1.6851336226738498</v>
      </c>
      <c r="I152" s="14">
        <v>3</v>
      </c>
      <c r="J152" s="14">
        <v>3</v>
      </c>
      <c r="K152" s="21">
        <v>1</v>
      </c>
      <c r="L152" s="15">
        <v>1.1305141638883218</v>
      </c>
      <c r="M152" s="9">
        <v>1.5085351676472367</v>
      </c>
    </row>
    <row r="153" spans="1:13" x14ac:dyDescent="0.25">
      <c r="A153" s="24" t="s">
        <v>308</v>
      </c>
      <c r="B153" s="17" t="s">
        <v>309</v>
      </c>
      <c r="C153" s="17" t="s">
        <v>10</v>
      </c>
      <c r="D153" s="17" t="s">
        <v>299</v>
      </c>
      <c r="E153" s="14">
        <v>0</v>
      </c>
      <c r="F153" s="14">
        <v>0</v>
      </c>
      <c r="G153" s="14">
        <v>25</v>
      </c>
      <c r="H153" s="15">
        <v>3.5348179568752212E-2</v>
      </c>
      <c r="I153" s="14">
        <v>0</v>
      </c>
      <c r="J153" s="14">
        <v>0</v>
      </c>
      <c r="K153" s="14">
        <v>0</v>
      </c>
      <c r="L153" s="15">
        <v>0</v>
      </c>
      <c r="M153" s="9">
        <v>2.4577339807150354E-2</v>
      </c>
    </row>
    <row r="154" spans="1:13" x14ac:dyDescent="0.25">
      <c r="A154" s="24" t="s">
        <v>310</v>
      </c>
      <c r="B154" s="17" t="s">
        <v>311</v>
      </c>
      <c r="C154" s="17" t="s">
        <v>10</v>
      </c>
      <c r="D154" s="17" t="s">
        <v>312</v>
      </c>
      <c r="E154" s="14">
        <v>0</v>
      </c>
      <c r="F154" s="14">
        <v>0</v>
      </c>
      <c r="G154" s="14">
        <v>0</v>
      </c>
      <c r="H154" s="15">
        <v>0</v>
      </c>
      <c r="I154" s="14">
        <v>0</v>
      </c>
      <c r="J154" s="14">
        <v>0</v>
      </c>
      <c r="K154" s="14">
        <v>0</v>
      </c>
      <c r="L154" s="15">
        <v>0</v>
      </c>
      <c r="M154" s="9">
        <v>0</v>
      </c>
    </row>
    <row r="155" spans="1:13" x14ac:dyDescent="0.25">
      <c r="A155" s="27" t="s">
        <v>471</v>
      </c>
      <c r="B155" s="17" t="s">
        <v>349</v>
      </c>
      <c r="C155" s="17" t="s">
        <v>112</v>
      </c>
      <c r="D155" s="17" t="s">
        <v>312</v>
      </c>
      <c r="E155" s="14">
        <v>15</v>
      </c>
      <c r="F155" s="14">
        <v>10</v>
      </c>
      <c r="G155" s="14">
        <v>0</v>
      </c>
      <c r="H155" s="15">
        <v>3.5755493201401867E-2</v>
      </c>
      <c r="I155" s="14">
        <v>0</v>
      </c>
      <c r="J155" s="14">
        <v>0</v>
      </c>
      <c r="K155" s="14">
        <v>0</v>
      </c>
      <c r="L155" s="15">
        <v>0</v>
      </c>
      <c r="M155" s="9">
        <v>2.4860542101578124E-2</v>
      </c>
    </row>
    <row r="156" spans="1:13" x14ac:dyDescent="0.25">
      <c r="A156" s="24" t="s">
        <v>313</v>
      </c>
      <c r="B156" s="17" t="s">
        <v>314</v>
      </c>
      <c r="C156" s="17" t="s">
        <v>10</v>
      </c>
      <c r="D156" s="17" t="s">
        <v>312</v>
      </c>
      <c r="E156" s="14">
        <v>0</v>
      </c>
      <c r="F156" s="14">
        <v>0</v>
      </c>
      <c r="G156" s="14">
        <v>0</v>
      </c>
      <c r="H156" s="15">
        <v>0</v>
      </c>
      <c r="I156" s="14">
        <v>0</v>
      </c>
      <c r="J156" s="14">
        <v>0</v>
      </c>
      <c r="K156" s="14">
        <v>0</v>
      </c>
      <c r="L156" s="15">
        <v>0</v>
      </c>
      <c r="M156" s="9">
        <v>0</v>
      </c>
    </row>
    <row r="157" spans="1:13" x14ac:dyDescent="0.25">
      <c r="A157" s="24" t="s">
        <v>315</v>
      </c>
      <c r="B157" s="17" t="s">
        <v>316</v>
      </c>
      <c r="C157" s="17" t="s">
        <v>17</v>
      </c>
      <c r="D157" s="17" t="s">
        <v>312</v>
      </c>
      <c r="E157" s="14">
        <v>0</v>
      </c>
      <c r="F157" s="14">
        <v>0</v>
      </c>
      <c r="G157" s="14">
        <v>0</v>
      </c>
      <c r="H157" s="15">
        <v>0</v>
      </c>
      <c r="I157" s="14">
        <v>0</v>
      </c>
      <c r="J157" s="14">
        <v>0</v>
      </c>
      <c r="K157" s="14">
        <v>0</v>
      </c>
      <c r="L157" s="15">
        <v>0</v>
      </c>
      <c r="M157" s="9">
        <v>0</v>
      </c>
    </row>
    <row r="158" spans="1:13" x14ac:dyDescent="0.25">
      <c r="A158" s="24" t="s">
        <v>317</v>
      </c>
      <c r="B158" s="17" t="s">
        <v>318</v>
      </c>
      <c r="C158" s="17" t="s">
        <v>6</v>
      </c>
      <c r="D158" s="17" t="s">
        <v>312</v>
      </c>
      <c r="E158" s="14">
        <v>0</v>
      </c>
      <c r="F158" s="14">
        <v>0</v>
      </c>
      <c r="G158" s="14">
        <v>0</v>
      </c>
      <c r="H158" s="15">
        <v>0</v>
      </c>
      <c r="I158" s="14">
        <v>0</v>
      </c>
      <c r="J158" s="14">
        <v>0</v>
      </c>
      <c r="K158" s="14">
        <v>0</v>
      </c>
      <c r="L158" s="15">
        <v>0</v>
      </c>
      <c r="M158" s="9">
        <v>0</v>
      </c>
    </row>
    <row r="159" spans="1:13" x14ac:dyDescent="0.25">
      <c r="A159" s="24" t="s">
        <v>319</v>
      </c>
      <c r="B159" s="17" t="s">
        <v>320</v>
      </c>
      <c r="C159" s="17" t="s">
        <v>37</v>
      </c>
      <c r="D159" s="17" t="s">
        <v>312</v>
      </c>
      <c r="E159" s="14">
        <v>155</v>
      </c>
      <c r="F159" s="14">
        <v>175</v>
      </c>
      <c r="G159" s="14">
        <v>170</v>
      </c>
      <c r="H159" s="15">
        <v>0.71008817162477156</v>
      </c>
      <c r="I159" s="14">
        <v>1</v>
      </c>
      <c r="J159" s="14">
        <v>0</v>
      </c>
      <c r="K159" s="14">
        <v>0</v>
      </c>
      <c r="L159" s="15">
        <v>0.1564945226917058</v>
      </c>
      <c r="M159" s="9">
        <v>0.54035195357019161</v>
      </c>
    </row>
    <row r="160" spans="1:13" x14ac:dyDescent="0.25">
      <c r="A160" s="24" t="s">
        <v>321</v>
      </c>
      <c r="B160" s="17" t="s">
        <v>322</v>
      </c>
      <c r="C160" s="17" t="s">
        <v>6</v>
      </c>
      <c r="D160" s="17" t="s">
        <v>312</v>
      </c>
      <c r="E160" s="14">
        <v>0</v>
      </c>
      <c r="F160" s="14">
        <v>0</v>
      </c>
      <c r="G160" s="14">
        <v>0</v>
      </c>
      <c r="H160" s="15">
        <v>0</v>
      </c>
      <c r="I160" s="14">
        <v>0</v>
      </c>
      <c r="J160" s="14">
        <v>0</v>
      </c>
      <c r="K160" s="14">
        <v>0</v>
      </c>
      <c r="L160" s="15">
        <v>0</v>
      </c>
      <c r="M160" s="9">
        <v>0</v>
      </c>
    </row>
    <row r="161" spans="1:13" x14ac:dyDescent="0.25">
      <c r="A161" s="24" t="s">
        <v>323</v>
      </c>
      <c r="B161" s="17" t="s">
        <v>324</v>
      </c>
      <c r="C161" s="17" t="s">
        <v>22</v>
      </c>
      <c r="D161" s="17" t="s">
        <v>312</v>
      </c>
      <c r="E161" s="14">
        <v>480</v>
      </c>
      <c r="F161" s="14">
        <v>510</v>
      </c>
      <c r="G161" s="14">
        <v>540</v>
      </c>
      <c r="H161" s="15">
        <v>2.1734678976944619</v>
      </c>
      <c r="I161" s="14">
        <v>7</v>
      </c>
      <c r="J161" s="14">
        <v>4</v>
      </c>
      <c r="K161" s="21">
        <v>13</v>
      </c>
      <c r="L161" s="15">
        <v>3.8555260710802659</v>
      </c>
      <c r="M161" s="9">
        <v>2.6600769211308495</v>
      </c>
    </row>
    <row r="162" spans="1:13" x14ac:dyDescent="0.25">
      <c r="A162" s="24" t="s">
        <v>325</v>
      </c>
      <c r="B162" s="17" t="s">
        <v>326</v>
      </c>
      <c r="C162" s="17" t="s">
        <v>10</v>
      </c>
      <c r="D162" s="17" t="s">
        <v>312</v>
      </c>
      <c r="E162" s="14">
        <v>0</v>
      </c>
      <c r="F162" s="14">
        <v>0</v>
      </c>
      <c r="G162" s="14">
        <v>0</v>
      </c>
      <c r="H162" s="15">
        <v>0</v>
      </c>
      <c r="I162" s="14">
        <v>0</v>
      </c>
      <c r="J162" s="14">
        <v>0</v>
      </c>
      <c r="K162" s="14">
        <v>0</v>
      </c>
      <c r="L162" s="15">
        <v>0</v>
      </c>
      <c r="M162" s="9">
        <v>0</v>
      </c>
    </row>
    <row r="163" spans="1:13" x14ac:dyDescent="0.25">
      <c r="A163" s="24" t="s">
        <v>327</v>
      </c>
      <c r="B163" s="17" t="s">
        <v>328</v>
      </c>
      <c r="C163" s="17" t="s">
        <v>10</v>
      </c>
      <c r="D163" s="17" t="s">
        <v>312</v>
      </c>
      <c r="E163" s="14">
        <v>0</v>
      </c>
      <c r="F163" s="14">
        <v>0</v>
      </c>
      <c r="G163" s="14">
        <v>0</v>
      </c>
      <c r="H163" s="15">
        <v>0</v>
      </c>
      <c r="I163" s="14">
        <v>0</v>
      </c>
      <c r="J163" s="14">
        <v>1</v>
      </c>
      <c r="K163" s="14">
        <v>0</v>
      </c>
      <c r="L163" s="15">
        <v>0.16666666666666666</v>
      </c>
      <c r="M163" s="9">
        <v>4.9663781653163111E-2</v>
      </c>
    </row>
    <row r="164" spans="1:13" x14ac:dyDescent="0.25">
      <c r="A164" s="24" t="s">
        <v>329</v>
      </c>
      <c r="B164" s="17" t="s">
        <v>330</v>
      </c>
      <c r="C164" s="17" t="s">
        <v>10</v>
      </c>
      <c r="D164" s="17" t="s">
        <v>312</v>
      </c>
      <c r="E164" s="14">
        <v>0</v>
      </c>
      <c r="F164" s="14">
        <v>0</v>
      </c>
      <c r="G164" s="14">
        <v>0</v>
      </c>
      <c r="H164" s="15">
        <v>0</v>
      </c>
      <c r="I164" s="14">
        <v>0</v>
      </c>
      <c r="J164" s="14">
        <v>0</v>
      </c>
      <c r="K164" s="14">
        <v>0</v>
      </c>
      <c r="L164" s="15">
        <v>0</v>
      </c>
      <c r="M164" s="9">
        <v>0</v>
      </c>
    </row>
    <row r="165" spans="1:13" x14ac:dyDescent="0.25">
      <c r="A165" s="24" t="s">
        <v>331</v>
      </c>
      <c r="B165" s="17" t="s">
        <v>332</v>
      </c>
      <c r="C165" s="17" t="s">
        <v>17</v>
      </c>
      <c r="D165" s="17" t="s">
        <v>312</v>
      </c>
      <c r="E165" s="14">
        <v>0</v>
      </c>
      <c r="F165" s="14">
        <v>0</v>
      </c>
      <c r="G165" s="14">
        <v>0</v>
      </c>
      <c r="H165" s="15">
        <v>0</v>
      </c>
      <c r="I165" s="14">
        <v>0</v>
      </c>
      <c r="J165" s="14">
        <v>0</v>
      </c>
      <c r="K165" s="14">
        <v>0</v>
      </c>
      <c r="L165" s="15">
        <v>0</v>
      </c>
      <c r="M165" s="9">
        <v>0</v>
      </c>
    </row>
    <row r="166" spans="1:13" x14ac:dyDescent="0.25">
      <c r="A166" s="24" t="s">
        <v>333</v>
      </c>
      <c r="B166" s="17" t="s">
        <v>334</v>
      </c>
      <c r="C166" s="17" t="s">
        <v>10</v>
      </c>
      <c r="D166" s="17" t="s">
        <v>312</v>
      </c>
      <c r="E166" s="14">
        <v>0</v>
      </c>
      <c r="F166" s="14">
        <v>0</v>
      </c>
      <c r="G166" s="14">
        <v>0</v>
      </c>
      <c r="H166" s="15">
        <v>0</v>
      </c>
      <c r="I166" s="14">
        <v>0</v>
      </c>
      <c r="J166" s="14">
        <v>0</v>
      </c>
      <c r="K166" s="14">
        <v>0</v>
      </c>
      <c r="L166" s="15">
        <v>0</v>
      </c>
      <c r="M166" s="9">
        <v>0</v>
      </c>
    </row>
    <row r="167" spans="1:13" x14ac:dyDescent="0.25">
      <c r="A167" s="24" t="s">
        <v>335</v>
      </c>
      <c r="B167" s="17" t="s">
        <v>336</v>
      </c>
      <c r="C167" s="17" t="s">
        <v>10</v>
      </c>
      <c r="D167" s="17" t="s">
        <v>312</v>
      </c>
      <c r="E167" s="14">
        <v>0</v>
      </c>
      <c r="F167" s="14">
        <v>0</v>
      </c>
      <c r="G167" s="14">
        <v>0</v>
      </c>
      <c r="H167" s="15">
        <v>0</v>
      </c>
      <c r="I167" s="14">
        <v>0</v>
      </c>
      <c r="J167" s="14">
        <v>1</v>
      </c>
      <c r="K167" s="14">
        <v>0</v>
      </c>
      <c r="L167" s="15">
        <v>0.16666666666666666</v>
      </c>
      <c r="M167" s="9">
        <v>4.9663781653163111E-2</v>
      </c>
    </row>
    <row r="168" spans="1:13" x14ac:dyDescent="0.25">
      <c r="A168" s="24" t="s">
        <v>337</v>
      </c>
      <c r="B168" s="17" t="s">
        <v>338</v>
      </c>
      <c r="C168" s="17" t="s">
        <v>10</v>
      </c>
      <c r="D168" s="17" t="s">
        <v>312</v>
      </c>
      <c r="E168" s="14">
        <v>10</v>
      </c>
      <c r="F168" s="14">
        <v>10</v>
      </c>
      <c r="G168" s="14">
        <v>10</v>
      </c>
      <c r="H168" s="15">
        <v>4.2638924076936417E-2</v>
      </c>
      <c r="I168" s="14">
        <v>0</v>
      </c>
      <c r="J168" s="14">
        <v>0</v>
      </c>
      <c r="K168" s="14">
        <v>0</v>
      </c>
      <c r="L168" s="15">
        <v>0</v>
      </c>
      <c r="M168" s="9">
        <v>2.9646543013958773E-2</v>
      </c>
    </row>
    <row r="169" spans="1:13" x14ac:dyDescent="0.25">
      <c r="A169" s="24" t="s">
        <v>339</v>
      </c>
      <c r="B169" s="17" t="s">
        <v>340</v>
      </c>
      <c r="C169" s="17" t="s">
        <v>10</v>
      </c>
      <c r="D169" s="17" t="s">
        <v>312</v>
      </c>
      <c r="E169" s="14">
        <v>0</v>
      </c>
      <c r="F169" s="14">
        <v>0</v>
      </c>
      <c r="G169" s="14">
        <v>0</v>
      </c>
      <c r="H169" s="15">
        <v>0</v>
      </c>
      <c r="I169" s="14">
        <v>0</v>
      </c>
      <c r="J169" s="14">
        <v>0</v>
      </c>
      <c r="K169" s="14">
        <v>0</v>
      </c>
      <c r="L169" s="15">
        <v>0</v>
      </c>
      <c r="M169" s="9">
        <v>0</v>
      </c>
    </row>
    <row r="170" spans="1:13" x14ac:dyDescent="0.25">
      <c r="A170" s="24" t="s">
        <v>341</v>
      </c>
      <c r="B170" s="17" t="s">
        <v>342</v>
      </c>
      <c r="C170" s="17" t="s">
        <v>6</v>
      </c>
      <c r="D170" s="17" t="s">
        <v>312</v>
      </c>
      <c r="E170" s="14">
        <v>0</v>
      </c>
      <c r="F170" s="14">
        <v>0</v>
      </c>
      <c r="G170" s="14">
        <v>0</v>
      </c>
      <c r="H170" s="15">
        <v>0</v>
      </c>
      <c r="I170" s="14">
        <v>0</v>
      </c>
      <c r="J170" s="14">
        <v>0</v>
      </c>
      <c r="K170" s="14">
        <v>0</v>
      </c>
      <c r="L170" s="15">
        <v>0</v>
      </c>
      <c r="M170" s="9">
        <v>0</v>
      </c>
    </row>
    <row r="171" spans="1:13" x14ac:dyDescent="0.25">
      <c r="A171" s="24" t="s">
        <v>343</v>
      </c>
      <c r="B171" s="17" t="s">
        <v>344</v>
      </c>
      <c r="C171" s="17" t="s">
        <v>22</v>
      </c>
      <c r="D171" s="17" t="s">
        <v>312</v>
      </c>
      <c r="E171" s="14">
        <v>380</v>
      </c>
      <c r="F171" s="14">
        <v>330</v>
      </c>
      <c r="G171" s="14">
        <v>305</v>
      </c>
      <c r="H171" s="15">
        <v>1.444294724489813</v>
      </c>
      <c r="I171" s="14">
        <v>4</v>
      </c>
      <c r="J171" s="14">
        <v>1</v>
      </c>
      <c r="K171" s="21">
        <v>1</v>
      </c>
      <c r="L171" s="15">
        <v>0.95367535324669439</v>
      </c>
      <c r="M171" s="9">
        <v>1.2883866768281662</v>
      </c>
    </row>
    <row r="172" spans="1:13" x14ac:dyDescent="0.25">
      <c r="A172" s="24" t="s">
        <v>345</v>
      </c>
      <c r="B172" s="17" t="s">
        <v>346</v>
      </c>
      <c r="C172" s="17" t="s">
        <v>22</v>
      </c>
      <c r="D172" s="17" t="s">
        <v>312</v>
      </c>
      <c r="E172" s="14">
        <v>250</v>
      </c>
      <c r="F172" s="14">
        <v>315</v>
      </c>
      <c r="G172" s="14">
        <v>315</v>
      </c>
      <c r="H172" s="15">
        <v>1.2488001760479348</v>
      </c>
      <c r="I172" s="14">
        <v>2</v>
      </c>
      <c r="J172" s="14">
        <v>1</v>
      </c>
      <c r="K172" s="21">
        <v>2</v>
      </c>
      <c r="L172" s="15">
        <v>0.80171690367648729</v>
      </c>
      <c r="M172" s="9">
        <v>1.1071797093145024</v>
      </c>
    </row>
    <row r="173" spans="1:13" x14ac:dyDescent="0.25">
      <c r="A173" s="24" t="s">
        <v>347</v>
      </c>
      <c r="B173" s="17" t="s">
        <v>348</v>
      </c>
      <c r="C173" s="17" t="s">
        <v>6</v>
      </c>
      <c r="D173" s="17" t="s">
        <v>312</v>
      </c>
      <c r="E173" s="14">
        <v>0</v>
      </c>
      <c r="F173" s="14">
        <v>0</v>
      </c>
      <c r="G173" s="14">
        <v>0</v>
      </c>
      <c r="H173" s="15">
        <v>0</v>
      </c>
      <c r="I173" s="14">
        <v>0</v>
      </c>
      <c r="J173" s="14">
        <v>0</v>
      </c>
      <c r="K173" s="14">
        <v>0</v>
      </c>
      <c r="L173" s="15">
        <v>0</v>
      </c>
      <c r="M173" s="9">
        <v>0</v>
      </c>
    </row>
    <row r="174" spans="1:13" x14ac:dyDescent="0.25">
      <c r="A174" s="24" t="s">
        <v>350</v>
      </c>
      <c r="B174" s="17" t="s">
        <v>351</v>
      </c>
      <c r="C174" s="17" t="s">
        <v>10</v>
      </c>
      <c r="D174" s="17" t="s">
        <v>352</v>
      </c>
      <c r="E174" s="14">
        <v>0</v>
      </c>
      <c r="F174" s="14">
        <v>0</v>
      </c>
      <c r="G174" s="14">
        <v>0</v>
      </c>
      <c r="H174" s="15">
        <v>0</v>
      </c>
      <c r="I174" s="14">
        <v>0</v>
      </c>
      <c r="J174" s="14">
        <v>0</v>
      </c>
      <c r="K174" s="14">
        <v>0</v>
      </c>
      <c r="L174" s="15">
        <v>0</v>
      </c>
      <c r="M174" s="9">
        <v>0</v>
      </c>
    </row>
    <row r="175" spans="1:13" x14ac:dyDescent="0.25">
      <c r="A175" s="24" t="s">
        <v>353</v>
      </c>
      <c r="B175" s="17" t="s">
        <v>354</v>
      </c>
      <c r="C175" s="17" t="s">
        <v>22</v>
      </c>
      <c r="D175" s="17" t="s">
        <v>352</v>
      </c>
      <c r="E175" s="14">
        <v>460</v>
      </c>
      <c r="F175" s="14">
        <v>440</v>
      </c>
      <c r="G175" s="14">
        <v>370</v>
      </c>
      <c r="H175" s="15">
        <v>1.8061611204005614</v>
      </c>
      <c r="I175" s="14">
        <v>2</v>
      </c>
      <c r="J175" s="14">
        <v>1</v>
      </c>
      <c r="K175" s="21">
        <v>2</v>
      </c>
      <c r="L175" s="15">
        <v>0.80171690367648729</v>
      </c>
      <c r="M175" s="9">
        <v>1.4947088407071174</v>
      </c>
    </row>
    <row r="176" spans="1:13" x14ac:dyDescent="0.25">
      <c r="A176" s="24" t="s">
        <v>355</v>
      </c>
      <c r="B176" s="17" t="s">
        <v>356</v>
      </c>
      <c r="C176" s="17" t="s">
        <v>6</v>
      </c>
      <c r="D176" s="17" t="s">
        <v>352</v>
      </c>
      <c r="E176" s="14">
        <v>0</v>
      </c>
      <c r="F176" s="14">
        <v>0</v>
      </c>
      <c r="G176" s="14">
        <v>0</v>
      </c>
      <c r="H176" s="15">
        <v>0</v>
      </c>
      <c r="I176" s="14">
        <v>0</v>
      </c>
      <c r="J176" s="14">
        <v>0</v>
      </c>
      <c r="K176" s="14">
        <v>0</v>
      </c>
      <c r="L176" s="15">
        <v>0</v>
      </c>
      <c r="M176" s="9">
        <v>0</v>
      </c>
    </row>
    <row r="177" spans="1:13" x14ac:dyDescent="0.25">
      <c r="A177" s="24" t="s">
        <v>357</v>
      </c>
      <c r="B177" s="17" t="s">
        <v>358</v>
      </c>
      <c r="C177" s="17" t="s">
        <v>22</v>
      </c>
      <c r="D177" s="17" t="s">
        <v>352</v>
      </c>
      <c r="E177" s="14">
        <v>700</v>
      </c>
      <c r="F177" s="14">
        <v>750</v>
      </c>
      <c r="G177" s="14">
        <v>845</v>
      </c>
      <c r="H177" s="15">
        <v>3.259683978611827</v>
      </c>
      <c r="I177" s="14">
        <v>5</v>
      </c>
      <c r="J177" s="14">
        <v>7</v>
      </c>
      <c r="K177" s="21">
        <v>3</v>
      </c>
      <c r="L177" s="15">
        <v>2.4322310675648091</v>
      </c>
      <c r="M177" s="9">
        <v>2.9911980232267563</v>
      </c>
    </row>
    <row r="178" spans="1:13" x14ac:dyDescent="0.25">
      <c r="A178" s="24" t="s">
        <v>359</v>
      </c>
      <c r="B178" s="17" t="s">
        <v>360</v>
      </c>
      <c r="C178" s="17" t="s">
        <v>37</v>
      </c>
      <c r="D178" s="17" t="s">
        <v>352</v>
      </c>
      <c r="E178" s="14">
        <v>130</v>
      </c>
      <c r="F178" s="14">
        <v>100</v>
      </c>
      <c r="G178" s="14">
        <v>155</v>
      </c>
      <c r="H178" s="15">
        <v>0.54769028153241706</v>
      </c>
      <c r="I178" s="14">
        <v>0</v>
      </c>
      <c r="J178" s="14">
        <v>1</v>
      </c>
      <c r="K178" s="21">
        <v>3</v>
      </c>
      <c r="L178" s="15">
        <v>0.64975845410628019</v>
      </c>
      <c r="M178" s="9">
        <v>0.57442195973038201</v>
      </c>
    </row>
    <row r="179" spans="1:13" x14ac:dyDescent="0.25">
      <c r="A179" s="24" t="s">
        <v>361</v>
      </c>
      <c r="B179" s="17" t="s">
        <v>362</v>
      </c>
      <c r="C179" s="17" t="s">
        <v>37</v>
      </c>
      <c r="D179" s="17" t="s">
        <v>352</v>
      </c>
      <c r="E179" s="14">
        <v>225</v>
      </c>
      <c r="F179" s="14">
        <v>215</v>
      </c>
      <c r="G179" s="14">
        <v>150</v>
      </c>
      <c r="H179" s="15">
        <v>0.83934328267930991</v>
      </c>
      <c r="I179" s="14">
        <v>1</v>
      </c>
      <c r="J179" s="14">
        <v>1</v>
      </c>
      <c r="K179" s="21">
        <v>1</v>
      </c>
      <c r="L179" s="15">
        <v>0.48419178517157696</v>
      </c>
      <c r="M179" s="9">
        <v>0.72787023190458044</v>
      </c>
    </row>
    <row r="180" spans="1:13" x14ac:dyDescent="0.25">
      <c r="A180" s="24" t="s">
        <v>363</v>
      </c>
      <c r="B180" s="17" t="s">
        <v>364</v>
      </c>
      <c r="C180" s="17" t="s">
        <v>6</v>
      </c>
      <c r="D180" s="17" t="s">
        <v>352</v>
      </c>
      <c r="E180" s="14">
        <v>0</v>
      </c>
      <c r="F180" s="14">
        <v>0</v>
      </c>
      <c r="G180" s="14">
        <v>0</v>
      </c>
      <c r="H180" s="15">
        <v>0</v>
      </c>
      <c r="I180" s="14">
        <v>0</v>
      </c>
      <c r="J180" s="14">
        <v>0</v>
      </c>
      <c r="K180" s="21">
        <v>1</v>
      </c>
      <c r="L180" s="15">
        <v>0.1610305958132045</v>
      </c>
      <c r="M180" s="9">
        <v>4.7984330099674503E-2</v>
      </c>
    </row>
    <row r="181" spans="1:13" x14ac:dyDescent="0.25">
      <c r="A181" s="24" t="s">
        <v>365</v>
      </c>
      <c r="B181" s="17" t="s">
        <v>366</v>
      </c>
      <c r="C181" s="17" t="s">
        <v>6</v>
      </c>
      <c r="D181" s="17" t="s">
        <v>352</v>
      </c>
      <c r="E181" s="14">
        <v>0</v>
      </c>
      <c r="F181" s="14">
        <v>0</v>
      </c>
      <c r="G181" s="14">
        <v>0</v>
      </c>
      <c r="H181" s="15">
        <v>0</v>
      </c>
      <c r="I181" s="14">
        <v>0</v>
      </c>
      <c r="J181" s="14">
        <v>0</v>
      </c>
      <c r="K181" s="14">
        <v>0</v>
      </c>
      <c r="L181" s="15">
        <v>0</v>
      </c>
      <c r="M181" s="9">
        <v>0</v>
      </c>
    </row>
    <row r="182" spans="1:13" x14ac:dyDescent="0.25">
      <c r="A182" s="24" t="s">
        <v>367</v>
      </c>
      <c r="B182" s="17" t="s">
        <v>368</v>
      </c>
      <c r="C182" s="17" t="s">
        <v>6</v>
      </c>
      <c r="D182" s="17" t="s">
        <v>352</v>
      </c>
      <c r="E182" s="14">
        <v>0</v>
      </c>
      <c r="F182" s="14">
        <v>0</v>
      </c>
      <c r="G182" s="14">
        <v>0</v>
      </c>
      <c r="H182" s="15">
        <v>0</v>
      </c>
      <c r="I182" s="14">
        <v>0</v>
      </c>
      <c r="J182" s="14">
        <v>0</v>
      </c>
      <c r="K182" s="14">
        <v>0</v>
      </c>
      <c r="L182" s="15">
        <v>0</v>
      </c>
      <c r="M182" s="9">
        <v>0</v>
      </c>
    </row>
    <row r="183" spans="1:13" x14ac:dyDescent="0.25">
      <c r="A183" s="24" t="s">
        <v>369</v>
      </c>
      <c r="B183" s="17" t="s">
        <v>370</v>
      </c>
      <c r="C183" s="17" t="s">
        <v>10</v>
      </c>
      <c r="D183" s="17" t="s">
        <v>352</v>
      </c>
      <c r="E183" s="14">
        <v>0</v>
      </c>
      <c r="F183" s="14">
        <v>0</v>
      </c>
      <c r="G183" s="14">
        <v>0</v>
      </c>
      <c r="H183" s="15">
        <v>0</v>
      </c>
      <c r="I183" s="14">
        <v>0</v>
      </c>
      <c r="J183" s="14">
        <v>0</v>
      </c>
      <c r="K183" s="14">
        <v>0</v>
      </c>
      <c r="L183" s="15">
        <v>0</v>
      </c>
      <c r="M183" s="9">
        <v>0</v>
      </c>
    </row>
    <row r="184" spans="1:13" x14ac:dyDescent="0.25">
      <c r="A184" s="24" t="s">
        <v>371</v>
      </c>
      <c r="B184" s="17" t="s">
        <v>372</v>
      </c>
      <c r="C184" s="17" t="s">
        <v>22</v>
      </c>
      <c r="D184" s="17" t="s">
        <v>352</v>
      </c>
      <c r="E184" s="14">
        <v>1190</v>
      </c>
      <c r="F184" s="14">
        <v>1055</v>
      </c>
      <c r="G184" s="14">
        <v>890</v>
      </c>
      <c r="H184" s="15">
        <v>4.4610162106661182</v>
      </c>
      <c r="I184" s="14">
        <v>6</v>
      </c>
      <c r="J184" s="14">
        <v>10</v>
      </c>
      <c r="K184" s="21">
        <v>8</v>
      </c>
      <c r="L184" s="15">
        <v>3.8938785693225375</v>
      </c>
      <c r="M184" s="9">
        <v>4.2620215008329989</v>
      </c>
    </row>
    <row r="185" spans="1:13" x14ac:dyDescent="0.25">
      <c r="A185" s="24" t="s">
        <v>373</v>
      </c>
      <c r="B185" s="17" t="s">
        <v>374</v>
      </c>
      <c r="C185" s="17" t="s">
        <v>17</v>
      </c>
      <c r="D185" s="17" t="s">
        <v>352</v>
      </c>
      <c r="E185" s="14">
        <v>0</v>
      </c>
      <c r="F185" s="14">
        <v>5</v>
      </c>
      <c r="G185" s="14">
        <v>20</v>
      </c>
      <c r="H185" s="15">
        <v>3.5272528827753204E-2</v>
      </c>
      <c r="I185" s="14">
        <v>0</v>
      </c>
      <c r="J185" s="14">
        <v>0</v>
      </c>
      <c r="K185" s="14">
        <v>0</v>
      </c>
      <c r="L185" s="15">
        <v>0</v>
      </c>
      <c r="M185" s="9">
        <v>2.4524740380790108E-2</v>
      </c>
    </row>
    <row r="186" spans="1:13" x14ac:dyDescent="0.25">
      <c r="A186" s="24" t="s">
        <v>375</v>
      </c>
      <c r="B186" s="17" t="s">
        <v>376</v>
      </c>
      <c r="C186" s="17" t="s">
        <v>10</v>
      </c>
      <c r="D186" s="17" t="s">
        <v>352</v>
      </c>
      <c r="E186" s="14">
        <v>0</v>
      </c>
      <c r="F186" s="14">
        <v>0</v>
      </c>
      <c r="G186" s="14">
        <v>0</v>
      </c>
      <c r="H186" s="15">
        <v>0</v>
      </c>
      <c r="I186" s="14">
        <v>0</v>
      </c>
      <c r="J186" s="14">
        <v>0</v>
      </c>
      <c r="K186" s="14">
        <v>0</v>
      </c>
      <c r="L186" s="15">
        <v>0</v>
      </c>
      <c r="M186" s="9">
        <v>0</v>
      </c>
    </row>
    <row r="187" spans="1:13" x14ac:dyDescent="0.25">
      <c r="A187" s="24" t="s">
        <v>377</v>
      </c>
      <c r="B187" s="17" t="s">
        <v>378</v>
      </c>
      <c r="C187" s="17" t="s">
        <v>6</v>
      </c>
      <c r="D187" s="17" t="s">
        <v>352</v>
      </c>
      <c r="E187" s="14">
        <v>0</v>
      </c>
      <c r="F187" s="14">
        <v>0</v>
      </c>
      <c r="G187" s="14">
        <v>0</v>
      </c>
      <c r="H187" s="15">
        <v>0</v>
      </c>
      <c r="I187" s="14">
        <v>0</v>
      </c>
      <c r="J187" s="14">
        <v>0</v>
      </c>
      <c r="K187" s="14">
        <v>0</v>
      </c>
      <c r="L187" s="15">
        <v>0</v>
      </c>
      <c r="M187" s="9">
        <v>0</v>
      </c>
    </row>
    <row r="188" spans="1:13" x14ac:dyDescent="0.25">
      <c r="A188" s="24" t="s">
        <v>379</v>
      </c>
      <c r="B188" s="17" t="s">
        <v>380</v>
      </c>
      <c r="C188" s="17" t="s">
        <v>6</v>
      </c>
      <c r="D188" s="17" t="s">
        <v>352</v>
      </c>
      <c r="E188" s="14">
        <v>0</v>
      </c>
      <c r="F188" s="14">
        <v>0</v>
      </c>
      <c r="G188" s="14">
        <v>0</v>
      </c>
      <c r="H188" s="15">
        <v>0</v>
      </c>
      <c r="I188" s="14">
        <v>0</v>
      </c>
      <c r="J188" s="14">
        <v>0</v>
      </c>
      <c r="K188" s="14">
        <v>0</v>
      </c>
      <c r="L188" s="15">
        <v>0</v>
      </c>
      <c r="M188" s="9">
        <v>0</v>
      </c>
    </row>
    <row r="189" spans="1:13" x14ac:dyDescent="0.25">
      <c r="A189" s="24" t="s">
        <v>381</v>
      </c>
      <c r="B189" s="17" t="s">
        <v>382</v>
      </c>
      <c r="C189" s="17" t="s">
        <v>6</v>
      </c>
      <c r="D189" s="17" t="s">
        <v>352</v>
      </c>
      <c r="E189" s="14">
        <v>0</v>
      </c>
      <c r="F189" s="14">
        <v>0</v>
      </c>
      <c r="G189" s="14">
        <v>0</v>
      </c>
      <c r="H189" s="15">
        <v>0</v>
      </c>
      <c r="I189" s="14">
        <v>0</v>
      </c>
      <c r="J189" s="14">
        <v>0</v>
      </c>
      <c r="K189" s="14">
        <v>0</v>
      </c>
      <c r="L189" s="15">
        <v>0</v>
      </c>
      <c r="M189" s="9">
        <v>0</v>
      </c>
    </row>
    <row r="190" spans="1:13" x14ac:dyDescent="0.25">
      <c r="A190" s="24" t="s">
        <v>383</v>
      </c>
      <c r="B190" s="17" t="s">
        <v>384</v>
      </c>
      <c r="C190" s="17" t="s">
        <v>10</v>
      </c>
      <c r="D190" s="17" t="s">
        <v>352</v>
      </c>
      <c r="E190" s="14">
        <v>0</v>
      </c>
      <c r="F190" s="14">
        <v>0</v>
      </c>
      <c r="G190" s="14">
        <v>0</v>
      </c>
      <c r="H190" s="15">
        <v>0</v>
      </c>
      <c r="I190" s="14">
        <v>0</v>
      </c>
      <c r="J190" s="14">
        <v>0</v>
      </c>
      <c r="K190" s="14">
        <v>0</v>
      </c>
      <c r="L190" s="15">
        <v>0</v>
      </c>
      <c r="M190" s="9">
        <v>0</v>
      </c>
    </row>
    <row r="191" spans="1:13" x14ac:dyDescent="0.25">
      <c r="A191" s="26" t="s">
        <v>385</v>
      </c>
      <c r="B191" s="17" t="s">
        <v>386</v>
      </c>
      <c r="C191" s="17" t="s">
        <v>17</v>
      </c>
      <c r="D191" s="17" t="s">
        <v>352</v>
      </c>
      <c r="E191" s="14">
        <v>0</v>
      </c>
      <c r="F191" s="14">
        <v>0</v>
      </c>
      <c r="G191" s="14">
        <v>0</v>
      </c>
      <c r="H191" s="15">
        <v>0</v>
      </c>
      <c r="I191" s="14">
        <v>0</v>
      </c>
      <c r="J191" s="14">
        <v>0</v>
      </c>
      <c r="K191" s="14">
        <v>0</v>
      </c>
      <c r="L191" s="15">
        <v>0</v>
      </c>
      <c r="M191" s="9">
        <v>0</v>
      </c>
    </row>
    <row r="192" spans="1:13" x14ac:dyDescent="0.25">
      <c r="A192" s="27" t="s">
        <v>387</v>
      </c>
      <c r="B192" s="17" t="s">
        <v>388</v>
      </c>
      <c r="C192" s="17" t="s">
        <v>112</v>
      </c>
      <c r="D192" s="17" t="s">
        <v>352</v>
      </c>
      <c r="E192" s="14">
        <v>0</v>
      </c>
      <c r="F192" s="14">
        <v>0</v>
      </c>
      <c r="G192" s="14">
        <v>0</v>
      </c>
      <c r="H192" s="15">
        <v>0</v>
      </c>
      <c r="I192" s="14">
        <v>0</v>
      </c>
      <c r="J192" s="14">
        <v>0</v>
      </c>
      <c r="K192" s="14">
        <v>0</v>
      </c>
      <c r="L192" s="15">
        <v>0</v>
      </c>
      <c r="M192" s="9">
        <v>0</v>
      </c>
    </row>
    <row r="193" spans="1:13" x14ac:dyDescent="0.25">
      <c r="A193" s="26" t="s">
        <v>389</v>
      </c>
      <c r="B193" s="17" t="s">
        <v>390</v>
      </c>
      <c r="C193" s="17" t="s">
        <v>10</v>
      </c>
      <c r="D193" s="17" t="s">
        <v>391</v>
      </c>
      <c r="E193" s="14">
        <v>0</v>
      </c>
      <c r="F193" s="14">
        <v>0</v>
      </c>
      <c r="G193" s="14">
        <v>0</v>
      </c>
      <c r="H193" s="15">
        <v>0</v>
      </c>
      <c r="I193" s="14">
        <v>0</v>
      </c>
      <c r="J193" s="14">
        <v>0</v>
      </c>
      <c r="K193" s="14">
        <v>0</v>
      </c>
      <c r="L193" s="15">
        <v>0</v>
      </c>
      <c r="M193" s="9">
        <v>0</v>
      </c>
    </row>
    <row r="194" spans="1:13" x14ac:dyDescent="0.25">
      <c r="A194" s="28" t="s">
        <v>392</v>
      </c>
      <c r="B194" s="18" t="s">
        <v>393</v>
      </c>
      <c r="C194" s="18" t="s">
        <v>22</v>
      </c>
      <c r="D194" s="18" t="s">
        <v>391</v>
      </c>
      <c r="E194" s="19">
        <v>720</v>
      </c>
      <c r="F194" s="19">
        <v>720</v>
      </c>
      <c r="G194" s="19">
        <v>655</v>
      </c>
      <c r="H194" s="20">
        <v>2.9780972666606664</v>
      </c>
      <c r="I194" s="19">
        <v>9</v>
      </c>
      <c r="J194" s="19">
        <v>8</v>
      </c>
      <c r="K194" s="23">
        <v>6</v>
      </c>
      <c r="L194" s="20">
        <v>3.707967612437912</v>
      </c>
      <c r="M194" s="16">
        <v>3.8820234956071471</v>
      </c>
    </row>
    <row r="195" spans="1:13" x14ac:dyDescent="0.25">
      <c r="A195" s="26" t="s">
        <v>394</v>
      </c>
      <c r="B195" s="17" t="s">
        <v>395</v>
      </c>
      <c r="C195" s="17" t="s">
        <v>6</v>
      </c>
      <c r="D195" s="17" t="s">
        <v>391</v>
      </c>
      <c r="E195" s="14">
        <v>0</v>
      </c>
      <c r="F195" s="14">
        <v>0</v>
      </c>
      <c r="G195" s="14">
        <v>0</v>
      </c>
      <c r="H195" s="15">
        <v>0</v>
      </c>
      <c r="I195" s="14">
        <v>0</v>
      </c>
      <c r="J195" s="14">
        <v>0</v>
      </c>
      <c r="K195" s="14">
        <v>0</v>
      </c>
      <c r="L195" s="15">
        <v>0</v>
      </c>
      <c r="M195" s="9">
        <v>0</v>
      </c>
    </row>
    <row r="196" spans="1:13" x14ac:dyDescent="0.25">
      <c r="A196" s="26" t="s">
        <v>396</v>
      </c>
      <c r="B196" s="17" t="s">
        <v>397</v>
      </c>
      <c r="C196" s="17" t="s">
        <v>6</v>
      </c>
      <c r="D196" s="17" t="s">
        <v>391</v>
      </c>
      <c r="E196" s="14">
        <v>0</v>
      </c>
      <c r="F196" s="14">
        <v>0</v>
      </c>
      <c r="G196" s="14">
        <v>0</v>
      </c>
      <c r="H196" s="15">
        <v>0</v>
      </c>
      <c r="I196" s="14">
        <v>0</v>
      </c>
      <c r="J196" s="14">
        <v>0</v>
      </c>
      <c r="K196" s="14">
        <v>0</v>
      </c>
      <c r="L196" s="15">
        <v>0</v>
      </c>
      <c r="M196" s="9">
        <v>0</v>
      </c>
    </row>
    <row r="197" spans="1:13" x14ac:dyDescent="0.25">
      <c r="A197" s="27" t="s">
        <v>472</v>
      </c>
      <c r="B197" s="17" t="s">
        <v>407</v>
      </c>
      <c r="C197" s="17" t="s">
        <v>22</v>
      </c>
      <c r="D197" s="17" t="s">
        <v>391</v>
      </c>
      <c r="E197" s="14">
        <v>455</v>
      </c>
      <c r="F197" s="14">
        <v>490</v>
      </c>
      <c r="G197" s="14">
        <v>425</v>
      </c>
      <c r="H197" s="15">
        <v>1.9466111262273644</v>
      </c>
      <c r="I197" s="14">
        <v>2</v>
      </c>
      <c r="J197" s="14">
        <v>4</v>
      </c>
      <c r="K197" s="21">
        <v>3</v>
      </c>
      <c r="L197" s="15">
        <v>1.4627474994896916</v>
      </c>
      <c r="M197" s="9">
        <v>1.7893384136822308</v>
      </c>
    </row>
    <row r="198" spans="1:13" x14ac:dyDescent="0.25">
      <c r="A198" s="25" t="s">
        <v>462</v>
      </c>
      <c r="B198" s="17" t="s">
        <v>406</v>
      </c>
      <c r="C198" s="17" t="s">
        <v>37</v>
      </c>
      <c r="D198" s="17" t="s">
        <v>391</v>
      </c>
      <c r="E198" s="14">
        <v>225</v>
      </c>
      <c r="F198" s="14">
        <v>245</v>
      </c>
      <c r="G198" s="14">
        <v>160</v>
      </c>
      <c r="H198" s="15">
        <v>0.8954464655433193</v>
      </c>
      <c r="I198" s="14">
        <v>3</v>
      </c>
      <c r="J198" s="14">
        <v>2</v>
      </c>
      <c r="K198" s="21">
        <v>2</v>
      </c>
      <c r="L198" s="15">
        <v>1.1248780930348596</v>
      </c>
      <c r="M198" s="9">
        <v>0.95779180844921918</v>
      </c>
    </row>
    <row r="199" spans="1:13" x14ac:dyDescent="0.25">
      <c r="A199" s="26" t="s">
        <v>398</v>
      </c>
      <c r="B199" s="17" t="s">
        <v>399</v>
      </c>
      <c r="C199" s="17" t="s">
        <v>6</v>
      </c>
      <c r="D199" s="17" t="s">
        <v>391</v>
      </c>
      <c r="E199" s="14">
        <v>0</v>
      </c>
      <c r="F199" s="14">
        <v>0</v>
      </c>
      <c r="G199" s="14">
        <v>0</v>
      </c>
      <c r="H199" s="15">
        <v>0</v>
      </c>
      <c r="I199" s="14">
        <v>0</v>
      </c>
      <c r="J199" s="14">
        <v>0</v>
      </c>
      <c r="K199" s="14">
        <v>0</v>
      </c>
      <c r="L199" s="15">
        <v>0</v>
      </c>
      <c r="M199" s="9">
        <v>0</v>
      </c>
    </row>
    <row r="200" spans="1:13" x14ac:dyDescent="0.25">
      <c r="A200" s="26" t="s">
        <v>400</v>
      </c>
      <c r="B200" s="17" t="s">
        <v>401</v>
      </c>
      <c r="C200" s="17" t="s">
        <v>10</v>
      </c>
      <c r="D200" s="17" t="s">
        <v>391</v>
      </c>
      <c r="E200" s="14">
        <v>0</v>
      </c>
      <c r="F200" s="14">
        <v>0</v>
      </c>
      <c r="G200" s="14">
        <v>5</v>
      </c>
      <c r="H200" s="15">
        <v>7.069635913750442E-3</v>
      </c>
      <c r="I200" s="14">
        <v>0</v>
      </c>
      <c r="J200" s="14">
        <v>0</v>
      </c>
      <c r="K200" s="21">
        <v>1</v>
      </c>
      <c r="L200" s="15">
        <v>0.1610305958132045</v>
      </c>
      <c r="M200" s="9">
        <v>5.2899798061104571E-2</v>
      </c>
    </row>
    <row r="201" spans="1:13" x14ac:dyDescent="0.25">
      <c r="A201" s="26" t="s">
        <v>402</v>
      </c>
      <c r="B201" s="17" t="s">
        <v>403</v>
      </c>
      <c r="C201" s="17" t="s">
        <v>17</v>
      </c>
      <c r="D201" s="17" t="s">
        <v>391</v>
      </c>
      <c r="E201" s="14">
        <v>0</v>
      </c>
      <c r="F201" s="14">
        <v>0</v>
      </c>
      <c r="G201" s="14">
        <v>0</v>
      </c>
      <c r="H201" s="15">
        <v>0</v>
      </c>
      <c r="I201" s="14">
        <v>0</v>
      </c>
      <c r="J201" s="14">
        <v>0</v>
      </c>
      <c r="K201" s="14">
        <v>0</v>
      </c>
      <c r="L201" s="15">
        <v>0</v>
      </c>
      <c r="M201" s="9">
        <v>0</v>
      </c>
    </row>
    <row r="202" spans="1:13" x14ac:dyDescent="0.25">
      <c r="A202" s="28" t="s">
        <v>404</v>
      </c>
      <c r="B202" s="18" t="s">
        <v>405</v>
      </c>
      <c r="C202" s="18" t="s">
        <v>10</v>
      </c>
      <c r="D202" s="18" t="s">
        <v>391</v>
      </c>
      <c r="E202" s="19">
        <v>120</v>
      </c>
      <c r="F202" s="19">
        <v>90</v>
      </c>
      <c r="G202" s="19">
        <v>100</v>
      </c>
      <c r="H202" s="20">
        <v>0.44142463423172662</v>
      </c>
      <c r="I202" s="19">
        <v>1</v>
      </c>
      <c r="J202" s="19">
        <v>0</v>
      </c>
      <c r="K202" s="19">
        <v>0</v>
      </c>
      <c r="L202" s="20">
        <v>0.1564945226917058</v>
      </c>
      <c r="M202" s="9"/>
    </row>
    <row r="203" spans="1:13" x14ac:dyDescent="0.25">
      <c r="A203" s="26" t="s">
        <v>408</v>
      </c>
      <c r="B203" s="17" t="s">
        <v>409</v>
      </c>
      <c r="C203" s="17" t="s">
        <v>37</v>
      </c>
      <c r="D203" s="17" t="s">
        <v>410</v>
      </c>
      <c r="E203" s="14">
        <v>130</v>
      </c>
      <c r="F203" s="14">
        <v>105</v>
      </c>
      <c r="G203" s="14">
        <v>100</v>
      </c>
      <c r="H203" s="15">
        <v>0.47691827165391365</v>
      </c>
      <c r="I203" s="14">
        <v>1</v>
      </c>
      <c r="J203" s="14">
        <v>0</v>
      </c>
      <c r="K203" s="21">
        <v>1</v>
      </c>
      <c r="L203" s="15">
        <v>0.31752511850491028</v>
      </c>
      <c r="M203" s="9">
        <v>0.42621489766647019</v>
      </c>
    </row>
    <row r="204" spans="1:13" x14ac:dyDescent="0.25">
      <c r="A204" s="25" t="s">
        <v>461</v>
      </c>
      <c r="B204" s="17" t="s">
        <v>433</v>
      </c>
      <c r="C204" s="17" t="s">
        <v>22</v>
      </c>
      <c r="D204" s="17" t="s">
        <v>410</v>
      </c>
      <c r="E204" s="14">
        <v>415</v>
      </c>
      <c r="F204" s="14">
        <v>460</v>
      </c>
      <c r="G204" s="14">
        <v>465</v>
      </c>
      <c r="H204" s="15">
        <v>1.9031575748851286</v>
      </c>
      <c r="I204" s="14">
        <v>2</v>
      </c>
      <c r="J204" s="14">
        <v>3</v>
      </c>
      <c r="K204" s="21">
        <v>0</v>
      </c>
      <c r="L204" s="15">
        <v>0.81298904538341166</v>
      </c>
      <c r="M204" s="9">
        <v>1.5655086941272296</v>
      </c>
    </row>
    <row r="205" spans="1:13" x14ac:dyDescent="0.25">
      <c r="A205" s="26" t="s">
        <v>411</v>
      </c>
      <c r="B205" s="17" t="s">
        <v>412</v>
      </c>
      <c r="C205" s="17" t="s">
        <v>37</v>
      </c>
      <c r="D205" s="17" t="s">
        <v>410</v>
      </c>
      <c r="E205" s="14">
        <v>195</v>
      </c>
      <c r="F205" s="14">
        <v>190</v>
      </c>
      <c r="G205" s="14">
        <v>210</v>
      </c>
      <c r="H205" s="15">
        <v>0.84567394206876001</v>
      </c>
      <c r="I205" s="14">
        <v>4</v>
      </c>
      <c r="J205" s="14">
        <v>4</v>
      </c>
      <c r="K205" s="21">
        <v>2</v>
      </c>
      <c r="L205" s="15">
        <v>1.6147059490598989</v>
      </c>
      <c r="M205" s="9">
        <v>1.0691455462504624</v>
      </c>
    </row>
    <row r="206" spans="1:13" x14ac:dyDescent="0.25">
      <c r="A206" s="26" t="s">
        <v>413</v>
      </c>
      <c r="B206" s="17" t="s">
        <v>414</v>
      </c>
      <c r="C206" s="17" t="s">
        <v>6</v>
      </c>
      <c r="D206" s="17" t="s">
        <v>410</v>
      </c>
      <c r="E206" s="14">
        <v>0</v>
      </c>
      <c r="F206" s="14">
        <v>0</v>
      </c>
      <c r="G206" s="14">
        <v>0</v>
      </c>
      <c r="H206" s="15">
        <v>0</v>
      </c>
      <c r="I206" s="14">
        <v>0</v>
      </c>
      <c r="J206" s="14">
        <v>0</v>
      </c>
      <c r="K206" s="14">
        <v>0</v>
      </c>
      <c r="L206" s="15">
        <v>0</v>
      </c>
      <c r="M206" s="9">
        <v>0</v>
      </c>
    </row>
    <row r="207" spans="1:13" x14ac:dyDescent="0.25">
      <c r="A207" s="26" t="s">
        <v>415</v>
      </c>
      <c r="B207" s="17" t="s">
        <v>416</v>
      </c>
      <c r="C207" s="17" t="s">
        <v>6</v>
      </c>
      <c r="D207" s="17" t="s">
        <v>410</v>
      </c>
      <c r="E207" s="14">
        <v>0</v>
      </c>
      <c r="F207" s="14">
        <v>0</v>
      </c>
      <c r="G207" s="14">
        <v>0</v>
      </c>
      <c r="H207" s="15">
        <v>0</v>
      </c>
      <c r="I207" s="14">
        <v>0</v>
      </c>
      <c r="J207" s="14">
        <v>0</v>
      </c>
      <c r="K207" s="14">
        <v>0</v>
      </c>
      <c r="L207" s="15">
        <v>0</v>
      </c>
      <c r="M207" s="9">
        <v>0</v>
      </c>
    </row>
    <row r="208" spans="1:13" x14ac:dyDescent="0.25">
      <c r="A208" s="25" t="s">
        <v>478</v>
      </c>
      <c r="B208" s="17" t="s">
        <v>479</v>
      </c>
      <c r="C208" s="17" t="s">
        <v>10</v>
      </c>
      <c r="D208" s="17" t="s">
        <v>410</v>
      </c>
      <c r="E208" s="14">
        <v>5</v>
      </c>
      <c r="F208" s="14">
        <v>5</v>
      </c>
      <c r="G208" s="14">
        <v>0</v>
      </c>
      <c r="H208" s="15">
        <v>1.4249826124717766E-2</v>
      </c>
      <c r="I208" s="14">
        <v>0</v>
      </c>
      <c r="J208" s="14">
        <v>0</v>
      </c>
      <c r="K208" s="14">
        <v>0</v>
      </c>
      <c r="L208" s="15">
        <v>0</v>
      </c>
      <c r="M208" s="9">
        <v>9.9078035455493138E-3</v>
      </c>
    </row>
    <row r="209" spans="1:13" x14ac:dyDescent="0.25">
      <c r="A209" s="25" t="s">
        <v>460</v>
      </c>
      <c r="B209" s="17" t="s">
        <v>434</v>
      </c>
      <c r="C209" s="17" t="s">
        <v>17</v>
      </c>
      <c r="D209" s="17" t="s">
        <v>410</v>
      </c>
      <c r="E209" s="14">
        <v>30</v>
      </c>
      <c r="F209" s="14">
        <v>30</v>
      </c>
      <c r="G209" s="14">
        <v>60</v>
      </c>
      <c r="H209" s="15">
        <v>0.17033458771331189</v>
      </c>
      <c r="I209" s="14">
        <v>0</v>
      </c>
      <c r="J209" s="14">
        <v>0</v>
      </c>
      <c r="K209" s="14">
        <v>0</v>
      </c>
      <c r="L209" s="15">
        <v>0</v>
      </c>
      <c r="M209" s="9">
        <v>0.11843243681045675</v>
      </c>
    </row>
    <row r="210" spans="1:13" x14ac:dyDescent="0.25">
      <c r="A210" s="26" t="s">
        <v>417</v>
      </c>
      <c r="B210" s="17" t="s">
        <v>418</v>
      </c>
      <c r="C210" s="17" t="s">
        <v>6</v>
      </c>
      <c r="D210" s="17" t="s">
        <v>410</v>
      </c>
      <c r="E210" s="14">
        <v>0</v>
      </c>
      <c r="F210" s="14">
        <v>0</v>
      </c>
      <c r="G210" s="14">
        <v>0</v>
      </c>
      <c r="H210" s="15">
        <v>0</v>
      </c>
      <c r="I210" s="14">
        <v>0</v>
      </c>
      <c r="J210" s="14">
        <v>0</v>
      </c>
      <c r="K210" s="14">
        <v>0</v>
      </c>
      <c r="L210" s="15">
        <v>0</v>
      </c>
      <c r="M210" s="9">
        <v>0</v>
      </c>
    </row>
    <row r="211" spans="1:13" x14ac:dyDescent="0.25">
      <c r="A211" s="25" t="s">
        <v>459</v>
      </c>
      <c r="B211" s="17" t="s">
        <v>435</v>
      </c>
      <c r="C211" s="17" t="s">
        <v>17</v>
      </c>
      <c r="D211" s="17" t="s">
        <v>410</v>
      </c>
      <c r="E211" s="14">
        <v>15</v>
      </c>
      <c r="F211" s="14">
        <v>5</v>
      </c>
      <c r="G211" s="14">
        <v>25</v>
      </c>
      <c r="H211" s="15">
        <v>6.410968759740264E-2</v>
      </c>
      <c r="I211" s="14">
        <v>0</v>
      </c>
      <c r="J211" s="14">
        <v>0</v>
      </c>
      <c r="K211" s="14">
        <v>0</v>
      </c>
      <c r="L211" s="15">
        <v>0</v>
      </c>
      <c r="M211" s="9">
        <v>4.4575013373658649E-2</v>
      </c>
    </row>
    <row r="212" spans="1:13" x14ac:dyDescent="0.25">
      <c r="A212" s="24" t="s">
        <v>419</v>
      </c>
      <c r="B212" s="17" t="s">
        <v>420</v>
      </c>
      <c r="C212" s="17" t="s">
        <v>10</v>
      </c>
      <c r="D212" s="17" t="s">
        <v>410</v>
      </c>
      <c r="E212" s="14">
        <v>5</v>
      </c>
      <c r="F212" s="14">
        <v>0</v>
      </c>
      <c r="G212" s="14">
        <v>0</v>
      </c>
      <c r="H212" s="15">
        <v>7.2558409519663325E-3</v>
      </c>
      <c r="I212" s="14">
        <v>0</v>
      </c>
      <c r="J212" s="14">
        <v>0</v>
      </c>
      <c r="K212" s="14">
        <v>0</v>
      </c>
      <c r="L212" s="15">
        <v>0</v>
      </c>
      <c r="M212" s="9">
        <v>5.0449350104794909E-3</v>
      </c>
    </row>
    <row r="213" spans="1:13" x14ac:dyDescent="0.25">
      <c r="A213" s="24" t="s">
        <v>421</v>
      </c>
      <c r="B213" s="17" t="s">
        <v>422</v>
      </c>
      <c r="C213" s="17" t="s">
        <v>22</v>
      </c>
      <c r="D213" s="17" t="s">
        <v>410</v>
      </c>
      <c r="E213" s="14">
        <v>800</v>
      </c>
      <c r="F213" s="14">
        <v>770</v>
      </c>
      <c r="G213" s="14">
        <v>755</v>
      </c>
      <c r="H213" s="15">
        <v>3.3055232918946507</v>
      </c>
      <c r="I213" s="14">
        <v>7</v>
      </c>
      <c r="J213" s="14">
        <v>10</v>
      </c>
      <c r="K213" s="21">
        <v>6</v>
      </c>
      <c r="L213" s="15">
        <v>3.7283119003878342</v>
      </c>
      <c r="M213" s="9">
        <v>3.4092794271879181</v>
      </c>
    </row>
    <row r="214" spans="1:13" x14ac:dyDescent="0.25">
      <c r="A214" s="24" t="s">
        <v>423</v>
      </c>
      <c r="B214" s="17" t="s">
        <v>424</v>
      </c>
      <c r="C214" s="17" t="s">
        <v>6</v>
      </c>
      <c r="D214" s="17" t="s">
        <v>410</v>
      </c>
      <c r="E214" s="14">
        <v>0</v>
      </c>
      <c r="F214" s="14">
        <v>0</v>
      </c>
      <c r="G214" s="14">
        <v>0</v>
      </c>
      <c r="H214" s="15">
        <v>0</v>
      </c>
      <c r="I214" s="14">
        <v>0</v>
      </c>
      <c r="J214" s="14">
        <v>0</v>
      </c>
      <c r="K214" s="14">
        <v>0</v>
      </c>
      <c r="L214" s="15">
        <v>0</v>
      </c>
      <c r="M214" s="9">
        <v>0</v>
      </c>
    </row>
    <row r="215" spans="1:13" x14ac:dyDescent="0.25">
      <c r="A215" s="24" t="s">
        <v>425</v>
      </c>
      <c r="B215" s="17" t="s">
        <v>426</v>
      </c>
      <c r="C215" s="17" t="s">
        <v>10</v>
      </c>
      <c r="D215" s="17" t="s">
        <v>410</v>
      </c>
      <c r="E215" s="14">
        <v>0</v>
      </c>
      <c r="F215" s="14">
        <v>0</v>
      </c>
      <c r="G215" s="14">
        <v>0</v>
      </c>
      <c r="H215" s="15">
        <v>0</v>
      </c>
      <c r="I215" s="14">
        <v>0</v>
      </c>
      <c r="J215" s="14">
        <v>0</v>
      </c>
      <c r="K215" s="14">
        <v>0</v>
      </c>
      <c r="L215" s="15">
        <v>0</v>
      </c>
      <c r="M215" s="9">
        <v>0</v>
      </c>
    </row>
    <row r="216" spans="1:13" x14ac:dyDescent="0.25">
      <c r="A216" s="24" t="s">
        <v>427</v>
      </c>
      <c r="B216" s="17" t="s">
        <v>428</v>
      </c>
      <c r="C216" s="17" t="s">
        <v>10</v>
      </c>
      <c r="D216" s="17" t="s">
        <v>410</v>
      </c>
      <c r="E216" s="14">
        <v>5</v>
      </c>
      <c r="F216" s="14">
        <v>5</v>
      </c>
      <c r="G216" s="14">
        <v>0</v>
      </c>
      <c r="H216" s="15">
        <v>1.4249826124717766E-2</v>
      </c>
      <c r="I216" s="14">
        <v>0</v>
      </c>
      <c r="J216" s="14">
        <v>1</v>
      </c>
      <c r="K216" s="14">
        <v>0</v>
      </c>
      <c r="L216" s="15">
        <v>0.16666666666666666</v>
      </c>
      <c r="M216" s="9">
        <v>5.9571585198712418E-2</v>
      </c>
    </row>
    <row r="217" spans="1:13" x14ac:dyDescent="0.25">
      <c r="A217" s="24" t="s">
        <v>429</v>
      </c>
      <c r="B217" s="17" t="s">
        <v>430</v>
      </c>
      <c r="C217" s="17" t="s">
        <v>17</v>
      </c>
      <c r="D217" s="17" t="s">
        <v>410</v>
      </c>
      <c r="E217" s="14">
        <v>0</v>
      </c>
      <c r="F217" s="14">
        <v>0</v>
      </c>
      <c r="G217" s="14">
        <v>0</v>
      </c>
      <c r="H217" s="15">
        <v>0</v>
      </c>
      <c r="I217" s="14">
        <v>0</v>
      </c>
      <c r="J217" s="14">
        <v>0</v>
      </c>
      <c r="K217" s="14">
        <v>0</v>
      </c>
      <c r="L217" s="15">
        <v>0</v>
      </c>
      <c r="M217" s="9">
        <v>0</v>
      </c>
    </row>
    <row r="218" spans="1:13" x14ac:dyDescent="0.25">
      <c r="A218" s="24" t="s">
        <v>431</v>
      </c>
      <c r="B218" s="17" t="s">
        <v>432</v>
      </c>
      <c r="C218" s="17" t="s">
        <v>10</v>
      </c>
      <c r="D218" s="17" t="s">
        <v>410</v>
      </c>
      <c r="E218" s="14">
        <v>0</v>
      </c>
      <c r="F218" s="14">
        <v>0</v>
      </c>
      <c r="G218" s="14">
        <v>0</v>
      </c>
      <c r="H218" s="15">
        <v>0</v>
      </c>
      <c r="I218" s="14">
        <v>0</v>
      </c>
      <c r="J218" s="14">
        <v>0</v>
      </c>
      <c r="K218" s="14">
        <v>0</v>
      </c>
      <c r="L218" s="15">
        <v>0</v>
      </c>
      <c r="M218" s="9">
        <v>0</v>
      </c>
    </row>
    <row r="219" spans="1:13" x14ac:dyDescent="0.25">
      <c r="A219" s="24" t="s">
        <v>436</v>
      </c>
      <c r="B219" s="17" t="s">
        <v>437</v>
      </c>
      <c r="C219" s="17" t="s">
        <v>22</v>
      </c>
      <c r="D219" s="17" t="s">
        <v>438</v>
      </c>
      <c r="E219" s="14">
        <v>50</v>
      </c>
      <c r="F219" s="14">
        <v>45</v>
      </c>
      <c r="G219" s="14">
        <v>60</v>
      </c>
      <c r="H219" s="15">
        <v>0.22033990703943152</v>
      </c>
      <c r="I219" s="14">
        <v>0</v>
      </c>
      <c r="J219" s="14">
        <v>0</v>
      </c>
      <c r="K219" s="14">
        <v>0</v>
      </c>
      <c r="L219" s="15">
        <v>0</v>
      </c>
      <c r="M219" s="9">
        <v>0.15320078245758414</v>
      </c>
    </row>
    <row r="220" spans="1:13" x14ac:dyDescent="0.25">
      <c r="A220" s="24" t="s">
        <v>439</v>
      </c>
      <c r="B220" s="17" t="s">
        <v>440</v>
      </c>
      <c r="C220" s="17" t="s">
        <v>10</v>
      </c>
      <c r="D220" s="17" t="s">
        <v>441</v>
      </c>
      <c r="E220" s="14">
        <v>0</v>
      </c>
      <c r="F220" s="14">
        <v>0</v>
      </c>
      <c r="G220" s="14">
        <v>0</v>
      </c>
      <c r="H220" s="15">
        <v>0</v>
      </c>
      <c r="I220" s="14">
        <v>0</v>
      </c>
      <c r="J220" s="14">
        <v>0</v>
      </c>
      <c r="K220" s="14">
        <v>0</v>
      </c>
      <c r="L220" s="15">
        <v>0</v>
      </c>
      <c r="M220" s="9">
        <v>0</v>
      </c>
    </row>
    <row r="221" spans="1:13" x14ac:dyDescent="0.25">
      <c r="A221" s="24" t="s">
        <v>442</v>
      </c>
      <c r="B221" s="17" t="s">
        <v>443</v>
      </c>
      <c r="C221" s="17" t="s">
        <v>10</v>
      </c>
      <c r="D221" s="17" t="s">
        <v>441</v>
      </c>
      <c r="E221" s="14">
        <v>0</v>
      </c>
      <c r="F221" s="14">
        <v>0</v>
      </c>
      <c r="G221" s="14">
        <v>0</v>
      </c>
      <c r="H221" s="15">
        <v>0</v>
      </c>
      <c r="I221" s="14">
        <v>0</v>
      </c>
      <c r="J221" s="14">
        <v>0</v>
      </c>
      <c r="K221" s="14">
        <v>0</v>
      </c>
      <c r="L221" s="15">
        <v>0</v>
      </c>
      <c r="M221" s="9">
        <v>0</v>
      </c>
    </row>
    <row r="222" spans="1:13" x14ac:dyDescent="0.25">
      <c r="A222" s="24" t="s">
        <v>444</v>
      </c>
      <c r="B222" s="17" t="s">
        <v>445</v>
      </c>
      <c r="C222" s="17" t="s">
        <v>22</v>
      </c>
      <c r="D222" s="17" t="s">
        <v>446</v>
      </c>
      <c r="E222" s="14">
        <v>70</v>
      </c>
      <c r="F222" s="14">
        <v>70</v>
      </c>
      <c r="G222" s="14">
        <v>75</v>
      </c>
      <c r="H222" s="15">
        <v>0.30554210445230534</v>
      </c>
      <c r="I222" s="14">
        <v>0</v>
      </c>
      <c r="J222" s="14">
        <v>0</v>
      </c>
      <c r="K222" s="21">
        <v>1</v>
      </c>
      <c r="L222" s="15">
        <v>0.1610305958132045</v>
      </c>
      <c r="M222" s="9">
        <v>0.26042559915881597</v>
      </c>
    </row>
    <row r="223" spans="1:13" x14ac:dyDescent="0.25">
      <c r="A223" s="24" t="s">
        <v>447</v>
      </c>
      <c r="B223" s="17" t="s">
        <v>448</v>
      </c>
      <c r="C223" s="17" t="s">
        <v>22</v>
      </c>
      <c r="D223" s="17" t="s">
        <v>449</v>
      </c>
      <c r="E223" s="14">
        <v>55</v>
      </c>
      <c r="F223" s="14">
        <v>40</v>
      </c>
      <c r="G223" s="14">
        <v>45</v>
      </c>
      <c r="H223" s="15">
        <v>0.19939285507739513</v>
      </c>
      <c r="I223" s="14">
        <v>0</v>
      </c>
      <c r="J223" s="14">
        <v>0</v>
      </c>
      <c r="K223" s="14">
        <v>0</v>
      </c>
      <c r="L223" s="15">
        <v>0</v>
      </c>
      <c r="M223" s="9">
        <v>0.13863644504870362</v>
      </c>
    </row>
    <row r="224" spans="1:13" x14ac:dyDescent="0.25">
      <c r="E224" s="4">
        <f t="shared" ref="E224:L224" si="0">SUM(E2:E223)</f>
        <v>22970</v>
      </c>
      <c r="F224" s="4">
        <f t="shared" si="0"/>
        <v>23830</v>
      </c>
      <c r="G224" s="4">
        <f t="shared" si="0"/>
        <v>23575</v>
      </c>
      <c r="H224" s="8">
        <f t="shared" si="0"/>
        <v>100</v>
      </c>
      <c r="I224" s="4">
        <f t="shared" si="0"/>
        <v>213</v>
      </c>
      <c r="J224" s="4">
        <f t="shared" si="0"/>
        <v>200</v>
      </c>
      <c r="K224" s="4">
        <f t="shared" si="0"/>
        <v>207</v>
      </c>
      <c r="L224" s="8">
        <f t="shared" si="0"/>
        <v>100.00000000000003</v>
      </c>
      <c r="M224" s="8">
        <f>SUM(M2:M223)</f>
        <v>99.999999999999986</v>
      </c>
    </row>
    <row r="229" spans="4:12" x14ac:dyDescent="0.25">
      <c r="D229" s="4"/>
      <c r="G229" s="8"/>
      <c r="H229"/>
      <c r="L229"/>
    </row>
  </sheetData>
  <autoFilter ref="A1:L224"/>
  <sortState ref="A2:M236">
    <sortCondition ref="D2:D236"/>
    <sortCondition ref="A2:A23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workbookViewId="0"/>
  </sheetViews>
  <sheetFormatPr baseColWidth="10" defaultRowHeight="15" x14ac:dyDescent="0.25"/>
  <cols>
    <col min="1" max="1" width="23" bestFit="1" customWidth="1"/>
    <col min="2" max="2" width="68.85546875" bestFit="1" customWidth="1"/>
    <col min="3" max="3" width="10" customWidth="1"/>
    <col min="4" max="4" width="26.5703125" bestFit="1" customWidth="1"/>
    <col min="12" max="12" width="24.42578125" customWidth="1"/>
  </cols>
  <sheetData>
    <row r="1" spans="1:12" ht="63.75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480</v>
      </c>
      <c r="F1" s="1" t="s">
        <v>481</v>
      </c>
      <c r="G1" s="1" t="s">
        <v>482</v>
      </c>
      <c r="H1" s="1" t="s">
        <v>483</v>
      </c>
      <c r="I1" s="1" t="s">
        <v>484</v>
      </c>
      <c r="J1" s="1" t="s">
        <v>485</v>
      </c>
      <c r="K1" s="1" t="s">
        <v>486</v>
      </c>
      <c r="L1" s="32" t="s">
        <v>489</v>
      </c>
    </row>
    <row r="2" spans="1:12" x14ac:dyDescent="0.25">
      <c r="A2" s="26" t="s">
        <v>222</v>
      </c>
      <c r="B2" s="27" t="s">
        <v>223</v>
      </c>
      <c r="C2" s="27" t="s">
        <v>22</v>
      </c>
      <c r="D2" s="27" t="s">
        <v>209</v>
      </c>
      <c r="E2" s="30">
        <f>+VLOOKUP(A2,Scores_DRCI!A:M,13,FALSE)</f>
        <v>17.513015155697943</v>
      </c>
      <c r="F2" s="31">
        <f t="shared" ref="F2:F33" si="0">+E2*F$224/E$224</f>
        <v>12414592.741505554</v>
      </c>
      <c r="G2" s="30">
        <f>+E2</f>
        <v>17.513015155697943</v>
      </c>
      <c r="H2" s="31">
        <f t="shared" ref="H2:H44" si="1">+G2*F$224/G$224</f>
        <v>13046148.716134077</v>
      </c>
      <c r="I2" s="31">
        <f>+H2</f>
        <v>13046148.716134077</v>
      </c>
      <c r="J2" s="31">
        <f>+I2*1.07</f>
        <v>13959379.126263464</v>
      </c>
      <c r="K2" s="31">
        <f t="shared" ref="K2:K33" si="2">+J2*F$224/J$224</f>
        <v>13470762.514959291</v>
      </c>
      <c r="L2" s="29" t="s">
        <v>490</v>
      </c>
    </row>
    <row r="3" spans="1:12" x14ac:dyDescent="0.25">
      <c r="A3" s="26" t="s">
        <v>53</v>
      </c>
      <c r="B3" s="27" t="s">
        <v>54</v>
      </c>
      <c r="C3" s="27" t="s">
        <v>22</v>
      </c>
      <c r="D3" s="27" t="s">
        <v>7</v>
      </c>
      <c r="E3" s="30">
        <f>+VLOOKUP(A3,Scores_DRCI!A:M,13,FALSE)</f>
        <v>6.5711725406343264</v>
      </c>
      <c r="F3" s="31">
        <f t="shared" si="0"/>
        <v>4658160.2425894998</v>
      </c>
      <c r="G3" s="30">
        <f t="shared" ref="G3:G45" si="3">+E3</f>
        <v>6.5711725406343264</v>
      </c>
      <c r="H3" s="31">
        <f t="shared" si="1"/>
        <v>4895130.4753824659</v>
      </c>
      <c r="I3" s="31">
        <f t="shared" ref="I3:J44" si="4">+H3</f>
        <v>4895130.4753824659</v>
      </c>
      <c r="J3" s="31">
        <f>+I3</f>
        <v>4895130.4753824659</v>
      </c>
      <c r="K3" s="31">
        <f t="shared" si="2"/>
        <v>4723787.4634090243</v>
      </c>
    </row>
    <row r="4" spans="1:12" x14ac:dyDescent="0.25">
      <c r="A4" s="26" t="s">
        <v>371</v>
      </c>
      <c r="B4" s="27" t="s">
        <v>372</v>
      </c>
      <c r="C4" s="27" t="s">
        <v>22</v>
      </c>
      <c r="D4" s="27" t="s">
        <v>352</v>
      </c>
      <c r="E4" s="30">
        <f>+VLOOKUP(A4,Scores_DRCI!A:M,13,FALSE)</f>
        <v>4.2620215008329989</v>
      </c>
      <c r="F4" s="31">
        <f t="shared" si="0"/>
        <v>3021253.6629460417</v>
      </c>
      <c r="G4" s="30">
        <f t="shared" si="3"/>
        <v>4.2620215008329989</v>
      </c>
      <c r="H4" s="31">
        <f t="shared" si="1"/>
        <v>3174951.0770643954</v>
      </c>
      <c r="I4" s="31">
        <f t="shared" si="4"/>
        <v>3174951.0770643954</v>
      </c>
      <c r="J4" s="31">
        <f t="shared" si="4"/>
        <v>3174951.0770643954</v>
      </c>
      <c r="K4" s="31">
        <f t="shared" si="2"/>
        <v>3063819.0688067339</v>
      </c>
    </row>
    <row r="5" spans="1:12" x14ac:dyDescent="0.25">
      <c r="A5" s="26" t="s">
        <v>170</v>
      </c>
      <c r="B5" s="27" t="s">
        <v>171</v>
      </c>
      <c r="C5" s="27" t="s">
        <v>22</v>
      </c>
      <c r="D5" s="27" t="s">
        <v>161</v>
      </c>
      <c r="E5" s="30">
        <f>+VLOOKUP(A5,Scores_DRCI!A:M,13,FALSE)</f>
        <v>3.8541899752738606</v>
      </c>
      <c r="F5" s="31">
        <f t="shared" si="0"/>
        <v>2732150.8298844076</v>
      </c>
      <c r="G5" s="30">
        <f t="shared" si="3"/>
        <v>3.8541899752738606</v>
      </c>
      <c r="H5" s="31">
        <f t="shared" si="1"/>
        <v>2871140.9857540326</v>
      </c>
      <c r="I5" s="31">
        <f t="shared" si="4"/>
        <v>2871140.9857540326</v>
      </c>
      <c r="J5" s="31">
        <f t="shared" si="4"/>
        <v>2871140.9857540326</v>
      </c>
      <c r="K5" s="31">
        <f t="shared" si="2"/>
        <v>2770643.1651599747</v>
      </c>
    </row>
    <row r="6" spans="1:12" x14ac:dyDescent="0.25">
      <c r="A6" s="33" t="s">
        <v>392</v>
      </c>
      <c r="B6" s="33" t="s">
        <v>491</v>
      </c>
      <c r="C6" s="33" t="s">
        <v>22</v>
      </c>
      <c r="D6" s="33" t="s">
        <v>391</v>
      </c>
      <c r="E6" s="16">
        <f>+VLOOKUP(A6,Scores_DRCI!A:M,13,FALSE)</f>
        <v>3.8820234956071471</v>
      </c>
      <c r="F6" s="34">
        <f t="shared" si="0"/>
        <v>2751881.4026286299</v>
      </c>
      <c r="G6" s="16">
        <f t="shared" si="3"/>
        <v>3.8820234956071471</v>
      </c>
      <c r="H6" s="34">
        <f t="shared" si="1"/>
        <v>2891875.2934864997</v>
      </c>
      <c r="I6" s="34">
        <f t="shared" si="4"/>
        <v>2891875.2934864997</v>
      </c>
      <c r="J6" s="34">
        <f t="shared" si="4"/>
        <v>2891875.2934864997</v>
      </c>
      <c r="K6" s="34">
        <f t="shared" si="2"/>
        <v>2790651.7151713897</v>
      </c>
    </row>
    <row r="7" spans="1:12" x14ac:dyDescent="0.25">
      <c r="A7" s="47" t="s">
        <v>212</v>
      </c>
      <c r="B7" s="47" t="s">
        <v>501</v>
      </c>
      <c r="C7" s="47" t="s">
        <v>37</v>
      </c>
      <c r="D7" s="47" t="s">
        <v>209</v>
      </c>
      <c r="E7" s="16">
        <f>+VLOOKUP(A7,Scores_DRCI!A:M,13,FALSE)</f>
        <v>3.5147801348041616</v>
      </c>
      <c r="F7" s="34">
        <f t="shared" si="0"/>
        <v>2491550.630294004</v>
      </c>
      <c r="G7" s="16">
        <f t="shared" si="3"/>
        <v>3.5147801348041616</v>
      </c>
      <c r="H7" s="34">
        <f t="shared" si="1"/>
        <v>2618300.9570599236</v>
      </c>
      <c r="I7" s="34">
        <f t="shared" si="4"/>
        <v>2618300.9570599236</v>
      </c>
      <c r="J7" s="34">
        <f>+I7*1.07</f>
        <v>2801582.0240541184</v>
      </c>
      <c r="K7" s="34">
        <f t="shared" si="2"/>
        <v>2703518.9581754552</v>
      </c>
    </row>
    <row r="8" spans="1:12" x14ac:dyDescent="0.25">
      <c r="A8" s="26" t="s">
        <v>421</v>
      </c>
      <c r="B8" s="27" t="s">
        <v>422</v>
      </c>
      <c r="C8" s="27" t="s">
        <v>22</v>
      </c>
      <c r="D8" s="27" t="s">
        <v>410</v>
      </c>
      <c r="E8" s="30">
        <f>+VLOOKUP(A8,Scores_DRCI!A:M,13,FALSE)</f>
        <v>3.4092794271879181</v>
      </c>
      <c r="F8" s="31">
        <f t="shared" si="0"/>
        <v>2416763.4901384045</v>
      </c>
      <c r="G8" s="30">
        <f t="shared" si="3"/>
        <v>3.4092794271879181</v>
      </c>
      <c r="H8" s="31">
        <f t="shared" si="1"/>
        <v>2539709.2406146214</v>
      </c>
      <c r="I8" s="31">
        <f t="shared" si="4"/>
        <v>2539709.2406146214</v>
      </c>
      <c r="J8" s="31">
        <f>+I8</f>
        <v>2539709.2406146214</v>
      </c>
      <c r="K8" s="31">
        <f t="shared" si="2"/>
        <v>2450812.4414359047</v>
      </c>
    </row>
    <row r="9" spans="1:12" x14ac:dyDescent="0.25">
      <c r="A9" s="26" t="s">
        <v>357</v>
      </c>
      <c r="B9" s="27" t="s">
        <v>358</v>
      </c>
      <c r="C9" s="27" t="s">
        <v>22</v>
      </c>
      <c r="D9" s="27" t="s">
        <v>352</v>
      </c>
      <c r="E9" s="30">
        <f>+VLOOKUP(A9,Scores_DRCI!A:M,13,FALSE)</f>
        <v>2.9911980232267563</v>
      </c>
      <c r="F9" s="31">
        <f t="shared" si="0"/>
        <v>2120394.7428478505</v>
      </c>
      <c r="G9" s="30">
        <f t="shared" si="3"/>
        <v>2.9911980232267563</v>
      </c>
      <c r="H9" s="31">
        <f t="shared" si="1"/>
        <v>2228263.6030110451</v>
      </c>
      <c r="I9" s="31">
        <f t="shared" si="4"/>
        <v>2228263.6030110451</v>
      </c>
      <c r="J9" s="31">
        <f t="shared" si="4"/>
        <v>2228263.6030110451</v>
      </c>
      <c r="K9" s="31">
        <f t="shared" si="2"/>
        <v>2150268.2565885633</v>
      </c>
    </row>
    <row r="10" spans="1:12" x14ac:dyDescent="0.25">
      <c r="A10" s="26" t="s">
        <v>20</v>
      </c>
      <c r="B10" s="27" t="s">
        <v>21</v>
      </c>
      <c r="C10" s="27" t="s">
        <v>22</v>
      </c>
      <c r="D10" s="27" t="s">
        <v>7</v>
      </c>
      <c r="E10" s="30">
        <f>+VLOOKUP(A10,Scores_DRCI!A:M,13,FALSE)</f>
        <v>2.6582422625257509</v>
      </c>
      <c r="F10" s="31">
        <f t="shared" si="0"/>
        <v>1884369.6989994585</v>
      </c>
      <c r="G10" s="30">
        <f t="shared" si="3"/>
        <v>2.6582422625257509</v>
      </c>
      <c r="H10" s="31">
        <f t="shared" si="1"/>
        <v>1980231.477681353</v>
      </c>
      <c r="I10" s="31">
        <f t="shared" si="4"/>
        <v>1980231.477681353</v>
      </c>
      <c r="J10" s="31">
        <f t="shared" si="4"/>
        <v>1980231.477681353</v>
      </c>
      <c r="K10" s="31">
        <f t="shared" si="2"/>
        <v>1910917.9369091773</v>
      </c>
    </row>
    <row r="11" spans="1:12" x14ac:dyDescent="0.25">
      <c r="A11" s="26" t="s">
        <v>323</v>
      </c>
      <c r="B11" s="27" t="s">
        <v>324</v>
      </c>
      <c r="C11" s="27" t="s">
        <v>22</v>
      </c>
      <c r="D11" s="27" t="s">
        <v>312</v>
      </c>
      <c r="E11" s="30">
        <f>+VLOOKUP(A11,Scores_DRCI!A:M,13,FALSE)</f>
        <v>2.6600769211308495</v>
      </c>
      <c r="F11" s="31">
        <f t="shared" si="0"/>
        <v>1885670.2482880591</v>
      </c>
      <c r="G11" s="30">
        <f t="shared" si="3"/>
        <v>2.6600769211308495</v>
      </c>
      <c r="H11" s="31">
        <f t="shared" si="1"/>
        <v>1981598.1885984999</v>
      </c>
      <c r="I11" s="31">
        <f t="shared" si="4"/>
        <v>1981598.1885984999</v>
      </c>
      <c r="J11" s="31">
        <f t="shared" si="4"/>
        <v>1981598.1885984999</v>
      </c>
      <c r="K11" s="31">
        <f t="shared" si="2"/>
        <v>1912236.8091903129</v>
      </c>
    </row>
    <row r="12" spans="1:12" x14ac:dyDescent="0.25">
      <c r="A12" s="26" t="s">
        <v>38</v>
      </c>
      <c r="B12" s="27" t="s">
        <v>39</v>
      </c>
      <c r="C12" s="27" t="s">
        <v>22</v>
      </c>
      <c r="D12" s="27" t="s">
        <v>7</v>
      </c>
      <c r="E12" s="30">
        <f>+VLOOKUP(A12,Scores_DRCI!A:M,13,FALSE)</f>
        <v>2.5560759350853539</v>
      </c>
      <c r="F12" s="31">
        <f t="shared" si="0"/>
        <v>1811946.2278957311</v>
      </c>
      <c r="G12" s="30">
        <f t="shared" si="3"/>
        <v>2.5560759350853539</v>
      </c>
      <c r="H12" s="31">
        <f t="shared" si="1"/>
        <v>1904123.6750146598</v>
      </c>
      <c r="I12" s="31">
        <f t="shared" si="4"/>
        <v>1904123.6750146598</v>
      </c>
      <c r="J12" s="31">
        <f t="shared" si="4"/>
        <v>1904123.6750146598</v>
      </c>
      <c r="K12" s="31">
        <f t="shared" si="2"/>
        <v>1837474.1163792571</v>
      </c>
    </row>
    <row r="13" spans="1:12" x14ac:dyDescent="0.25">
      <c r="A13" s="26" t="s">
        <v>267</v>
      </c>
      <c r="B13" s="27" t="s">
        <v>268</v>
      </c>
      <c r="C13" s="27" t="s">
        <v>37</v>
      </c>
      <c r="D13" s="27" t="s">
        <v>209</v>
      </c>
      <c r="E13" s="30">
        <f>+VLOOKUP(A13,Scores_DRCI!A:M,13,FALSE)</f>
        <v>2.4268700460183141</v>
      </c>
      <c r="F13" s="31">
        <f t="shared" si="0"/>
        <v>1720355.0039796389</v>
      </c>
      <c r="G13" s="30">
        <f t="shared" si="3"/>
        <v>2.4268700460183141</v>
      </c>
      <c r="H13" s="31">
        <f t="shared" si="1"/>
        <v>1807873.0163597739</v>
      </c>
      <c r="I13" s="31">
        <f t="shared" si="4"/>
        <v>1807873.0163597739</v>
      </c>
      <c r="J13" s="31">
        <f>+I13*1.07</f>
        <v>1934424.1275049583</v>
      </c>
      <c r="K13" s="31">
        <f t="shared" si="2"/>
        <v>1866713.9698068839</v>
      </c>
    </row>
    <row r="14" spans="1:12" x14ac:dyDescent="0.25">
      <c r="A14" s="26" t="s">
        <v>105</v>
      </c>
      <c r="B14" s="27" t="s">
        <v>106</v>
      </c>
      <c r="C14" s="27" t="s">
        <v>22</v>
      </c>
      <c r="D14" s="27" t="s">
        <v>90</v>
      </c>
      <c r="E14" s="30">
        <f>+VLOOKUP(A14,Scores_DRCI!A:M,13,FALSE)</f>
        <v>2.2461189044774388</v>
      </c>
      <c r="F14" s="31">
        <f t="shared" si="0"/>
        <v>1592224.4799183886</v>
      </c>
      <c r="G14" s="30">
        <f t="shared" si="3"/>
        <v>2.2461189044774388</v>
      </c>
      <c r="H14" s="31">
        <f t="shared" si="1"/>
        <v>1673224.2278908142</v>
      </c>
      <c r="I14" s="31">
        <f t="shared" si="4"/>
        <v>1673224.2278908142</v>
      </c>
      <c r="J14" s="31">
        <f>+I14</f>
        <v>1673224.2278908142</v>
      </c>
      <c r="K14" s="31">
        <f t="shared" si="2"/>
        <v>1614656.7841106055</v>
      </c>
    </row>
    <row r="15" spans="1:12" x14ac:dyDescent="0.25">
      <c r="A15" s="26" t="s">
        <v>75</v>
      </c>
      <c r="B15" s="27" t="s">
        <v>76</v>
      </c>
      <c r="C15" s="27" t="s">
        <v>22</v>
      </c>
      <c r="D15" s="27" t="s">
        <v>72</v>
      </c>
      <c r="E15" s="30">
        <f>+VLOOKUP(A15,Scores_DRCI!A:M,13,FALSE)</f>
        <v>2.0175490224502024</v>
      </c>
      <c r="F15" s="31">
        <f t="shared" si="0"/>
        <v>1430196.2984136818</v>
      </c>
      <c r="G15" s="30">
        <f t="shared" si="3"/>
        <v>2.0175490224502024</v>
      </c>
      <c r="H15" s="31">
        <f t="shared" si="1"/>
        <v>1502953.3381299293</v>
      </c>
      <c r="I15" s="31">
        <f t="shared" si="4"/>
        <v>1502953.3381299293</v>
      </c>
      <c r="J15" s="31">
        <f t="shared" si="4"/>
        <v>1502953.3381299293</v>
      </c>
      <c r="K15" s="31">
        <f t="shared" si="2"/>
        <v>1450345.8431702368</v>
      </c>
    </row>
    <row r="16" spans="1:12" x14ac:dyDescent="0.25">
      <c r="A16" s="26" t="s">
        <v>149</v>
      </c>
      <c r="B16" s="27" t="s">
        <v>150</v>
      </c>
      <c r="C16" s="27" t="s">
        <v>22</v>
      </c>
      <c r="D16" s="27" t="s">
        <v>130</v>
      </c>
      <c r="E16" s="30">
        <f>+VLOOKUP(A16,Scores_DRCI!A:M,13,FALSE)</f>
        <v>1.9990595017716033</v>
      </c>
      <c r="F16" s="31">
        <f t="shared" si="0"/>
        <v>1417089.4823017931</v>
      </c>
      <c r="G16" s="30">
        <f t="shared" si="3"/>
        <v>1.9990595017716033</v>
      </c>
      <c r="H16" s="31">
        <f t="shared" si="1"/>
        <v>1489179.7512107999</v>
      </c>
      <c r="I16" s="31">
        <f t="shared" si="4"/>
        <v>1489179.7512107999</v>
      </c>
      <c r="J16" s="31">
        <f t="shared" si="4"/>
        <v>1489179.7512107999</v>
      </c>
      <c r="K16" s="31">
        <f t="shared" si="2"/>
        <v>1437054.369624851</v>
      </c>
    </row>
    <row r="17" spans="1:11" x14ac:dyDescent="0.25">
      <c r="A17" s="27" t="s">
        <v>455</v>
      </c>
      <c r="B17" s="27" t="s">
        <v>87</v>
      </c>
      <c r="C17" s="27" t="s">
        <v>22</v>
      </c>
      <c r="D17" s="27" t="s">
        <v>72</v>
      </c>
      <c r="E17" s="30">
        <f>+VLOOKUP(A17,Scores_DRCI!A:M,13,FALSE)</f>
        <v>1.9620570486160385</v>
      </c>
      <c r="F17" s="31">
        <f t="shared" si="0"/>
        <v>1390859.2539670956</v>
      </c>
      <c r="G17" s="30">
        <f t="shared" si="3"/>
        <v>1.9620570486160385</v>
      </c>
      <c r="H17" s="31">
        <f t="shared" si="1"/>
        <v>1461615.1369831795</v>
      </c>
      <c r="I17" s="31">
        <f t="shared" si="4"/>
        <v>1461615.1369831795</v>
      </c>
      <c r="J17" s="31">
        <f t="shared" si="4"/>
        <v>1461615.1369831795</v>
      </c>
      <c r="K17" s="31">
        <f t="shared" si="2"/>
        <v>1410454.5926062483</v>
      </c>
    </row>
    <row r="18" spans="1:11" x14ac:dyDescent="0.25">
      <c r="A18" s="27" t="s">
        <v>454</v>
      </c>
      <c r="B18" s="27" t="s">
        <v>111</v>
      </c>
      <c r="C18" s="27" t="s">
        <v>112</v>
      </c>
      <c r="D18" s="27" t="s">
        <v>90</v>
      </c>
      <c r="E18" s="30">
        <f>+VLOOKUP(A18,Scores_DRCI!A:M,13,FALSE)</f>
        <v>1.9083767289229852</v>
      </c>
      <c r="F18" s="31">
        <f t="shared" si="0"/>
        <v>1352806.4514486066</v>
      </c>
      <c r="G18" s="30">
        <f t="shared" si="3"/>
        <v>1.9083767289229852</v>
      </c>
      <c r="H18" s="31">
        <f t="shared" si="1"/>
        <v>1421626.5098039615</v>
      </c>
      <c r="I18" s="31">
        <f t="shared" si="4"/>
        <v>1421626.5098039615</v>
      </c>
      <c r="J18" s="31">
        <f t="shared" si="4"/>
        <v>1421626.5098039615</v>
      </c>
      <c r="K18" s="31">
        <f t="shared" si="2"/>
        <v>1371865.6772140865</v>
      </c>
    </row>
    <row r="19" spans="1:11" x14ac:dyDescent="0.25">
      <c r="A19" s="26" t="s">
        <v>29</v>
      </c>
      <c r="B19" s="27" t="s">
        <v>30</v>
      </c>
      <c r="C19" s="27" t="s">
        <v>22</v>
      </c>
      <c r="D19" s="27" t="s">
        <v>7</v>
      </c>
      <c r="E19" s="30">
        <f>+VLOOKUP(A19,Scores_DRCI!A:M,13,FALSE)</f>
        <v>1.8023430507107905</v>
      </c>
      <c r="F19" s="31">
        <f t="shared" si="0"/>
        <v>1277641.5001146861</v>
      </c>
      <c r="G19" s="30">
        <f t="shared" si="3"/>
        <v>1.8023430507107905</v>
      </c>
      <c r="H19" s="31">
        <f t="shared" si="1"/>
        <v>1342637.7621453425</v>
      </c>
      <c r="I19" s="31">
        <f t="shared" si="4"/>
        <v>1342637.7621453425</v>
      </c>
      <c r="J19" s="31">
        <f t="shared" si="4"/>
        <v>1342637.7621453425</v>
      </c>
      <c r="K19" s="31">
        <f t="shared" si="2"/>
        <v>1295641.752679979</v>
      </c>
    </row>
    <row r="20" spans="1:11" x14ac:dyDescent="0.25">
      <c r="A20" s="27" t="s">
        <v>472</v>
      </c>
      <c r="B20" s="27" t="s">
        <v>407</v>
      </c>
      <c r="C20" s="27" t="s">
        <v>22</v>
      </c>
      <c r="D20" s="27" t="s">
        <v>391</v>
      </c>
      <c r="E20" s="30">
        <f>+VLOOKUP(A20,Scores_DRCI!A:M,13,FALSE)</f>
        <v>1.7893384136822308</v>
      </c>
      <c r="F20" s="31">
        <f t="shared" si="0"/>
        <v>1268422.7978509506</v>
      </c>
      <c r="G20" s="30">
        <f t="shared" si="3"/>
        <v>1.7893384136822308</v>
      </c>
      <c r="H20" s="31">
        <f t="shared" si="1"/>
        <v>1332950.0854565725</v>
      </c>
      <c r="I20" s="31">
        <f t="shared" si="4"/>
        <v>1332950.0854565725</v>
      </c>
      <c r="J20" s="31">
        <f t="shared" si="4"/>
        <v>1332950.0854565725</v>
      </c>
      <c r="K20" s="31">
        <f t="shared" si="2"/>
        <v>1286293.1712842204</v>
      </c>
    </row>
    <row r="21" spans="1:11" x14ac:dyDescent="0.25">
      <c r="A21" s="25" t="s">
        <v>461</v>
      </c>
      <c r="B21" s="27" t="s">
        <v>433</v>
      </c>
      <c r="C21" s="27" t="s">
        <v>22</v>
      </c>
      <c r="D21" s="27" t="s">
        <v>410</v>
      </c>
      <c r="E21" s="30">
        <f>+VLOOKUP(A21,Scores_DRCI!A:M,13,FALSE)</f>
        <v>1.5655086941272296</v>
      </c>
      <c r="F21" s="31">
        <f t="shared" si="0"/>
        <v>1109754.8136679607</v>
      </c>
      <c r="G21" s="30">
        <f t="shared" si="3"/>
        <v>1.5655086941272296</v>
      </c>
      <c r="H21" s="31">
        <f t="shared" si="1"/>
        <v>1166210.3331955201</v>
      </c>
      <c r="I21" s="31">
        <f t="shared" si="4"/>
        <v>1166210.3331955201</v>
      </c>
      <c r="J21" s="31">
        <f t="shared" si="4"/>
        <v>1166210.3331955201</v>
      </c>
      <c r="K21" s="31">
        <f t="shared" si="2"/>
        <v>1125389.7683323009</v>
      </c>
    </row>
    <row r="22" spans="1:11" x14ac:dyDescent="0.25">
      <c r="A22" s="26" t="s">
        <v>48</v>
      </c>
      <c r="B22" s="27" t="s">
        <v>49</v>
      </c>
      <c r="C22" s="27" t="s">
        <v>37</v>
      </c>
      <c r="D22" s="27" t="s">
        <v>7</v>
      </c>
      <c r="E22" s="30">
        <f>+VLOOKUP(A22,Scores_DRCI!A:M,13,FALSE)</f>
        <v>1.5850111448656332</v>
      </c>
      <c r="F22" s="31">
        <f t="shared" si="0"/>
        <v>1123579.6737063981</v>
      </c>
      <c r="G22" s="30">
        <f t="shared" si="3"/>
        <v>1.5850111448656332</v>
      </c>
      <c r="H22" s="31">
        <f t="shared" si="1"/>
        <v>1180738.4924188342</v>
      </c>
      <c r="I22" s="31">
        <f t="shared" si="4"/>
        <v>1180738.4924188342</v>
      </c>
      <c r="J22" s="31">
        <f t="shared" si="4"/>
        <v>1180738.4924188342</v>
      </c>
      <c r="K22" s="31">
        <f t="shared" si="2"/>
        <v>1139409.4020786597</v>
      </c>
    </row>
    <row r="23" spans="1:11" x14ac:dyDescent="0.25">
      <c r="A23" s="26" t="s">
        <v>353</v>
      </c>
      <c r="B23" s="27" t="s">
        <v>354</v>
      </c>
      <c r="C23" s="27" t="s">
        <v>22</v>
      </c>
      <c r="D23" s="27" t="s">
        <v>352</v>
      </c>
      <c r="E23" s="30">
        <f>+VLOOKUP(A23,Scores_DRCI!A:M,13,FALSE)</f>
        <v>1.4947088407071174</v>
      </c>
      <c r="F23" s="31">
        <f t="shared" si="0"/>
        <v>1059566.3487717255</v>
      </c>
      <c r="G23" s="30">
        <f t="shared" si="3"/>
        <v>1.4947088407071174</v>
      </c>
      <c r="H23" s="31">
        <f t="shared" si="1"/>
        <v>1113468.6774276521</v>
      </c>
      <c r="I23" s="31">
        <f t="shared" si="4"/>
        <v>1113468.6774276521</v>
      </c>
      <c r="J23" s="31">
        <f t="shared" si="4"/>
        <v>1113468.6774276521</v>
      </c>
      <c r="K23" s="31">
        <f t="shared" si="2"/>
        <v>1074494.2153805231</v>
      </c>
    </row>
    <row r="24" spans="1:11" x14ac:dyDescent="0.25">
      <c r="A24" s="26" t="s">
        <v>204</v>
      </c>
      <c r="B24" s="27" t="s">
        <v>205</v>
      </c>
      <c r="C24" s="27" t="s">
        <v>22</v>
      </c>
      <c r="D24" s="27" t="s">
        <v>161</v>
      </c>
      <c r="E24" s="30">
        <f>+VLOOKUP(A24,Scores_DRCI!A:M,13,FALSE)</f>
        <v>1.461154931194111</v>
      </c>
      <c r="F24" s="31">
        <f t="shared" si="0"/>
        <v>1035780.7174691809</v>
      </c>
      <c r="G24" s="30">
        <f t="shared" si="3"/>
        <v>1.461154931194111</v>
      </c>
      <c r="H24" s="31">
        <f t="shared" si="1"/>
        <v>1088473.0219324322</v>
      </c>
      <c r="I24" s="31">
        <f t="shared" si="4"/>
        <v>1088473.0219324322</v>
      </c>
      <c r="J24" s="31">
        <f t="shared" si="4"/>
        <v>1088473.0219324322</v>
      </c>
      <c r="K24" s="31">
        <f t="shared" si="2"/>
        <v>1050373.4764825911</v>
      </c>
    </row>
    <row r="25" spans="1:11" x14ac:dyDescent="0.25">
      <c r="A25" s="26" t="s">
        <v>306</v>
      </c>
      <c r="B25" s="27" t="s">
        <v>307</v>
      </c>
      <c r="C25" s="27" t="s">
        <v>22</v>
      </c>
      <c r="D25" s="27" t="s">
        <v>299</v>
      </c>
      <c r="E25" s="30">
        <f>+VLOOKUP(A25,Scores_DRCI!A:M,13,FALSE)</f>
        <v>1.5085351676472367</v>
      </c>
      <c r="F25" s="31">
        <f t="shared" si="0"/>
        <v>1069367.5290109054</v>
      </c>
      <c r="G25" s="30">
        <f t="shared" si="3"/>
        <v>1.5085351676472367</v>
      </c>
      <c r="H25" s="31">
        <f t="shared" si="1"/>
        <v>1123768.4639495634</v>
      </c>
      <c r="I25" s="31">
        <f t="shared" si="4"/>
        <v>1123768.4639495634</v>
      </c>
      <c r="J25" s="31">
        <f t="shared" si="4"/>
        <v>1123768.4639495634</v>
      </c>
      <c r="K25" s="31">
        <f t="shared" si="2"/>
        <v>1084433.4810839961</v>
      </c>
    </row>
    <row r="26" spans="1:11" x14ac:dyDescent="0.25">
      <c r="A26" s="26" t="s">
        <v>207</v>
      </c>
      <c r="B26" s="27" t="s">
        <v>208</v>
      </c>
      <c r="C26" s="27" t="s">
        <v>17</v>
      </c>
      <c r="D26" s="27" t="s">
        <v>209</v>
      </c>
      <c r="E26" s="30">
        <f>+VLOOKUP(A26,Scores_DRCI!A:M,13,FALSE)</f>
        <v>1.399914291286023</v>
      </c>
      <c r="F26" s="31">
        <f t="shared" si="0"/>
        <v>992368.56959350558</v>
      </c>
      <c r="G26" s="30">
        <f t="shared" si="3"/>
        <v>1.399914291286023</v>
      </c>
      <c r="H26" s="31">
        <f t="shared" si="1"/>
        <v>1042852.4084281843</v>
      </c>
      <c r="I26" s="31">
        <f t="shared" si="4"/>
        <v>1042852.4084281843</v>
      </c>
      <c r="J26" s="31">
        <f>+I26*1.07</f>
        <v>1115852.0770181573</v>
      </c>
      <c r="K26" s="31">
        <f t="shared" si="2"/>
        <v>1076794.1894389354</v>
      </c>
    </row>
    <row r="27" spans="1:11" x14ac:dyDescent="0.25">
      <c r="A27" s="25" t="s">
        <v>457</v>
      </c>
      <c r="B27" s="27" t="s">
        <v>158</v>
      </c>
      <c r="C27" s="27" t="s">
        <v>22</v>
      </c>
      <c r="D27" s="27" t="s">
        <v>130</v>
      </c>
      <c r="E27" s="30">
        <f>+VLOOKUP(A27,Scores_DRCI!A:M,13,FALSE)</f>
        <v>1.3859728678767644</v>
      </c>
      <c r="F27" s="31">
        <f t="shared" si="0"/>
        <v>982485.79998906504</v>
      </c>
      <c r="G27" s="30">
        <f t="shared" si="3"/>
        <v>1.3859728678767644</v>
      </c>
      <c r="H27" s="31">
        <f t="shared" si="1"/>
        <v>1032466.881921482</v>
      </c>
      <c r="I27" s="31">
        <f t="shared" si="4"/>
        <v>1032466.881921482</v>
      </c>
      <c r="J27" s="31">
        <f>+I27</f>
        <v>1032466.881921482</v>
      </c>
      <c r="K27" s="31">
        <f t="shared" si="2"/>
        <v>996327.70520271815</v>
      </c>
    </row>
    <row r="28" spans="1:11" x14ac:dyDescent="0.25">
      <c r="A28" s="26" t="s">
        <v>120</v>
      </c>
      <c r="B28" s="27" t="s">
        <v>121</v>
      </c>
      <c r="C28" s="27" t="s">
        <v>22</v>
      </c>
      <c r="D28" s="27" t="s">
        <v>115</v>
      </c>
      <c r="E28" s="30">
        <f>+VLOOKUP(A28,Scores_DRCI!A:M,13,FALSE)</f>
        <v>1.3433377790612175</v>
      </c>
      <c r="F28" s="31">
        <f t="shared" si="0"/>
        <v>952262.71964354708</v>
      </c>
      <c r="G28" s="30">
        <f t="shared" si="3"/>
        <v>1.3433377790612175</v>
      </c>
      <c r="H28" s="31">
        <f t="shared" si="1"/>
        <v>1000706.2910541671</v>
      </c>
      <c r="I28" s="31">
        <f t="shared" si="4"/>
        <v>1000706.2910541671</v>
      </c>
      <c r="J28" s="31">
        <f t="shared" si="4"/>
        <v>1000706.2910541671</v>
      </c>
      <c r="K28" s="31">
        <f t="shared" si="2"/>
        <v>965678.82225179649</v>
      </c>
    </row>
    <row r="29" spans="1:11" x14ac:dyDescent="0.25">
      <c r="A29" s="26" t="s">
        <v>343</v>
      </c>
      <c r="B29" s="27" t="s">
        <v>344</v>
      </c>
      <c r="C29" s="27" t="s">
        <v>22</v>
      </c>
      <c r="D29" s="27" t="s">
        <v>312</v>
      </c>
      <c r="E29" s="30">
        <f>+VLOOKUP(A29,Scores_DRCI!A:M,13,FALSE)</f>
        <v>1.2883866768281662</v>
      </c>
      <c r="F29" s="31">
        <f t="shared" si="0"/>
        <v>913309.08722473355</v>
      </c>
      <c r="G29" s="30">
        <f t="shared" si="3"/>
        <v>1.2883866768281662</v>
      </c>
      <c r="H29" s="31">
        <f t="shared" si="1"/>
        <v>959771.00689696532</v>
      </c>
      <c r="I29" s="31">
        <f t="shared" si="4"/>
        <v>959771.00689696532</v>
      </c>
      <c r="J29" s="31">
        <f t="shared" si="4"/>
        <v>959771.00689696532</v>
      </c>
      <c r="K29" s="31">
        <f t="shared" si="2"/>
        <v>926176.38547603984</v>
      </c>
    </row>
    <row r="30" spans="1:11" x14ac:dyDescent="0.25">
      <c r="A30" s="26" t="s">
        <v>297</v>
      </c>
      <c r="B30" s="27" t="s">
        <v>298</v>
      </c>
      <c r="C30" s="27" t="s">
        <v>22</v>
      </c>
      <c r="D30" s="27" t="s">
        <v>299</v>
      </c>
      <c r="E30" s="30">
        <f>+VLOOKUP(A30,Scores_DRCI!A:M,13,FALSE)</f>
        <v>1.2729289555451238</v>
      </c>
      <c r="F30" s="31">
        <f t="shared" si="0"/>
        <v>902351.44727897923</v>
      </c>
      <c r="G30" s="30">
        <f t="shared" si="3"/>
        <v>1.2729289555451238</v>
      </c>
      <c r="H30" s="31">
        <f t="shared" si="1"/>
        <v>948255.92917458294</v>
      </c>
      <c r="I30" s="31">
        <f t="shared" si="4"/>
        <v>948255.92917458294</v>
      </c>
      <c r="J30" s="31">
        <f t="shared" si="4"/>
        <v>948255.92917458294</v>
      </c>
      <c r="K30" s="31">
        <f t="shared" si="2"/>
        <v>915064.36710212298</v>
      </c>
    </row>
    <row r="31" spans="1:11" x14ac:dyDescent="0.25">
      <c r="A31" s="26" t="s">
        <v>220</v>
      </c>
      <c r="B31" s="27" t="s">
        <v>221</v>
      </c>
      <c r="C31" s="27" t="s">
        <v>37</v>
      </c>
      <c r="D31" s="27" t="s">
        <v>209</v>
      </c>
      <c r="E31" s="30">
        <f>+VLOOKUP(A31,Scores_DRCI!A:M,13,FALSE)</f>
        <v>1.1790483829479537</v>
      </c>
      <c r="F31" s="31">
        <f t="shared" si="0"/>
        <v>835801.56624641386</v>
      </c>
      <c r="G31" s="30">
        <f t="shared" si="3"/>
        <v>1.1790483829479537</v>
      </c>
      <c r="H31" s="31">
        <f t="shared" si="1"/>
        <v>878320.51823764818</v>
      </c>
      <c r="I31" s="31">
        <f t="shared" si="4"/>
        <v>878320.51823764818</v>
      </c>
      <c r="J31" s="31">
        <f>+I31*1.07</f>
        <v>939802.95451428357</v>
      </c>
      <c r="K31" s="31">
        <f t="shared" si="2"/>
        <v>906907.26977251272</v>
      </c>
    </row>
    <row r="32" spans="1:11" x14ac:dyDescent="0.25">
      <c r="A32" s="26" t="s">
        <v>345</v>
      </c>
      <c r="B32" s="27" t="s">
        <v>346</v>
      </c>
      <c r="C32" s="27" t="s">
        <v>22</v>
      </c>
      <c r="D32" s="27" t="s">
        <v>312</v>
      </c>
      <c r="E32" s="30">
        <f>+VLOOKUP(A32,Scores_DRCI!A:M,13,FALSE)</f>
        <v>1.1071797093145024</v>
      </c>
      <c r="F32" s="31">
        <f t="shared" si="0"/>
        <v>784855.43811831786</v>
      </c>
      <c r="G32" s="30">
        <f t="shared" si="3"/>
        <v>1.1071797093145024</v>
      </c>
      <c r="H32" s="31">
        <f t="shared" si="1"/>
        <v>824782.65534438996</v>
      </c>
      <c r="I32" s="31">
        <f t="shared" si="4"/>
        <v>824782.65534438996</v>
      </c>
      <c r="J32" s="31">
        <f>+I32</f>
        <v>824782.65534438996</v>
      </c>
      <c r="K32" s="31">
        <f t="shared" si="2"/>
        <v>795912.99699700566</v>
      </c>
    </row>
    <row r="33" spans="1:11" x14ac:dyDescent="0.25">
      <c r="A33" s="26" t="s">
        <v>411</v>
      </c>
      <c r="B33" s="27" t="s">
        <v>412</v>
      </c>
      <c r="C33" s="27" t="s">
        <v>37</v>
      </c>
      <c r="D33" s="27" t="s">
        <v>410</v>
      </c>
      <c r="E33" s="30">
        <f>+VLOOKUP(A33,Scores_DRCI!A:M,13,FALSE)</f>
        <v>1.0691455462504624</v>
      </c>
      <c r="F33" s="31">
        <f t="shared" si="0"/>
        <v>757893.85323380737</v>
      </c>
      <c r="G33" s="30">
        <f t="shared" si="3"/>
        <v>1.0691455462504624</v>
      </c>
      <c r="H33" s="31">
        <f t="shared" si="1"/>
        <v>796449.47894867847</v>
      </c>
      <c r="I33" s="31">
        <f t="shared" si="4"/>
        <v>796449.47894867847</v>
      </c>
      <c r="J33" s="31">
        <f t="shared" si="4"/>
        <v>796449.47894867847</v>
      </c>
      <c r="K33" s="31">
        <f t="shared" si="2"/>
        <v>768571.55959718616</v>
      </c>
    </row>
    <row r="34" spans="1:11" x14ac:dyDescent="0.25">
      <c r="A34" s="25" t="s">
        <v>462</v>
      </c>
      <c r="B34" s="27" t="s">
        <v>406</v>
      </c>
      <c r="C34" s="27" t="s">
        <v>37</v>
      </c>
      <c r="D34" s="27" t="s">
        <v>391</v>
      </c>
      <c r="E34" s="30">
        <f>+VLOOKUP(A34,Scores_DRCI!A:M,13,FALSE)</f>
        <v>0.95779180844921918</v>
      </c>
      <c r="F34" s="31">
        <f t="shared" ref="F34:F65" si="5">+E34*F$224/E$224</f>
        <v>678957.62821734848</v>
      </c>
      <c r="G34" s="30">
        <f t="shared" si="3"/>
        <v>0.95779180844921918</v>
      </c>
      <c r="H34" s="31">
        <f t="shared" si="1"/>
        <v>713497.60512586811</v>
      </c>
      <c r="I34" s="31">
        <f t="shared" si="4"/>
        <v>713497.60512586811</v>
      </c>
      <c r="J34" s="31">
        <f t="shared" si="4"/>
        <v>713497.60512586811</v>
      </c>
      <c r="K34" s="31">
        <f t="shared" ref="K34:K97" si="6">+J34*F$224/J$224</f>
        <v>688523.22920005547</v>
      </c>
    </row>
    <row r="35" spans="1:11" x14ac:dyDescent="0.25">
      <c r="A35" s="26" t="s">
        <v>164</v>
      </c>
      <c r="B35" s="27" t="s">
        <v>165</v>
      </c>
      <c r="C35" s="27" t="s">
        <v>37</v>
      </c>
      <c r="D35" s="27" t="s">
        <v>161</v>
      </c>
      <c r="E35" s="30">
        <f>+VLOOKUP(A35,Scores_DRCI!A:M,13,FALSE)</f>
        <v>0.92312904839427301</v>
      </c>
      <c r="F35" s="31">
        <f t="shared" si="5"/>
        <v>654385.95706004498</v>
      </c>
      <c r="G35" s="30">
        <f t="shared" si="3"/>
        <v>0.92312904839427301</v>
      </c>
      <c r="H35" s="31">
        <f t="shared" si="1"/>
        <v>687675.92230494239</v>
      </c>
      <c r="I35" s="31">
        <f t="shared" si="4"/>
        <v>687675.92230494239</v>
      </c>
      <c r="J35" s="31">
        <f t="shared" si="4"/>
        <v>687675.92230494239</v>
      </c>
      <c r="K35" s="31">
        <f t="shared" si="6"/>
        <v>663605.37620164629</v>
      </c>
    </row>
    <row r="36" spans="1:11" x14ac:dyDescent="0.25">
      <c r="A36" s="26" t="s">
        <v>361</v>
      </c>
      <c r="B36" s="27" t="s">
        <v>362</v>
      </c>
      <c r="C36" s="27" t="s">
        <v>37</v>
      </c>
      <c r="D36" s="27" t="s">
        <v>352</v>
      </c>
      <c r="E36" s="30">
        <f>+VLOOKUP(A36,Scores_DRCI!A:M,13,FALSE)</f>
        <v>0.72787023190458044</v>
      </c>
      <c r="F36" s="31">
        <f t="shared" si="5"/>
        <v>515971.26008428045</v>
      </c>
      <c r="G36" s="30">
        <f t="shared" si="3"/>
        <v>0.72787023190458044</v>
      </c>
      <c r="H36" s="31">
        <f t="shared" si="1"/>
        <v>542219.7838037397</v>
      </c>
      <c r="I36" s="31">
        <f t="shared" si="4"/>
        <v>542219.7838037397</v>
      </c>
      <c r="J36" s="31">
        <f t="shared" si="4"/>
        <v>542219.7838037397</v>
      </c>
      <c r="K36" s="31">
        <f t="shared" si="6"/>
        <v>523240.60206880094</v>
      </c>
    </row>
    <row r="37" spans="1:11" x14ac:dyDescent="0.25">
      <c r="A37" s="27" t="s">
        <v>456</v>
      </c>
      <c r="B37" s="27" t="s">
        <v>157</v>
      </c>
      <c r="C37" s="27" t="s">
        <v>112</v>
      </c>
      <c r="D37" s="27" t="s">
        <v>130</v>
      </c>
      <c r="E37" s="30">
        <f>+VLOOKUP(A37,Scores_DRCI!A:M,13,FALSE)</f>
        <v>0.69107429516129137</v>
      </c>
      <c r="F37" s="31">
        <f t="shared" si="5"/>
        <v>489887.42670956254</v>
      </c>
      <c r="G37" s="30">
        <f t="shared" si="3"/>
        <v>0.69107429516129137</v>
      </c>
      <c r="H37" s="31">
        <f t="shared" si="1"/>
        <v>514809.01195008622</v>
      </c>
      <c r="I37" s="31">
        <f t="shared" si="4"/>
        <v>514809.01195008622</v>
      </c>
      <c r="J37" s="31">
        <f t="shared" si="4"/>
        <v>514809.01195008622</v>
      </c>
      <c r="K37" s="31">
        <f t="shared" si="6"/>
        <v>496789.28251852136</v>
      </c>
    </row>
    <row r="38" spans="1:11" x14ac:dyDescent="0.25">
      <c r="A38" s="25" t="s">
        <v>470</v>
      </c>
      <c r="B38" s="27" t="s">
        <v>284</v>
      </c>
      <c r="C38" s="27" t="s">
        <v>17</v>
      </c>
      <c r="D38" s="27" t="s">
        <v>209</v>
      </c>
      <c r="E38" s="30">
        <f>+VLOOKUP(A38,Scores_DRCI!A:M,13,FALSE)</f>
        <v>0.62847130509696658</v>
      </c>
      <c r="F38" s="31">
        <f t="shared" si="5"/>
        <v>445509.53865661653</v>
      </c>
      <c r="G38" s="30">
        <f t="shared" si="3"/>
        <v>0.62847130509696658</v>
      </c>
      <c r="H38" s="31">
        <f t="shared" si="1"/>
        <v>468173.52907105046</v>
      </c>
      <c r="I38" s="31">
        <f t="shared" si="4"/>
        <v>468173.52907105046</v>
      </c>
      <c r="J38" s="31">
        <f>+I38*1.07</f>
        <v>500945.67610602401</v>
      </c>
      <c r="K38" s="31">
        <f t="shared" si="6"/>
        <v>483411.20150708657</v>
      </c>
    </row>
    <row r="39" spans="1:11" x14ac:dyDescent="0.25">
      <c r="A39" s="26" t="s">
        <v>300</v>
      </c>
      <c r="B39" s="27" t="s">
        <v>301</v>
      </c>
      <c r="C39" s="27" t="s">
        <v>37</v>
      </c>
      <c r="D39" s="27" t="s">
        <v>299</v>
      </c>
      <c r="E39" s="30">
        <f>+VLOOKUP(A39,Scores_DRCI!A:M,13,FALSE)</f>
        <v>0.58383680336599308</v>
      </c>
      <c r="F39" s="31">
        <f t="shared" si="5"/>
        <v>413869.11830159987</v>
      </c>
      <c r="G39" s="30">
        <f t="shared" si="3"/>
        <v>0.58383680336599308</v>
      </c>
      <c r="H39" s="31">
        <f t="shared" si="1"/>
        <v>434923.49518049182</v>
      </c>
      <c r="I39" s="31">
        <f t="shared" si="4"/>
        <v>434923.49518049182</v>
      </c>
      <c r="J39" s="31">
        <f>+I39</f>
        <v>434923.49518049182</v>
      </c>
      <c r="K39" s="31">
        <f t="shared" si="6"/>
        <v>419699.97825545631</v>
      </c>
    </row>
    <row r="40" spans="1:11" x14ac:dyDescent="0.25">
      <c r="A40" s="26" t="s">
        <v>359</v>
      </c>
      <c r="B40" s="27" t="s">
        <v>360</v>
      </c>
      <c r="C40" s="27" t="s">
        <v>37</v>
      </c>
      <c r="D40" s="27" t="s">
        <v>352</v>
      </c>
      <c r="E40" s="30">
        <f>+VLOOKUP(A40,Scores_DRCI!A:M,13,FALSE)</f>
        <v>0.57442195973038201</v>
      </c>
      <c r="F40" s="31">
        <f t="shared" si="5"/>
        <v>407195.14192334958</v>
      </c>
      <c r="G40" s="30">
        <f t="shared" si="3"/>
        <v>0.57442195973038201</v>
      </c>
      <c r="H40" s="31">
        <f t="shared" si="1"/>
        <v>427909.99983903609</v>
      </c>
      <c r="I40" s="31">
        <f t="shared" si="4"/>
        <v>427909.99983903609</v>
      </c>
      <c r="J40" s="31">
        <f t="shared" si="4"/>
        <v>427909.99983903609</v>
      </c>
      <c r="K40" s="31">
        <f t="shared" si="6"/>
        <v>412931.97451474756</v>
      </c>
    </row>
    <row r="41" spans="1:11" x14ac:dyDescent="0.25">
      <c r="A41" s="26" t="s">
        <v>319</v>
      </c>
      <c r="B41" s="27" t="s">
        <v>320</v>
      </c>
      <c r="C41" s="27" t="s">
        <v>37</v>
      </c>
      <c r="D41" s="27" t="s">
        <v>312</v>
      </c>
      <c r="E41" s="30">
        <f>+VLOOKUP(A41,Scores_DRCI!A:M,13,FALSE)</f>
        <v>0.54035195357019161</v>
      </c>
      <c r="F41" s="31">
        <f t="shared" si="5"/>
        <v>383043.66101506428</v>
      </c>
      <c r="G41" s="30">
        <f t="shared" si="3"/>
        <v>0.54035195357019161</v>
      </c>
      <c r="H41" s="31">
        <f t="shared" si="1"/>
        <v>402529.88321298303</v>
      </c>
      <c r="I41" s="31">
        <f t="shared" si="4"/>
        <v>402529.88321298303</v>
      </c>
      <c r="J41" s="31">
        <f t="shared" si="4"/>
        <v>402529.88321298303</v>
      </c>
      <c r="K41" s="31">
        <f t="shared" si="6"/>
        <v>388440.23168155144</v>
      </c>
    </row>
    <row r="42" spans="1:11" x14ac:dyDescent="0.25">
      <c r="A42" s="26" t="s">
        <v>243</v>
      </c>
      <c r="B42" s="27" t="s">
        <v>244</v>
      </c>
      <c r="C42" s="27" t="s">
        <v>10</v>
      </c>
      <c r="D42" s="27" t="s">
        <v>209</v>
      </c>
      <c r="E42" s="30">
        <f>+VLOOKUP(A42,Scores_DRCI!A:M,13,FALSE)</f>
        <v>0.49769437596587135</v>
      </c>
      <c r="F42" s="31">
        <f t="shared" si="5"/>
        <v>352804.63885990425</v>
      </c>
      <c r="G42" s="30">
        <f t="shared" si="3"/>
        <v>0.49769437596587135</v>
      </c>
      <c r="H42" s="31">
        <f t="shared" si="1"/>
        <v>370752.53954324231</v>
      </c>
      <c r="I42" s="31">
        <f t="shared" si="4"/>
        <v>370752.53954324231</v>
      </c>
      <c r="J42" s="31">
        <f>+I42*1.07</f>
        <v>396705.21731126931</v>
      </c>
      <c r="K42" s="31">
        <f t="shared" si="6"/>
        <v>382819.44508486491</v>
      </c>
    </row>
    <row r="43" spans="1:11" x14ac:dyDescent="0.25">
      <c r="A43" s="25" t="s">
        <v>458</v>
      </c>
      <c r="B43" s="27" t="s">
        <v>206</v>
      </c>
      <c r="C43" s="27" t="s">
        <v>17</v>
      </c>
      <c r="D43" s="27" t="s">
        <v>161</v>
      </c>
      <c r="E43" s="30">
        <f>+VLOOKUP(A43,Scores_DRCI!A:M,13,FALSE)</f>
        <v>0.48454505189097902</v>
      </c>
      <c r="F43" s="31">
        <f t="shared" si="5"/>
        <v>343483.371119052</v>
      </c>
      <c r="G43" s="30">
        <f t="shared" si="3"/>
        <v>0.48454505189097902</v>
      </c>
      <c r="H43" s="31">
        <f t="shared" si="1"/>
        <v>360957.07965968968</v>
      </c>
      <c r="I43" s="31">
        <f t="shared" si="4"/>
        <v>360957.07965968968</v>
      </c>
      <c r="J43" s="31">
        <f>+I43</f>
        <v>360957.07965968968</v>
      </c>
      <c r="K43" s="31">
        <f t="shared" si="6"/>
        <v>348322.59043962526</v>
      </c>
    </row>
    <row r="44" spans="1:11" x14ac:dyDescent="0.25">
      <c r="A44" s="26" t="s">
        <v>73</v>
      </c>
      <c r="B44" s="27" t="s">
        <v>74</v>
      </c>
      <c r="C44" s="27" t="s">
        <v>37</v>
      </c>
      <c r="D44" s="27" t="s">
        <v>72</v>
      </c>
      <c r="E44" s="30">
        <f>+VLOOKUP(A44,Scores_DRCI!A:M,13,FALSE)</f>
        <v>0.43903916265778908</v>
      </c>
      <c r="F44" s="31">
        <f t="shared" si="5"/>
        <v>311225.24325542653</v>
      </c>
      <c r="G44" s="30">
        <f t="shared" si="3"/>
        <v>0.43903916265778908</v>
      </c>
      <c r="H44" s="31">
        <f t="shared" si="1"/>
        <v>327057.91420370794</v>
      </c>
      <c r="I44" s="31">
        <f t="shared" si="4"/>
        <v>327057.91420370794</v>
      </c>
      <c r="J44" s="31">
        <f>+I44</f>
        <v>327057.91420370794</v>
      </c>
      <c r="K44" s="31">
        <f t="shared" si="6"/>
        <v>315609.98888461082</v>
      </c>
    </row>
    <row r="45" spans="1:11" x14ac:dyDescent="0.25">
      <c r="A45" s="26" t="s">
        <v>408</v>
      </c>
      <c r="B45" s="27" t="s">
        <v>409</v>
      </c>
      <c r="C45" s="27" t="s">
        <v>37</v>
      </c>
      <c r="D45" s="27" t="s">
        <v>410</v>
      </c>
      <c r="E45" s="30">
        <f>+VLOOKUP(A45,Scores_DRCI!A:M,13,FALSE)</f>
        <v>0.42621489766647019</v>
      </c>
      <c r="F45" s="31">
        <f t="shared" si="5"/>
        <v>302134.40277701971</v>
      </c>
      <c r="G45" s="30">
        <f t="shared" si="3"/>
        <v>0.42621489766647019</v>
      </c>
      <c r="H45" s="31">
        <f t="shared" ref="H45" si="7">+G45*F$224/G$224</f>
        <v>317504.60389338003</v>
      </c>
      <c r="I45" s="31">
        <f t="shared" ref="I45" si="8">+H45</f>
        <v>317504.60389338003</v>
      </c>
      <c r="J45" s="31">
        <f>+I45</f>
        <v>317504.60389338003</v>
      </c>
      <c r="K45" s="31">
        <f t="shared" si="6"/>
        <v>306391.07067498803</v>
      </c>
    </row>
    <row r="46" spans="1:11" x14ac:dyDescent="0.25">
      <c r="A46" s="26" t="s">
        <v>35</v>
      </c>
      <c r="B46" s="27" t="s">
        <v>36</v>
      </c>
      <c r="C46" s="27" t="s">
        <v>37</v>
      </c>
      <c r="D46" s="27" t="s">
        <v>7</v>
      </c>
      <c r="E46" s="30">
        <f>+VLOOKUP(A46,Scores_DRCI!A:M,13,FALSE)</f>
        <v>0.38800484102959315</v>
      </c>
      <c r="F46" s="31">
        <f t="shared" si="5"/>
        <v>275048.1307924749</v>
      </c>
      <c r="G46" s="30">
        <v>0</v>
      </c>
      <c r="H46" s="31">
        <f t="shared" ref="H46:H50" si="9">+G46*C$224/G$224</f>
        <v>0</v>
      </c>
      <c r="I46" s="31">
        <f t="shared" ref="I46:I50" si="10">+H46*D$224/H$224</f>
        <v>0</v>
      </c>
      <c r="J46" s="31">
        <f t="shared" ref="J46:J50" si="11">+I46*E$224/I$224</f>
        <v>0</v>
      </c>
      <c r="K46" s="31">
        <f t="shared" si="6"/>
        <v>0</v>
      </c>
    </row>
    <row r="47" spans="1:11" x14ac:dyDescent="0.25">
      <c r="A47" s="26" t="s">
        <v>216</v>
      </c>
      <c r="B47" s="27" t="s">
        <v>217</v>
      </c>
      <c r="C47" s="27" t="s">
        <v>52</v>
      </c>
      <c r="D47" s="27" t="s">
        <v>209</v>
      </c>
      <c r="E47" s="30">
        <f>+VLOOKUP(A47,Scores_DRCI!A:M,13,FALSE)</f>
        <v>0.37467176389966417</v>
      </c>
      <c r="F47" s="31">
        <f t="shared" si="5"/>
        <v>265596.60453685489</v>
      </c>
      <c r="G47" s="30">
        <v>0</v>
      </c>
      <c r="H47" s="31">
        <f t="shared" si="9"/>
        <v>0</v>
      </c>
      <c r="I47" s="31">
        <f t="shared" si="10"/>
        <v>0</v>
      </c>
      <c r="J47" s="31">
        <f t="shared" si="11"/>
        <v>0</v>
      </c>
      <c r="K47" s="31">
        <f t="shared" si="6"/>
        <v>0</v>
      </c>
    </row>
    <row r="48" spans="1:11" x14ac:dyDescent="0.25">
      <c r="A48" s="26" t="s">
        <v>228</v>
      </c>
      <c r="B48" s="27" t="s">
        <v>229</v>
      </c>
      <c r="C48" s="27" t="s">
        <v>230</v>
      </c>
      <c r="D48" s="27" t="s">
        <v>209</v>
      </c>
      <c r="E48" s="30">
        <f>+VLOOKUP(A48,Scores_DRCI!A:M,13,FALSE)</f>
        <v>0.30559643139084053</v>
      </c>
      <c r="F48" s="31">
        <f t="shared" si="5"/>
        <v>216630.6147311464</v>
      </c>
      <c r="G48" s="30">
        <v>0</v>
      </c>
      <c r="H48" s="31">
        <f t="shared" si="9"/>
        <v>0</v>
      </c>
      <c r="I48" s="31">
        <f t="shared" si="10"/>
        <v>0</v>
      </c>
      <c r="J48" s="31">
        <f t="shared" si="11"/>
        <v>0</v>
      </c>
      <c r="K48" s="31">
        <f t="shared" si="6"/>
        <v>0</v>
      </c>
    </row>
    <row r="49" spans="1:11" x14ac:dyDescent="0.25">
      <c r="A49" s="26" t="s">
        <v>304</v>
      </c>
      <c r="B49" s="27" t="s">
        <v>305</v>
      </c>
      <c r="C49" s="27" t="s">
        <v>37</v>
      </c>
      <c r="D49" s="27" t="s">
        <v>299</v>
      </c>
      <c r="E49" s="30">
        <f>+VLOOKUP(A49,Scores_DRCI!A:M,13,FALSE)</f>
        <v>0.27633828952403006</v>
      </c>
      <c r="F49" s="31">
        <f t="shared" si="5"/>
        <v>195890.15899463277</v>
      </c>
      <c r="G49" s="30">
        <v>0</v>
      </c>
      <c r="H49" s="31">
        <f t="shared" si="9"/>
        <v>0</v>
      </c>
      <c r="I49" s="31">
        <f t="shared" si="10"/>
        <v>0</v>
      </c>
      <c r="J49" s="31">
        <f t="shared" si="11"/>
        <v>0</v>
      </c>
      <c r="K49" s="31">
        <f t="shared" si="6"/>
        <v>0</v>
      </c>
    </row>
    <row r="50" spans="1:11" x14ac:dyDescent="0.25">
      <c r="A50" s="26" t="s">
        <v>27</v>
      </c>
      <c r="B50" s="27" t="s">
        <v>28</v>
      </c>
      <c r="C50" s="27" t="s">
        <v>10</v>
      </c>
      <c r="D50" s="27" t="s">
        <v>7</v>
      </c>
      <c r="E50" s="30">
        <f>+VLOOKUP(A50,Scores_DRCI!A:M,13,FALSE)</f>
        <v>0.27541270845845789</v>
      </c>
      <c r="F50" s="31">
        <f t="shared" si="5"/>
        <v>195234.03485631794</v>
      </c>
      <c r="G50" s="30">
        <v>0</v>
      </c>
      <c r="H50" s="31">
        <f t="shared" si="9"/>
        <v>0</v>
      </c>
      <c r="I50" s="31">
        <f t="shared" si="10"/>
        <v>0</v>
      </c>
      <c r="J50" s="31">
        <f t="shared" si="11"/>
        <v>0</v>
      </c>
      <c r="K50" s="31">
        <f t="shared" si="6"/>
        <v>0</v>
      </c>
    </row>
    <row r="51" spans="1:11" x14ac:dyDescent="0.25">
      <c r="A51" s="35" t="s">
        <v>444</v>
      </c>
      <c r="B51" s="36" t="s">
        <v>445</v>
      </c>
      <c r="C51" s="36" t="s">
        <v>22</v>
      </c>
      <c r="D51" s="36" t="s">
        <v>446</v>
      </c>
      <c r="E51" s="37">
        <f>+VLOOKUP(A51,Scores_DRCI!A:M,13,FALSE)</f>
        <v>0.26042559915881597</v>
      </c>
      <c r="F51" s="48">
        <f t="shared" si="5"/>
        <v>184610.00143469722</v>
      </c>
      <c r="G51" s="37">
        <v>0</v>
      </c>
      <c r="H51" s="48"/>
      <c r="I51" s="48">
        <v>300000</v>
      </c>
      <c r="J51" s="48">
        <f>+I51*1.27</f>
        <v>381000</v>
      </c>
      <c r="K51" s="48">
        <f t="shared" si="6"/>
        <v>367663.95351662597</v>
      </c>
    </row>
    <row r="52" spans="1:11" x14ac:dyDescent="0.25">
      <c r="A52" s="25" t="s">
        <v>464</v>
      </c>
      <c r="B52" s="27" t="s">
        <v>278</v>
      </c>
      <c r="C52" s="27" t="s">
        <v>17</v>
      </c>
      <c r="D52" s="27" t="s">
        <v>209</v>
      </c>
      <c r="E52" s="30">
        <f>+VLOOKUP(A52,Scores_DRCI!A:M,13,FALSE)</f>
        <v>0.2322609391839425</v>
      </c>
      <c r="F52" s="31">
        <f t="shared" si="5"/>
        <v>164644.69105367613</v>
      </c>
      <c r="G52" s="30">
        <v>0</v>
      </c>
      <c r="H52" s="31">
        <f t="shared" ref="H52:H55" si="12">+G52*C$224/G$224</f>
        <v>0</v>
      </c>
      <c r="I52" s="31">
        <f t="shared" ref="I52:I55" si="13">+H52*D$224/H$224</f>
        <v>0</v>
      </c>
      <c r="J52" s="31">
        <f t="shared" ref="J52:J55" si="14">+I52*E$224/I$224</f>
        <v>0</v>
      </c>
      <c r="K52" s="31">
        <f t="shared" si="6"/>
        <v>0</v>
      </c>
    </row>
    <row r="53" spans="1:11" x14ac:dyDescent="0.25">
      <c r="A53" s="27" t="s">
        <v>285</v>
      </c>
      <c r="B53" s="27" t="s">
        <v>286</v>
      </c>
      <c r="C53" s="27" t="s">
        <v>112</v>
      </c>
      <c r="D53" s="27" t="s">
        <v>209</v>
      </c>
      <c r="E53" s="30">
        <f>+VLOOKUP(A53,Scores_DRCI!A:M,13,FALSE)</f>
        <v>0.23181587557673164</v>
      </c>
      <c r="F53" s="31">
        <f t="shared" si="5"/>
        <v>164329.19521366991</v>
      </c>
      <c r="G53" s="30">
        <v>0</v>
      </c>
      <c r="H53" s="31">
        <f t="shared" si="12"/>
        <v>0</v>
      </c>
      <c r="I53" s="31">
        <f t="shared" si="13"/>
        <v>0</v>
      </c>
      <c r="J53" s="31">
        <f t="shared" si="14"/>
        <v>0</v>
      </c>
      <c r="K53" s="31">
        <f t="shared" si="6"/>
        <v>0</v>
      </c>
    </row>
    <row r="54" spans="1:11" x14ac:dyDescent="0.25">
      <c r="A54" s="26" t="s">
        <v>122</v>
      </c>
      <c r="B54" s="27" t="s">
        <v>123</v>
      </c>
      <c r="C54" s="27" t="s">
        <v>22</v>
      </c>
      <c r="D54" s="27" t="s">
        <v>115</v>
      </c>
      <c r="E54" s="30">
        <f>+VLOOKUP(A54,Scores_DRCI!A:M,13,FALSE)</f>
        <v>0.21696833587342332</v>
      </c>
      <c r="F54" s="31">
        <f t="shared" si="5"/>
        <v>153804.09962098236</v>
      </c>
      <c r="G54" s="30">
        <v>0</v>
      </c>
      <c r="H54" s="31">
        <f t="shared" si="12"/>
        <v>0</v>
      </c>
      <c r="I54" s="31">
        <f t="shared" si="13"/>
        <v>0</v>
      </c>
      <c r="J54" s="31">
        <f t="shared" si="14"/>
        <v>0</v>
      </c>
      <c r="K54" s="31">
        <f t="shared" si="6"/>
        <v>0</v>
      </c>
    </row>
    <row r="55" spans="1:11" x14ac:dyDescent="0.25">
      <c r="A55" s="26" t="s">
        <v>214</v>
      </c>
      <c r="B55" s="27" t="s">
        <v>215</v>
      </c>
      <c r="C55" s="27" t="s">
        <v>10</v>
      </c>
      <c r="D55" s="27" t="s">
        <v>209</v>
      </c>
      <c r="E55" s="30">
        <f>+VLOOKUP(A55,Scores_DRCI!A:M,13,FALSE)</f>
        <v>0.16804361903725959</v>
      </c>
      <c r="F55" s="31">
        <f t="shared" si="5"/>
        <v>119122.43977460012</v>
      </c>
      <c r="G55" s="30">
        <v>0</v>
      </c>
      <c r="H55" s="31">
        <f t="shared" si="12"/>
        <v>0</v>
      </c>
      <c r="I55" s="31">
        <f t="shared" si="13"/>
        <v>0</v>
      </c>
      <c r="J55" s="31">
        <f t="shared" si="14"/>
        <v>0</v>
      </c>
      <c r="K55" s="31">
        <f t="shared" si="6"/>
        <v>0</v>
      </c>
    </row>
    <row r="56" spans="1:11" x14ac:dyDescent="0.25">
      <c r="A56" s="35" t="s">
        <v>436</v>
      </c>
      <c r="B56" s="36" t="s">
        <v>437</v>
      </c>
      <c r="C56" s="36" t="s">
        <v>22</v>
      </c>
      <c r="D56" s="36" t="s">
        <v>438</v>
      </c>
      <c r="E56" s="37">
        <f>+VLOOKUP(A56,Scores_DRCI!A:M,13,FALSE)</f>
        <v>0.15320078245758414</v>
      </c>
      <c r="F56" s="48">
        <f t="shared" si="5"/>
        <v>108600.67812321255</v>
      </c>
      <c r="G56" s="37">
        <v>0</v>
      </c>
      <c r="H56" s="48"/>
      <c r="I56" s="48">
        <v>300000</v>
      </c>
      <c r="J56" s="48">
        <f>+I56*1.27</f>
        <v>381000</v>
      </c>
      <c r="K56" s="48">
        <f t="shared" si="6"/>
        <v>367663.95351662597</v>
      </c>
    </row>
    <row r="57" spans="1:11" x14ac:dyDescent="0.25">
      <c r="A57" s="27" t="s">
        <v>293</v>
      </c>
      <c r="B57" s="27" t="s">
        <v>294</v>
      </c>
      <c r="C57" s="27" t="s">
        <v>112</v>
      </c>
      <c r="D57" s="27" t="s">
        <v>209</v>
      </c>
      <c r="E57" s="30">
        <f>+VLOOKUP(A57,Scores_DRCI!A:M,13,FALSE)</f>
        <v>0.14575859058748164</v>
      </c>
      <c r="F57" s="31">
        <f t="shared" si="5"/>
        <v>103325.07136160895</v>
      </c>
      <c r="G57" s="30">
        <v>0</v>
      </c>
      <c r="H57" s="31">
        <f t="shared" ref="H57" si="15">+G57*C$224/G$224</f>
        <v>0</v>
      </c>
      <c r="I57" s="31">
        <f t="shared" ref="I57" si="16">+H57*D$224/H$224</f>
        <v>0</v>
      </c>
      <c r="J57" s="31">
        <f t="shared" ref="J57" si="17">+I57*E$224/I$224</f>
        <v>0</v>
      </c>
      <c r="K57" s="31">
        <f t="shared" si="6"/>
        <v>0</v>
      </c>
    </row>
    <row r="58" spans="1:11" x14ac:dyDescent="0.25">
      <c r="A58" s="35" t="s">
        <v>447</v>
      </c>
      <c r="B58" s="36" t="s">
        <v>448</v>
      </c>
      <c r="C58" s="36" t="s">
        <v>22</v>
      </c>
      <c r="D58" s="36" t="s">
        <v>449</v>
      </c>
      <c r="E58" s="37">
        <f>+VLOOKUP(A58,Scores_DRCI!A:M,13,FALSE)</f>
        <v>0.13863644504870362</v>
      </c>
      <c r="F58" s="48">
        <f t="shared" si="5"/>
        <v>98276.338432208591</v>
      </c>
      <c r="G58" s="37">
        <v>0</v>
      </c>
      <c r="H58" s="48"/>
      <c r="I58" s="48">
        <v>300000</v>
      </c>
      <c r="J58" s="48">
        <f>+I58*1.31</f>
        <v>393000</v>
      </c>
      <c r="K58" s="48">
        <f t="shared" si="6"/>
        <v>379243.9205565197</v>
      </c>
    </row>
    <row r="59" spans="1:11" x14ac:dyDescent="0.25">
      <c r="A59" s="25" t="s">
        <v>469</v>
      </c>
      <c r="B59" s="27" t="s">
        <v>282</v>
      </c>
      <c r="C59" s="27" t="s">
        <v>17</v>
      </c>
      <c r="D59" s="27" t="s">
        <v>209</v>
      </c>
      <c r="E59" s="30">
        <f>+VLOOKUP(A59,Scores_DRCI!A:M,13,FALSE)</f>
        <v>0.1354461391361679</v>
      </c>
      <c r="F59" s="31">
        <f t="shared" si="5"/>
        <v>96014.800468994887</v>
      </c>
      <c r="G59" s="30">
        <v>0</v>
      </c>
      <c r="H59" s="31">
        <f t="shared" ref="H59:H122" si="18">+G59*C$224/G$224</f>
        <v>0</v>
      </c>
      <c r="I59" s="31">
        <f t="shared" ref="I59:I122" si="19">+H59*D$224/H$224</f>
        <v>0</v>
      </c>
      <c r="J59" s="31">
        <f t="shared" ref="J59:J122" si="20">+I59*E$224/I$224</f>
        <v>0</v>
      </c>
      <c r="K59" s="31">
        <f t="shared" si="6"/>
        <v>0</v>
      </c>
    </row>
    <row r="60" spans="1:11" x14ac:dyDescent="0.25">
      <c r="A60" s="25" t="s">
        <v>460</v>
      </c>
      <c r="B60" s="27" t="s">
        <v>434</v>
      </c>
      <c r="C60" s="27" t="s">
        <v>17</v>
      </c>
      <c r="D60" s="27" t="s">
        <v>410</v>
      </c>
      <c r="E60" s="30">
        <f>+VLOOKUP(A60,Scores_DRCI!A:M,13,FALSE)</f>
        <v>0.11843243681045675</v>
      </c>
      <c r="F60" s="31">
        <f t="shared" si="5"/>
        <v>83954.159652945047</v>
      </c>
      <c r="G60" s="30">
        <v>0</v>
      </c>
      <c r="H60" s="31">
        <f t="shared" si="18"/>
        <v>0</v>
      </c>
      <c r="I60" s="31">
        <f t="shared" si="19"/>
        <v>0</v>
      </c>
      <c r="J60" s="31">
        <f t="shared" si="20"/>
        <v>0</v>
      </c>
      <c r="K60" s="31">
        <f t="shared" si="6"/>
        <v>0</v>
      </c>
    </row>
    <row r="61" spans="1:11" x14ac:dyDescent="0.25">
      <c r="A61" s="26" t="s">
        <v>253</v>
      </c>
      <c r="B61" s="27" t="s">
        <v>254</v>
      </c>
      <c r="C61" s="27" t="s">
        <v>17</v>
      </c>
      <c r="D61" s="27" t="s">
        <v>209</v>
      </c>
      <c r="E61" s="30">
        <f>+VLOOKUP(A61,Scores_DRCI!A:M,13,FALSE)</f>
        <v>0.10860150088759661</v>
      </c>
      <c r="F61" s="31">
        <f t="shared" si="5"/>
        <v>76985.224568660778</v>
      </c>
      <c r="G61" s="30">
        <v>0</v>
      </c>
      <c r="H61" s="31">
        <f t="shared" si="18"/>
        <v>0</v>
      </c>
      <c r="I61" s="31">
        <f t="shared" si="19"/>
        <v>0</v>
      </c>
      <c r="J61" s="31">
        <f t="shared" si="20"/>
        <v>0</v>
      </c>
      <c r="K61" s="31">
        <f t="shared" si="6"/>
        <v>0</v>
      </c>
    </row>
    <row r="62" spans="1:11" x14ac:dyDescent="0.25">
      <c r="A62" s="25" t="s">
        <v>465</v>
      </c>
      <c r="B62" s="27" t="s">
        <v>279</v>
      </c>
      <c r="C62" s="27" t="s">
        <v>17</v>
      </c>
      <c r="D62" s="27" t="s">
        <v>209</v>
      </c>
      <c r="E62" s="30">
        <f>+VLOOKUP(A62,Scores_DRCI!A:M,13,FALSE)</f>
        <v>0.10836683498582671</v>
      </c>
      <c r="F62" s="31">
        <f t="shared" si="5"/>
        <v>76818.875052321571</v>
      </c>
      <c r="G62" s="30">
        <v>0</v>
      </c>
      <c r="H62" s="31">
        <f t="shared" si="18"/>
        <v>0</v>
      </c>
      <c r="I62" s="31">
        <f t="shared" si="19"/>
        <v>0</v>
      </c>
      <c r="J62" s="31">
        <f t="shared" si="20"/>
        <v>0</v>
      </c>
      <c r="K62" s="31">
        <f t="shared" si="6"/>
        <v>0</v>
      </c>
    </row>
    <row r="63" spans="1:11" x14ac:dyDescent="0.25">
      <c r="A63" s="26" t="s">
        <v>143</v>
      </c>
      <c r="B63" s="27" t="s">
        <v>144</v>
      </c>
      <c r="C63" s="27" t="s">
        <v>22</v>
      </c>
      <c r="D63" s="27" t="s">
        <v>130</v>
      </c>
      <c r="E63" s="30">
        <f>+VLOOKUP(A63,Scores_DRCI!A:M,13,FALSE)</f>
        <v>0.10818476851041704</v>
      </c>
      <c r="F63" s="31">
        <f t="shared" si="5"/>
        <v>76689.81211689912</v>
      </c>
      <c r="G63" s="30">
        <v>0</v>
      </c>
      <c r="H63" s="31">
        <f t="shared" si="18"/>
        <v>0</v>
      </c>
      <c r="I63" s="31">
        <f t="shared" si="19"/>
        <v>0</v>
      </c>
      <c r="J63" s="31">
        <f t="shared" si="20"/>
        <v>0</v>
      </c>
      <c r="K63" s="31">
        <f t="shared" si="6"/>
        <v>0</v>
      </c>
    </row>
    <row r="64" spans="1:11" x14ac:dyDescent="0.25">
      <c r="A64" s="25" t="s">
        <v>453</v>
      </c>
      <c r="B64" s="27" t="s">
        <v>69</v>
      </c>
      <c r="C64" s="27" t="s">
        <v>17</v>
      </c>
      <c r="D64" s="27" t="s">
        <v>7</v>
      </c>
      <c r="E64" s="30">
        <f>+VLOOKUP(A64,Scores_DRCI!A:M,13,FALSE)</f>
        <v>9.3931964625995568E-2</v>
      </c>
      <c r="F64" s="31">
        <f t="shared" si="5"/>
        <v>66586.311715823307</v>
      </c>
      <c r="G64" s="30">
        <v>0</v>
      </c>
      <c r="H64" s="31">
        <f t="shared" si="18"/>
        <v>0</v>
      </c>
      <c r="I64" s="31">
        <f t="shared" si="19"/>
        <v>0</v>
      </c>
      <c r="J64" s="31">
        <f t="shared" si="20"/>
        <v>0</v>
      </c>
      <c r="K64" s="31">
        <f t="shared" si="6"/>
        <v>0</v>
      </c>
    </row>
    <row r="65" spans="1:11" x14ac:dyDescent="0.25">
      <c r="A65" s="26" t="s">
        <v>247</v>
      </c>
      <c r="B65" s="27" t="s">
        <v>248</v>
      </c>
      <c r="C65" s="27" t="s">
        <v>10</v>
      </c>
      <c r="D65" s="27" t="s">
        <v>209</v>
      </c>
      <c r="E65" s="30">
        <f>+VLOOKUP(A65,Scores_DRCI!A:M,13,FALSE)</f>
        <v>6.6189331822260916E-2</v>
      </c>
      <c r="F65" s="31">
        <f t="shared" si="5"/>
        <v>46920.167149994981</v>
      </c>
      <c r="G65" s="30">
        <v>0</v>
      </c>
      <c r="H65" s="31">
        <f t="shared" si="18"/>
        <v>0</v>
      </c>
      <c r="I65" s="31">
        <f t="shared" si="19"/>
        <v>0</v>
      </c>
      <c r="J65" s="31">
        <f t="shared" si="20"/>
        <v>0</v>
      </c>
      <c r="K65" s="31">
        <f t="shared" si="6"/>
        <v>0</v>
      </c>
    </row>
    <row r="66" spans="1:11" x14ac:dyDescent="0.25">
      <c r="A66" s="26" t="s">
        <v>427</v>
      </c>
      <c r="B66" s="27" t="s">
        <v>428</v>
      </c>
      <c r="C66" s="27" t="s">
        <v>10</v>
      </c>
      <c r="D66" s="27" t="s">
        <v>410</v>
      </c>
      <c r="E66" s="30">
        <f>+VLOOKUP(A66,Scores_DRCI!A:M,13,FALSE)</f>
        <v>5.9571585198712418E-2</v>
      </c>
      <c r="F66" s="31">
        <f t="shared" ref="F66:F97" si="21">+E66*F$224/E$224</f>
        <v>42228.991560445058</v>
      </c>
      <c r="G66" s="30">
        <v>0</v>
      </c>
      <c r="H66" s="31">
        <f t="shared" si="18"/>
        <v>0</v>
      </c>
      <c r="I66" s="31">
        <f t="shared" si="19"/>
        <v>0</v>
      </c>
      <c r="J66" s="31">
        <f t="shared" si="20"/>
        <v>0</v>
      </c>
      <c r="K66" s="31">
        <f t="shared" si="6"/>
        <v>0</v>
      </c>
    </row>
    <row r="67" spans="1:11" x14ac:dyDescent="0.25">
      <c r="A67" s="26" t="s">
        <v>113</v>
      </c>
      <c r="B67" s="27" t="s">
        <v>114</v>
      </c>
      <c r="C67" s="27" t="s">
        <v>10</v>
      </c>
      <c r="D67" s="27" t="s">
        <v>115</v>
      </c>
      <c r="E67" s="30">
        <f>+VLOOKUP(A67,Scores_DRCI!A:M,13,FALSE)</f>
        <v>5.8074200120633482E-2</v>
      </c>
      <c r="F67" s="31">
        <f t="shared" si="21"/>
        <v>41167.528085635618</v>
      </c>
      <c r="G67" s="30">
        <v>0</v>
      </c>
      <c r="H67" s="31">
        <f t="shared" si="18"/>
        <v>0</v>
      </c>
      <c r="I67" s="31">
        <f t="shared" si="19"/>
        <v>0</v>
      </c>
      <c r="J67" s="31">
        <f t="shared" si="20"/>
        <v>0</v>
      </c>
      <c r="K67" s="31">
        <f t="shared" si="6"/>
        <v>0</v>
      </c>
    </row>
    <row r="68" spans="1:11" x14ac:dyDescent="0.25">
      <c r="A68" s="26" t="s">
        <v>400</v>
      </c>
      <c r="B68" s="27" t="s">
        <v>401</v>
      </c>
      <c r="C68" s="27" t="s">
        <v>10</v>
      </c>
      <c r="D68" s="27" t="s">
        <v>391</v>
      </c>
      <c r="E68" s="30">
        <f>+VLOOKUP(A68,Scores_DRCI!A:M,13,FALSE)</f>
        <v>5.2899798061104571E-2</v>
      </c>
      <c r="F68" s="31">
        <f t="shared" si="21"/>
        <v>37499.507834482079</v>
      </c>
      <c r="G68" s="30">
        <v>0</v>
      </c>
      <c r="H68" s="31">
        <f t="shared" si="18"/>
        <v>0</v>
      </c>
      <c r="I68" s="31">
        <f t="shared" si="19"/>
        <v>0</v>
      </c>
      <c r="J68" s="31">
        <f t="shared" si="20"/>
        <v>0</v>
      </c>
      <c r="K68" s="31">
        <f t="shared" si="6"/>
        <v>0</v>
      </c>
    </row>
    <row r="69" spans="1:11" x14ac:dyDescent="0.25">
      <c r="A69" s="26" t="s">
        <v>327</v>
      </c>
      <c r="B69" s="27" t="s">
        <v>328</v>
      </c>
      <c r="C69" s="27" t="s">
        <v>10</v>
      </c>
      <c r="D69" s="27" t="s">
        <v>312</v>
      </c>
      <c r="E69" s="30">
        <f>+VLOOKUP(A69,Scores_DRCI!A:M,13,FALSE)</f>
        <v>4.9663781653163111E-2</v>
      </c>
      <c r="F69" s="31">
        <f t="shared" si="21"/>
        <v>35205.566702571836</v>
      </c>
      <c r="G69" s="30">
        <v>0</v>
      </c>
      <c r="H69" s="31">
        <f t="shared" si="18"/>
        <v>0</v>
      </c>
      <c r="I69" s="31">
        <f t="shared" si="19"/>
        <v>0</v>
      </c>
      <c r="J69" s="31">
        <f t="shared" si="20"/>
        <v>0</v>
      </c>
      <c r="K69" s="31">
        <f t="shared" si="6"/>
        <v>0</v>
      </c>
    </row>
    <row r="70" spans="1:11" x14ac:dyDescent="0.25">
      <c r="A70" s="26" t="s">
        <v>335</v>
      </c>
      <c r="B70" s="27" t="s">
        <v>336</v>
      </c>
      <c r="C70" s="27" t="s">
        <v>10</v>
      </c>
      <c r="D70" s="27" t="s">
        <v>312</v>
      </c>
      <c r="E70" s="30">
        <f>+VLOOKUP(A70,Scores_DRCI!A:M,13,FALSE)</f>
        <v>4.9663781653163111E-2</v>
      </c>
      <c r="F70" s="31">
        <f t="shared" si="21"/>
        <v>35205.566702571836</v>
      </c>
      <c r="G70" s="30">
        <v>0</v>
      </c>
      <c r="H70" s="31">
        <f t="shared" si="18"/>
        <v>0</v>
      </c>
      <c r="I70" s="31">
        <f t="shared" si="19"/>
        <v>0</v>
      </c>
      <c r="J70" s="31">
        <f t="shared" si="20"/>
        <v>0</v>
      </c>
      <c r="K70" s="31">
        <f t="shared" si="6"/>
        <v>0</v>
      </c>
    </row>
    <row r="71" spans="1:11" x14ac:dyDescent="0.25">
      <c r="A71" s="26" t="s">
        <v>135</v>
      </c>
      <c r="B71" s="27" t="s">
        <v>136</v>
      </c>
      <c r="C71" s="27" t="s">
        <v>10</v>
      </c>
      <c r="D71" s="27" t="s">
        <v>130</v>
      </c>
      <c r="E71" s="30">
        <f>+VLOOKUP(A71,Scores_DRCI!A:M,13,FALSE)</f>
        <v>4.7984330099674503E-2</v>
      </c>
      <c r="F71" s="31">
        <f t="shared" si="21"/>
        <v>34015.040292339938</v>
      </c>
      <c r="G71" s="30">
        <v>0</v>
      </c>
      <c r="H71" s="31">
        <f t="shared" si="18"/>
        <v>0</v>
      </c>
      <c r="I71" s="31">
        <f t="shared" si="19"/>
        <v>0</v>
      </c>
      <c r="J71" s="31">
        <f t="shared" si="20"/>
        <v>0</v>
      </c>
      <c r="K71" s="31">
        <f t="shared" si="6"/>
        <v>0</v>
      </c>
    </row>
    <row r="72" spans="1:11" x14ac:dyDescent="0.25">
      <c r="A72" s="26" t="s">
        <v>363</v>
      </c>
      <c r="B72" s="27" t="s">
        <v>364</v>
      </c>
      <c r="C72" s="27" t="s">
        <v>6</v>
      </c>
      <c r="D72" s="27" t="s">
        <v>352</v>
      </c>
      <c r="E72" s="30">
        <f>+VLOOKUP(A72,Scores_DRCI!A:M,13,FALSE)</f>
        <v>4.7984330099674503E-2</v>
      </c>
      <c r="F72" s="31">
        <f t="shared" si="21"/>
        <v>34015.040292339938</v>
      </c>
      <c r="G72" s="30">
        <v>0</v>
      </c>
      <c r="H72" s="31">
        <f t="shared" si="18"/>
        <v>0</v>
      </c>
      <c r="I72" s="31">
        <f t="shared" si="19"/>
        <v>0</v>
      </c>
      <c r="J72" s="31">
        <f t="shared" si="20"/>
        <v>0</v>
      </c>
      <c r="K72" s="31">
        <f t="shared" si="6"/>
        <v>0</v>
      </c>
    </row>
    <row r="73" spans="1:11" x14ac:dyDescent="0.25">
      <c r="A73" s="26" t="s">
        <v>50</v>
      </c>
      <c r="B73" s="27" t="s">
        <v>51</v>
      </c>
      <c r="C73" s="27" t="s">
        <v>17</v>
      </c>
      <c r="D73" s="27" t="s">
        <v>7</v>
      </c>
      <c r="E73" s="30">
        <f>+VLOOKUP(A73,Scores_DRCI!A:M,13,FALSE)</f>
        <v>4.6632658829261139E-2</v>
      </c>
      <c r="F73" s="31">
        <f t="shared" si="21"/>
        <v>33056.870143259941</v>
      </c>
      <c r="G73" s="30">
        <v>0</v>
      </c>
      <c r="H73" s="31">
        <f t="shared" si="18"/>
        <v>0</v>
      </c>
      <c r="I73" s="31">
        <f t="shared" si="19"/>
        <v>0</v>
      </c>
      <c r="J73" s="31">
        <f t="shared" si="20"/>
        <v>0</v>
      </c>
      <c r="K73" s="31">
        <f t="shared" si="6"/>
        <v>0</v>
      </c>
    </row>
    <row r="74" spans="1:11" x14ac:dyDescent="0.25">
      <c r="A74" s="26" t="s">
        <v>174</v>
      </c>
      <c r="B74" s="27" t="s">
        <v>175</v>
      </c>
      <c r="C74" s="27" t="s">
        <v>10</v>
      </c>
      <c r="D74" s="27" t="s">
        <v>161</v>
      </c>
      <c r="E74" s="30">
        <f>+VLOOKUP(A74,Scores_DRCI!A:M,13,FALSE)</f>
        <v>4.4599281569987582E-2</v>
      </c>
      <c r="F74" s="31">
        <f t="shared" si="21"/>
        <v>31615.453554551812</v>
      </c>
      <c r="G74" s="30">
        <v>0</v>
      </c>
      <c r="H74" s="31">
        <f t="shared" si="18"/>
        <v>0</v>
      </c>
      <c r="I74" s="31">
        <f t="shared" si="19"/>
        <v>0</v>
      </c>
      <c r="J74" s="31">
        <f t="shared" si="20"/>
        <v>0</v>
      </c>
      <c r="K74" s="31">
        <f t="shared" si="6"/>
        <v>0</v>
      </c>
    </row>
    <row r="75" spans="1:11" x14ac:dyDescent="0.25">
      <c r="A75" s="25" t="s">
        <v>459</v>
      </c>
      <c r="B75" s="27" t="s">
        <v>435</v>
      </c>
      <c r="C75" s="27" t="s">
        <v>17</v>
      </c>
      <c r="D75" s="27" t="s">
        <v>410</v>
      </c>
      <c r="E75" s="30">
        <f>+VLOOKUP(A75,Scores_DRCI!A:M,13,FALSE)</f>
        <v>4.4575013373658649E-2</v>
      </c>
      <c r="F75" s="31">
        <f t="shared" si="21"/>
        <v>31598.250361879611</v>
      </c>
      <c r="G75" s="30">
        <v>0</v>
      </c>
      <c r="H75" s="31">
        <f t="shared" si="18"/>
        <v>0</v>
      </c>
      <c r="I75" s="31">
        <f t="shared" si="19"/>
        <v>0</v>
      </c>
      <c r="J75" s="31">
        <f t="shared" si="20"/>
        <v>0</v>
      </c>
      <c r="K75" s="31">
        <f t="shared" si="6"/>
        <v>0</v>
      </c>
    </row>
    <row r="76" spans="1:11" x14ac:dyDescent="0.25">
      <c r="A76" s="26" t="s">
        <v>159</v>
      </c>
      <c r="B76" s="27" t="s">
        <v>160</v>
      </c>
      <c r="C76" s="27" t="s">
        <v>10</v>
      </c>
      <c r="D76" s="27" t="s">
        <v>161</v>
      </c>
      <c r="E76" s="30">
        <f>+VLOOKUP(A76,Scores_DRCI!A:M,13,FALSE)</f>
        <v>4.4158280996479074E-2</v>
      </c>
      <c r="F76" s="31">
        <f t="shared" si="21"/>
        <v>31302.837910117945</v>
      </c>
      <c r="G76" s="30">
        <v>0</v>
      </c>
      <c r="H76" s="31">
        <f t="shared" si="18"/>
        <v>0</v>
      </c>
      <c r="I76" s="31">
        <f t="shared" si="19"/>
        <v>0</v>
      </c>
      <c r="J76" s="31">
        <f t="shared" si="20"/>
        <v>0</v>
      </c>
      <c r="K76" s="31">
        <f t="shared" si="6"/>
        <v>0</v>
      </c>
    </row>
    <row r="77" spans="1:11" x14ac:dyDescent="0.25">
      <c r="A77" s="25" t="s">
        <v>466</v>
      </c>
      <c r="B77" s="27" t="s">
        <v>280</v>
      </c>
      <c r="C77" s="27" t="s">
        <v>112</v>
      </c>
      <c r="D77" s="27" t="s">
        <v>209</v>
      </c>
      <c r="E77" s="30">
        <f>+VLOOKUP(A77,Scores_DRCI!A:M,13,FALSE)</f>
        <v>4.4081413373789895E-2</v>
      </c>
      <c r="F77" s="31">
        <f t="shared" si="21"/>
        <v>31248.348136528995</v>
      </c>
      <c r="G77" s="30">
        <v>0</v>
      </c>
      <c r="H77" s="31">
        <f t="shared" si="18"/>
        <v>0</v>
      </c>
      <c r="I77" s="31">
        <f t="shared" si="19"/>
        <v>0</v>
      </c>
      <c r="J77" s="31">
        <f t="shared" si="20"/>
        <v>0</v>
      </c>
      <c r="K77" s="31">
        <f t="shared" si="6"/>
        <v>0</v>
      </c>
    </row>
    <row r="78" spans="1:11" x14ac:dyDescent="0.25">
      <c r="A78" s="26" t="s">
        <v>63</v>
      </c>
      <c r="B78" s="27" t="s">
        <v>64</v>
      </c>
      <c r="C78" s="27" t="s">
        <v>10</v>
      </c>
      <c r="D78" s="27" t="s">
        <v>7</v>
      </c>
      <c r="E78" s="30">
        <f>+VLOOKUP(A78,Scores_DRCI!A:M,13,FALSE)</f>
        <v>3.9372280084098418E-2</v>
      </c>
      <c r="F78" s="31">
        <f t="shared" si="21"/>
        <v>27910.146722481506</v>
      </c>
      <c r="G78" s="30">
        <v>0</v>
      </c>
      <c r="H78" s="31">
        <f t="shared" si="18"/>
        <v>0</v>
      </c>
      <c r="I78" s="31">
        <f t="shared" si="19"/>
        <v>0</v>
      </c>
      <c r="J78" s="31">
        <f t="shared" si="20"/>
        <v>0</v>
      </c>
      <c r="K78" s="31">
        <f t="shared" si="6"/>
        <v>0</v>
      </c>
    </row>
    <row r="79" spans="1:11" x14ac:dyDescent="0.25">
      <c r="A79" s="26" t="s">
        <v>153</v>
      </c>
      <c r="B79" s="27" t="s">
        <v>154</v>
      </c>
      <c r="C79" s="27" t="s">
        <v>10</v>
      </c>
      <c r="D79" s="27" t="s">
        <v>130</v>
      </c>
      <c r="E79" s="30">
        <f>+VLOOKUP(A79,Scores_DRCI!A:M,13,FALSE)</f>
        <v>3.9137614182328508E-2</v>
      </c>
      <c r="F79" s="31">
        <f t="shared" si="21"/>
        <v>27743.797206142299</v>
      </c>
      <c r="G79" s="30">
        <v>0</v>
      </c>
      <c r="H79" s="31">
        <f t="shared" si="18"/>
        <v>0</v>
      </c>
      <c r="I79" s="31">
        <f t="shared" si="19"/>
        <v>0</v>
      </c>
      <c r="J79" s="31">
        <f t="shared" si="20"/>
        <v>0</v>
      </c>
      <c r="K79" s="31">
        <f t="shared" si="6"/>
        <v>0</v>
      </c>
    </row>
    <row r="80" spans="1:11" x14ac:dyDescent="0.25">
      <c r="A80" s="26" t="s">
        <v>196</v>
      </c>
      <c r="B80" s="27" t="s">
        <v>197</v>
      </c>
      <c r="C80" s="27" t="s">
        <v>10</v>
      </c>
      <c r="D80" s="27" t="s">
        <v>161</v>
      </c>
      <c r="E80" s="30">
        <f>+VLOOKUP(A80,Scores_DRCI!A:M,13,FALSE)</f>
        <v>2.9646543013958773E-2</v>
      </c>
      <c r="F80" s="31">
        <f t="shared" si="21"/>
        <v>21015.784800030739</v>
      </c>
      <c r="G80" s="30">
        <v>0</v>
      </c>
      <c r="H80" s="31">
        <f t="shared" si="18"/>
        <v>0</v>
      </c>
      <c r="I80" s="31">
        <f t="shared" si="19"/>
        <v>0</v>
      </c>
      <c r="J80" s="31">
        <f t="shared" si="20"/>
        <v>0</v>
      </c>
      <c r="K80" s="31">
        <f t="shared" si="6"/>
        <v>0</v>
      </c>
    </row>
    <row r="81" spans="1:11" x14ac:dyDescent="0.25">
      <c r="A81" s="26" t="s">
        <v>337</v>
      </c>
      <c r="B81" s="27" t="s">
        <v>338</v>
      </c>
      <c r="C81" s="27" t="s">
        <v>10</v>
      </c>
      <c r="D81" s="27" t="s">
        <v>312</v>
      </c>
      <c r="E81" s="30">
        <f>+VLOOKUP(A81,Scores_DRCI!A:M,13,FALSE)</f>
        <v>2.9646543013958773E-2</v>
      </c>
      <c r="F81" s="31">
        <f t="shared" si="21"/>
        <v>21015.784800030739</v>
      </c>
      <c r="G81" s="30">
        <v>0</v>
      </c>
      <c r="H81" s="31">
        <f t="shared" si="18"/>
        <v>0</v>
      </c>
      <c r="I81" s="31">
        <f t="shared" si="19"/>
        <v>0</v>
      </c>
      <c r="J81" s="31">
        <f t="shared" si="20"/>
        <v>0</v>
      </c>
      <c r="K81" s="31">
        <f t="shared" si="6"/>
        <v>0</v>
      </c>
    </row>
    <row r="82" spans="1:11" x14ac:dyDescent="0.25">
      <c r="A82" s="27" t="s">
        <v>471</v>
      </c>
      <c r="B82" s="27" t="s">
        <v>349</v>
      </c>
      <c r="C82" s="27" t="s">
        <v>112</v>
      </c>
      <c r="D82" s="27" t="s">
        <v>312</v>
      </c>
      <c r="E82" s="30">
        <f>+VLOOKUP(A82,Scores_DRCI!A:M,13,FALSE)</f>
        <v>2.4860542101578124E-2</v>
      </c>
      <c r="F82" s="31">
        <f t="shared" si="21"/>
        <v>17623.093612394299</v>
      </c>
      <c r="G82" s="30">
        <v>0</v>
      </c>
      <c r="H82" s="31">
        <f t="shared" si="18"/>
        <v>0</v>
      </c>
      <c r="I82" s="31">
        <f t="shared" si="19"/>
        <v>0</v>
      </c>
      <c r="J82" s="31">
        <f t="shared" si="20"/>
        <v>0</v>
      </c>
      <c r="K82" s="31">
        <f t="shared" si="6"/>
        <v>0</v>
      </c>
    </row>
    <row r="83" spans="1:11" x14ac:dyDescent="0.25">
      <c r="A83" s="26" t="s">
        <v>308</v>
      </c>
      <c r="B83" s="27" t="s">
        <v>309</v>
      </c>
      <c r="C83" s="27" t="s">
        <v>10</v>
      </c>
      <c r="D83" s="27" t="s">
        <v>299</v>
      </c>
      <c r="E83" s="30">
        <f>+VLOOKUP(A83,Scores_DRCI!A:M,13,FALSE)</f>
        <v>2.4577339807150354E-2</v>
      </c>
      <c r="F83" s="31">
        <f t="shared" si="21"/>
        <v>17422.337710710697</v>
      </c>
      <c r="G83" s="30">
        <v>0</v>
      </c>
      <c r="H83" s="31">
        <f t="shared" si="18"/>
        <v>0</v>
      </c>
      <c r="I83" s="31">
        <f t="shared" si="19"/>
        <v>0</v>
      </c>
      <c r="J83" s="31">
        <f t="shared" si="20"/>
        <v>0</v>
      </c>
      <c r="K83" s="31">
        <f t="shared" si="6"/>
        <v>0</v>
      </c>
    </row>
    <row r="84" spans="1:11" x14ac:dyDescent="0.25">
      <c r="A84" s="26" t="s">
        <v>373</v>
      </c>
      <c r="B84" s="27" t="s">
        <v>374</v>
      </c>
      <c r="C84" s="27" t="s">
        <v>17</v>
      </c>
      <c r="D84" s="27" t="s">
        <v>352</v>
      </c>
      <c r="E84" s="30">
        <f>+VLOOKUP(A84,Scores_DRCI!A:M,13,FALSE)</f>
        <v>2.4524740380790108E-2</v>
      </c>
      <c r="F84" s="31">
        <f t="shared" si="21"/>
        <v>17385.051129793945</v>
      </c>
      <c r="G84" s="30">
        <v>0</v>
      </c>
      <c r="H84" s="31">
        <f t="shared" si="18"/>
        <v>0</v>
      </c>
      <c r="I84" s="31">
        <f t="shared" si="19"/>
        <v>0</v>
      </c>
      <c r="J84" s="31">
        <f t="shared" si="20"/>
        <v>0</v>
      </c>
      <c r="K84" s="31">
        <f t="shared" si="6"/>
        <v>0</v>
      </c>
    </row>
    <row r="85" spans="1:11" x14ac:dyDescent="0.25">
      <c r="A85" s="26" t="s">
        <v>239</v>
      </c>
      <c r="B85" s="27" t="s">
        <v>240</v>
      </c>
      <c r="C85" s="27" t="s">
        <v>10</v>
      </c>
      <c r="D85" s="27" t="s">
        <v>209</v>
      </c>
      <c r="E85" s="30">
        <f>+VLOOKUP(A85,Scores_DRCI!A:M,13,FALSE)</f>
        <v>1.9686140042049209E-2</v>
      </c>
      <c r="F85" s="31">
        <f t="shared" si="21"/>
        <v>13955.073361240753</v>
      </c>
      <c r="G85" s="30">
        <v>0</v>
      </c>
      <c r="H85" s="31">
        <f t="shared" si="18"/>
        <v>0</v>
      </c>
      <c r="I85" s="31">
        <f t="shared" si="19"/>
        <v>0</v>
      </c>
      <c r="J85" s="31">
        <f t="shared" si="20"/>
        <v>0</v>
      </c>
      <c r="K85" s="31">
        <f t="shared" si="6"/>
        <v>0</v>
      </c>
    </row>
    <row r="86" spans="1:11" x14ac:dyDescent="0.25">
      <c r="A86" s="27" t="s">
        <v>287</v>
      </c>
      <c r="B86" s="27" t="s">
        <v>288</v>
      </c>
      <c r="C86" s="27" t="s">
        <v>112</v>
      </c>
      <c r="D86" s="27" t="s">
        <v>209</v>
      </c>
      <c r="E86" s="30">
        <f>+VLOOKUP(A86,Scores_DRCI!A:M,13,FALSE)</f>
        <v>1.9661871845720283E-2</v>
      </c>
      <c r="F86" s="31">
        <f t="shared" si="21"/>
        <v>13937.870168568559</v>
      </c>
      <c r="G86" s="30">
        <v>0</v>
      </c>
      <c r="H86" s="31">
        <f t="shared" si="18"/>
        <v>0</v>
      </c>
      <c r="I86" s="31">
        <f t="shared" si="19"/>
        <v>0</v>
      </c>
      <c r="J86" s="31">
        <f t="shared" si="20"/>
        <v>0</v>
      </c>
      <c r="K86" s="31">
        <f t="shared" si="6"/>
        <v>0</v>
      </c>
    </row>
    <row r="87" spans="1:11" x14ac:dyDescent="0.25">
      <c r="A87" s="26" t="s">
        <v>128</v>
      </c>
      <c r="B87" s="27" t="s">
        <v>129</v>
      </c>
      <c r="C87" s="27" t="s">
        <v>10</v>
      </c>
      <c r="D87" s="27" t="s">
        <v>130</v>
      </c>
      <c r="E87" s="30">
        <f>+VLOOKUP(A87,Scores_DRCI!A:M,13,FALSE)</f>
        <v>1.9556672992999787E-2</v>
      </c>
      <c r="F87" s="31">
        <f t="shared" si="21"/>
        <v>13863.297006735049</v>
      </c>
      <c r="G87" s="30">
        <v>0</v>
      </c>
      <c r="H87" s="31">
        <f t="shared" si="18"/>
        <v>0</v>
      </c>
      <c r="I87" s="31">
        <f t="shared" si="19"/>
        <v>0</v>
      </c>
      <c r="J87" s="31">
        <f t="shared" si="20"/>
        <v>0</v>
      </c>
      <c r="K87" s="31">
        <f t="shared" si="6"/>
        <v>0</v>
      </c>
    </row>
    <row r="88" spans="1:11" x14ac:dyDescent="0.25">
      <c r="A88" s="26" t="s">
        <v>109</v>
      </c>
      <c r="B88" s="27" t="s">
        <v>110</v>
      </c>
      <c r="C88" s="27" t="s">
        <v>10</v>
      </c>
      <c r="D88" s="27" t="s">
        <v>90</v>
      </c>
      <c r="E88" s="30">
        <f>+VLOOKUP(A88,Scores_DRCI!A:M,13,FALSE)</f>
        <v>1.4823271506979386E-2</v>
      </c>
      <c r="F88" s="31">
        <f t="shared" si="21"/>
        <v>10507.892400015369</v>
      </c>
      <c r="G88" s="30">
        <v>0</v>
      </c>
      <c r="H88" s="31">
        <f t="shared" si="18"/>
        <v>0</v>
      </c>
      <c r="I88" s="31">
        <f t="shared" si="19"/>
        <v>0</v>
      </c>
      <c r="J88" s="31">
        <f t="shared" si="20"/>
        <v>0</v>
      </c>
      <c r="K88" s="31">
        <f t="shared" si="6"/>
        <v>0</v>
      </c>
    </row>
    <row r="89" spans="1:11" x14ac:dyDescent="0.25">
      <c r="A89" s="26" t="s">
        <v>249</v>
      </c>
      <c r="B89" s="27" t="s">
        <v>250</v>
      </c>
      <c r="C89" s="27" t="s">
        <v>10</v>
      </c>
      <c r="D89" s="27" t="s">
        <v>209</v>
      </c>
      <c r="E89" s="30">
        <f>+VLOOKUP(A89,Scores_DRCI!A:M,13,FALSE)</f>
        <v>1.4823271506979386E-2</v>
      </c>
      <c r="F89" s="31">
        <f t="shared" si="21"/>
        <v>10507.892400015369</v>
      </c>
      <c r="G89" s="30">
        <v>0</v>
      </c>
      <c r="H89" s="31">
        <f t="shared" si="18"/>
        <v>0</v>
      </c>
      <c r="I89" s="31">
        <f t="shared" si="19"/>
        <v>0</v>
      </c>
      <c r="J89" s="31">
        <f t="shared" si="20"/>
        <v>0</v>
      </c>
      <c r="K89" s="31">
        <f t="shared" si="6"/>
        <v>0</v>
      </c>
    </row>
    <row r="90" spans="1:11" x14ac:dyDescent="0.25">
      <c r="A90" s="27" t="s">
        <v>295</v>
      </c>
      <c r="B90" s="27" t="s">
        <v>296</v>
      </c>
      <c r="C90" s="27" t="s">
        <v>112</v>
      </c>
      <c r="D90" s="27" t="s">
        <v>209</v>
      </c>
      <c r="E90" s="30">
        <f>+VLOOKUP(A90,Scores_DRCI!A:M,13,FALSE)</f>
        <v>1.4746403884290212E-2</v>
      </c>
      <c r="F90" s="31">
        <f t="shared" si="21"/>
        <v>10453.402626426419</v>
      </c>
      <c r="G90" s="30">
        <v>0</v>
      </c>
      <c r="H90" s="31">
        <f t="shared" si="18"/>
        <v>0</v>
      </c>
      <c r="I90" s="31">
        <f t="shared" si="19"/>
        <v>0</v>
      </c>
      <c r="J90" s="31">
        <f t="shared" si="20"/>
        <v>0</v>
      </c>
      <c r="K90" s="31">
        <f t="shared" si="6"/>
        <v>0</v>
      </c>
    </row>
    <row r="91" spans="1:11" x14ac:dyDescent="0.25">
      <c r="A91" s="25" t="s">
        <v>478</v>
      </c>
      <c r="B91" s="27" t="s">
        <v>479</v>
      </c>
      <c r="C91" s="27" t="s">
        <v>10</v>
      </c>
      <c r="D91" s="27" t="s">
        <v>410</v>
      </c>
      <c r="E91" s="30">
        <f>+VLOOKUP(A91,Scores_DRCI!A:M,13,FALSE)</f>
        <v>9.9078035455493138E-3</v>
      </c>
      <c r="F91" s="31">
        <f t="shared" si="21"/>
        <v>7023.4248578732277</v>
      </c>
      <c r="G91" s="30">
        <v>0</v>
      </c>
      <c r="H91" s="31">
        <f t="shared" si="18"/>
        <v>0</v>
      </c>
      <c r="I91" s="31">
        <f t="shared" si="19"/>
        <v>0</v>
      </c>
      <c r="J91" s="31">
        <f t="shared" si="20"/>
        <v>0</v>
      </c>
      <c r="K91" s="31">
        <f t="shared" si="6"/>
        <v>0</v>
      </c>
    </row>
    <row r="92" spans="1:11" x14ac:dyDescent="0.25">
      <c r="A92" s="26" t="s">
        <v>59</v>
      </c>
      <c r="B92" s="27" t="s">
        <v>60</v>
      </c>
      <c r="C92" s="27" t="s">
        <v>10</v>
      </c>
      <c r="D92" s="27" t="s">
        <v>7</v>
      </c>
      <c r="E92" s="30">
        <f>+VLOOKUP(A92,Scores_DRCI!A:M,13,FALSE)</f>
        <v>9.8309359228601415E-3</v>
      </c>
      <c r="F92" s="31">
        <f t="shared" si="21"/>
        <v>6968.9350842842796</v>
      </c>
      <c r="G92" s="30">
        <v>0</v>
      </c>
      <c r="H92" s="31">
        <f t="shared" si="18"/>
        <v>0</v>
      </c>
      <c r="I92" s="31">
        <f t="shared" si="19"/>
        <v>0</v>
      </c>
      <c r="J92" s="31">
        <f t="shared" si="20"/>
        <v>0</v>
      </c>
      <c r="K92" s="31">
        <f t="shared" si="6"/>
        <v>0</v>
      </c>
    </row>
    <row r="93" spans="1:11" x14ac:dyDescent="0.25">
      <c r="A93" s="26" t="s">
        <v>419</v>
      </c>
      <c r="B93" s="27" t="s">
        <v>420</v>
      </c>
      <c r="C93" s="27" t="s">
        <v>10</v>
      </c>
      <c r="D93" s="27" t="s">
        <v>410</v>
      </c>
      <c r="E93" s="30">
        <f>+VLOOKUP(A93,Scores_DRCI!A:M,13,FALSE)</f>
        <v>5.0449350104794909E-3</v>
      </c>
      <c r="F93" s="31">
        <f t="shared" si="21"/>
        <v>3576.2438966478426</v>
      </c>
      <c r="G93" s="30">
        <v>0</v>
      </c>
      <c r="H93" s="31">
        <f t="shared" si="18"/>
        <v>0</v>
      </c>
      <c r="I93" s="31">
        <f t="shared" si="19"/>
        <v>0</v>
      </c>
      <c r="J93" s="31">
        <f t="shared" si="20"/>
        <v>0</v>
      </c>
      <c r="K93" s="31">
        <f t="shared" si="6"/>
        <v>0</v>
      </c>
    </row>
    <row r="94" spans="1:11" x14ac:dyDescent="0.25">
      <c r="A94" s="26" t="s">
        <v>61</v>
      </c>
      <c r="B94" s="27" t="s">
        <v>62</v>
      </c>
      <c r="C94" s="27" t="s">
        <v>6</v>
      </c>
      <c r="D94" s="27" t="s">
        <v>7</v>
      </c>
      <c r="E94" s="30">
        <f>+VLOOKUP(A94,Scores_DRCI!A:M,13,FALSE)</f>
        <v>4.9154679614300707E-3</v>
      </c>
      <c r="F94" s="31">
        <f t="shared" si="21"/>
        <v>3484.4675421421398</v>
      </c>
      <c r="G94" s="30">
        <v>0</v>
      </c>
      <c r="H94" s="31">
        <f t="shared" si="18"/>
        <v>0</v>
      </c>
      <c r="I94" s="31">
        <f t="shared" si="19"/>
        <v>0</v>
      </c>
      <c r="J94" s="31">
        <f t="shared" si="20"/>
        <v>0</v>
      </c>
      <c r="K94" s="31">
        <f t="shared" si="6"/>
        <v>0</v>
      </c>
    </row>
    <row r="95" spans="1:11" x14ac:dyDescent="0.25">
      <c r="A95" s="26" t="s">
        <v>4</v>
      </c>
      <c r="B95" s="27" t="s">
        <v>5</v>
      </c>
      <c r="C95" s="27" t="s">
        <v>6</v>
      </c>
      <c r="D95" s="27" t="s">
        <v>7</v>
      </c>
      <c r="E95" s="30">
        <f>+VLOOKUP(A95,Scores_DRCI!A:M,13,FALSE)</f>
        <v>0</v>
      </c>
      <c r="F95" s="31">
        <f t="shared" si="21"/>
        <v>0</v>
      </c>
      <c r="G95" s="30">
        <v>0</v>
      </c>
      <c r="H95" s="31">
        <f t="shared" si="18"/>
        <v>0</v>
      </c>
      <c r="I95" s="31">
        <f t="shared" si="19"/>
        <v>0</v>
      </c>
      <c r="J95" s="31">
        <f t="shared" si="20"/>
        <v>0</v>
      </c>
      <c r="K95" s="31">
        <f t="shared" si="6"/>
        <v>0</v>
      </c>
    </row>
    <row r="96" spans="1:11" x14ac:dyDescent="0.25">
      <c r="A96" s="26" t="s">
        <v>8</v>
      </c>
      <c r="B96" s="27" t="s">
        <v>9</v>
      </c>
      <c r="C96" s="27" t="s">
        <v>10</v>
      </c>
      <c r="D96" s="27" t="s">
        <v>7</v>
      </c>
      <c r="E96" s="30">
        <f>+VLOOKUP(A96,Scores_DRCI!A:M,13,FALSE)</f>
        <v>0</v>
      </c>
      <c r="F96" s="31">
        <f t="shared" si="21"/>
        <v>0</v>
      </c>
      <c r="G96" s="30">
        <v>0</v>
      </c>
      <c r="H96" s="31">
        <f t="shared" si="18"/>
        <v>0</v>
      </c>
      <c r="I96" s="31">
        <f t="shared" si="19"/>
        <v>0</v>
      </c>
      <c r="J96" s="31">
        <f t="shared" si="20"/>
        <v>0</v>
      </c>
      <c r="K96" s="31">
        <f t="shared" si="6"/>
        <v>0</v>
      </c>
    </row>
    <row r="97" spans="1:11" x14ac:dyDescent="0.25">
      <c r="A97" s="26" t="s">
        <v>11</v>
      </c>
      <c r="B97" s="27" t="s">
        <v>12</v>
      </c>
      <c r="C97" s="27" t="s">
        <v>10</v>
      </c>
      <c r="D97" s="27" t="s">
        <v>7</v>
      </c>
      <c r="E97" s="30">
        <f>+VLOOKUP(A97,Scores_DRCI!A:M,13,FALSE)</f>
        <v>0</v>
      </c>
      <c r="F97" s="31">
        <f t="shared" si="21"/>
        <v>0</v>
      </c>
      <c r="G97" s="30">
        <v>0</v>
      </c>
      <c r="H97" s="31">
        <f t="shared" si="18"/>
        <v>0</v>
      </c>
      <c r="I97" s="31">
        <f t="shared" si="19"/>
        <v>0</v>
      </c>
      <c r="J97" s="31">
        <f t="shared" si="20"/>
        <v>0</v>
      </c>
      <c r="K97" s="31">
        <f t="shared" si="6"/>
        <v>0</v>
      </c>
    </row>
    <row r="98" spans="1:11" x14ac:dyDescent="0.25">
      <c r="A98" s="26" t="s">
        <v>13</v>
      </c>
      <c r="B98" s="27" t="s">
        <v>14</v>
      </c>
      <c r="C98" s="27" t="s">
        <v>10</v>
      </c>
      <c r="D98" s="27" t="s">
        <v>7</v>
      </c>
      <c r="E98" s="30">
        <f>+VLOOKUP(A98,Scores_DRCI!A:M,13,FALSE)</f>
        <v>0</v>
      </c>
      <c r="F98" s="31">
        <f t="shared" ref="F98:F129" si="22">+E98*F$224/E$224</f>
        <v>0</v>
      </c>
      <c r="G98" s="30">
        <v>0</v>
      </c>
      <c r="H98" s="31">
        <f t="shared" si="18"/>
        <v>0</v>
      </c>
      <c r="I98" s="31">
        <f t="shared" si="19"/>
        <v>0</v>
      </c>
      <c r="J98" s="31">
        <f t="shared" si="20"/>
        <v>0</v>
      </c>
      <c r="K98" s="31">
        <f t="shared" ref="K98:K161" si="23">+J98*F$224/J$224</f>
        <v>0</v>
      </c>
    </row>
    <row r="99" spans="1:11" x14ac:dyDescent="0.25">
      <c r="A99" s="26" t="s">
        <v>15</v>
      </c>
      <c r="B99" s="27" t="s">
        <v>16</v>
      </c>
      <c r="C99" s="27" t="s">
        <v>17</v>
      </c>
      <c r="D99" s="27" t="s">
        <v>7</v>
      </c>
      <c r="E99" s="30">
        <f>+VLOOKUP(A99,Scores_DRCI!A:M,13,FALSE)</f>
        <v>0</v>
      </c>
      <c r="F99" s="31">
        <f t="shared" si="22"/>
        <v>0</v>
      </c>
      <c r="G99" s="30">
        <v>0</v>
      </c>
      <c r="H99" s="31">
        <f t="shared" si="18"/>
        <v>0</v>
      </c>
      <c r="I99" s="31">
        <f t="shared" si="19"/>
        <v>0</v>
      </c>
      <c r="J99" s="31">
        <f t="shared" si="20"/>
        <v>0</v>
      </c>
      <c r="K99" s="31">
        <f t="shared" si="23"/>
        <v>0</v>
      </c>
    </row>
    <row r="100" spans="1:11" x14ac:dyDescent="0.25">
      <c r="A100" s="26" t="s">
        <v>18</v>
      </c>
      <c r="B100" s="27" t="s">
        <v>19</v>
      </c>
      <c r="C100" s="27" t="s">
        <v>10</v>
      </c>
      <c r="D100" s="27" t="s">
        <v>7</v>
      </c>
      <c r="E100" s="30">
        <f>+VLOOKUP(A100,Scores_DRCI!A:M,13,FALSE)</f>
        <v>0</v>
      </c>
      <c r="F100" s="31">
        <f t="shared" si="22"/>
        <v>0</v>
      </c>
      <c r="G100" s="30">
        <v>0</v>
      </c>
      <c r="H100" s="31">
        <f t="shared" si="18"/>
        <v>0</v>
      </c>
      <c r="I100" s="31">
        <f t="shared" si="19"/>
        <v>0</v>
      </c>
      <c r="J100" s="31">
        <f t="shared" si="20"/>
        <v>0</v>
      </c>
      <c r="K100" s="31">
        <f t="shared" si="23"/>
        <v>0</v>
      </c>
    </row>
    <row r="101" spans="1:11" x14ac:dyDescent="0.25">
      <c r="A101" s="26" t="s">
        <v>23</v>
      </c>
      <c r="B101" s="27" t="s">
        <v>24</v>
      </c>
      <c r="C101" s="27" t="s">
        <v>6</v>
      </c>
      <c r="D101" s="27" t="s">
        <v>7</v>
      </c>
      <c r="E101" s="30">
        <f>+VLOOKUP(A101,Scores_DRCI!A:M,13,FALSE)</f>
        <v>0</v>
      </c>
      <c r="F101" s="31">
        <f t="shared" si="22"/>
        <v>0</v>
      </c>
      <c r="G101" s="30">
        <v>0</v>
      </c>
      <c r="H101" s="31">
        <f t="shared" si="18"/>
        <v>0</v>
      </c>
      <c r="I101" s="31">
        <f t="shared" si="19"/>
        <v>0</v>
      </c>
      <c r="J101" s="31">
        <f t="shared" si="20"/>
        <v>0</v>
      </c>
      <c r="K101" s="31">
        <f t="shared" si="23"/>
        <v>0</v>
      </c>
    </row>
    <row r="102" spans="1:11" x14ac:dyDescent="0.25">
      <c r="A102" s="26" t="s">
        <v>25</v>
      </c>
      <c r="B102" s="27" t="s">
        <v>26</v>
      </c>
      <c r="C102" s="27" t="s">
        <v>6</v>
      </c>
      <c r="D102" s="27" t="s">
        <v>7</v>
      </c>
      <c r="E102" s="30">
        <f>+VLOOKUP(A102,Scores_DRCI!A:M,13,FALSE)</f>
        <v>0</v>
      </c>
      <c r="F102" s="31">
        <f t="shared" si="22"/>
        <v>0</v>
      </c>
      <c r="G102" s="30">
        <v>0</v>
      </c>
      <c r="H102" s="31">
        <f t="shared" si="18"/>
        <v>0</v>
      </c>
      <c r="I102" s="31">
        <f t="shared" si="19"/>
        <v>0</v>
      </c>
      <c r="J102" s="31">
        <f t="shared" si="20"/>
        <v>0</v>
      </c>
      <c r="K102" s="31">
        <f t="shared" si="23"/>
        <v>0</v>
      </c>
    </row>
    <row r="103" spans="1:11" x14ac:dyDescent="0.25">
      <c r="A103" s="26" t="s">
        <v>31</v>
      </c>
      <c r="B103" s="27" t="s">
        <v>32</v>
      </c>
      <c r="C103" s="27" t="s">
        <v>10</v>
      </c>
      <c r="D103" s="27" t="s">
        <v>7</v>
      </c>
      <c r="E103" s="30">
        <f>+VLOOKUP(A103,Scores_DRCI!A:M,13,FALSE)</f>
        <v>0</v>
      </c>
      <c r="F103" s="31">
        <f t="shared" si="22"/>
        <v>0</v>
      </c>
      <c r="G103" s="30">
        <v>0</v>
      </c>
      <c r="H103" s="31">
        <f t="shared" si="18"/>
        <v>0</v>
      </c>
      <c r="I103" s="31">
        <f t="shared" si="19"/>
        <v>0</v>
      </c>
      <c r="J103" s="31">
        <f t="shared" si="20"/>
        <v>0</v>
      </c>
      <c r="K103" s="31">
        <f t="shared" si="23"/>
        <v>0</v>
      </c>
    </row>
    <row r="104" spans="1:11" x14ac:dyDescent="0.25">
      <c r="A104" s="26" t="s">
        <v>33</v>
      </c>
      <c r="B104" s="27" t="s">
        <v>34</v>
      </c>
      <c r="C104" s="27" t="s">
        <v>6</v>
      </c>
      <c r="D104" s="27" t="s">
        <v>7</v>
      </c>
      <c r="E104" s="30">
        <f>+VLOOKUP(A104,Scores_DRCI!A:M,13,FALSE)</f>
        <v>0</v>
      </c>
      <c r="F104" s="31">
        <f t="shared" si="22"/>
        <v>0</v>
      </c>
      <c r="G104" s="30">
        <v>0</v>
      </c>
      <c r="H104" s="31">
        <f t="shared" si="18"/>
        <v>0</v>
      </c>
      <c r="I104" s="31">
        <f t="shared" si="19"/>
        <v>0</v>
      </c>
      <c r="J104" s="31">
        <f t="shared" si="20"/>
        <v>0</v>
      </c>
      <c r="K104" s="31">
        <f t="shared" si="23"/>
        <v>0</v>
      </c>
    </row>
    <row r="105" spans="1:11" x14ac:dyDescent="0.25">
      <c r="A105" s="26" t="s">
        <v>40</v>
      </c>
      <c r="B105" s="27" t="s">
        <v>41</v>
      </c>
      <c r="C105" s="27" t="s">
        <v>17</v>
      </c>
      <c r="D105" s="27" t="s">
        <v>7</v>
      </c>
      <c r="E105" s="30">
        <f>+VLOOKUP(A105,Scores_DRCI!A:M,13,FALSE)</f>
        <v>0</v>
      </c>
      <c r="F105" s="31">
        <f t="shared" si="22"/>
        <v>0</v>
      </c>
      <c r="G105" s="30">
        <v>0</v>
      </c>
      <c r="H105" s="31">
        <f t="shared" si="18"/>
        <v>0</v>
      </c>
      <c r="I105" s="31">
        <f t="shared" si="19"/>
        <v>0</v>
      </c>
      <c r="J105" s="31">
        <f t="shared" si="20"/>
        <v>0</v>
      </c>
      <c r="K105" s="31">
        <f t="shared" si="23"/>
        <v>0</v>
      </c>
    </row>
    <row r="106" spans="1:11" x14ac:dyDescent="0.25">
      <c r="A106" s="26" t="s">
        <v>42</v>
      </c>
      <c r="B106" s="27" t="s">
        <v>43</v>
      </c>
      <c r="C106" s="27" t="s">
        <v>6</v>
      </c>
      <c r="D106" s="27" t="s">
        <v>7</v>
      </c>
      <c r="E106" s="30">
        <f>+VLOOKUP(A106,Scores_DRCI!A:M,13,FALSE)</f>
        <v>0</v>
      </c>
      <c r="F106" s="31">
        <f t="shared" si="22"/>
        <v>0</v>
      </c>
      <c r="G106" s="30">
        <v>0</v>
      </c>
      <c r="H106" s="31">
        <f t="shared" si="18"/>
        <v>0</v>
      </c>
      <c r="I106" s="31">
        <f t="shared" si="19"/>
        <v>0</v>
      </c>
      <c r="J106" s="31">
        <f t="shared" si="20"/>
        <v>0</v>
      </c>
      <c r="K106" s="31">
        <f t="shared" si="23"/>
        <v>0</v>
      </c>
    </row>
    <row r="107" spans="1:11" x14ac:dyDescent="0.25">
      <c r="A107" s="26" t="s">
        <v>44</v>
      </c>
      <c r="B107" s="27" t="s">
        <v>45</v>
      </c>
      <c r="C107" s="27" t="s">
        <v>6</v>
      </c>
      <c r="D107" s="27" t="s">
        <v>7</v>
      </c>
      <c r="E107" s="30">
        <f>+VLOOKUP(A107,Scores_DRCI!A:M,13,FALSE)</f>
        <v>0</v>
      </c>
      <c r="F107" s="31">
        <f t="shared" si="22"/>
        <v>0</v>
      </c>
      <c r="G107" s="30">
        <v>0</v>
      </c>
      <c r="H107" s="31">
        <f t="shared" si="18"/>
        <v>0</v>
      </c>
      <c r="I107" s="31">
        <f t="shared" si="19"/>
        <v>0</v>
      </c>
      <c r="J107" s="31">
        <f t="shared" si="20"/>
        <v>0</v>
      </c>
      <c r="K107" s="31">
        <f t="shared" si="23"/>
        <v>0</v>
      </c>
    </row>
    <row r="108" spans="1:11" x14ac:dyDescent="0.25">
      <c r="A108" s="26" t="s">
        <v>46</v>
      </c>
      <c r="B108" s="27" t="s">
        <v>47</v>
      </c>
      <c r="C108" s="27" t="s">
        <v>6</v>
      </c>
      <c r="D108" s="27" t="s">
        <v>7</v>
      </c>
      <c r="E108" s="30">
        <f>+VLOOKUP(A108,Scores_DRCI!A:M,13,FALSE)</f>
        <v>0</v>
      </c>
      <c r="F108" s="31">
        <f t="shared" si="22"/>
        <v>0</v>
      </c>
      <c r="G108" s="30">
        <v>0</v>
      </c>
      <c r="H108" s="31">
        <f t="shared" si="18"/>
        <v>0</v>
      </c>
      <c r="I108" s="31">
        <f t="shared" si="19"/>
        <v>0</v>
      </c>
      <c r="J108" s="31">
        <f t="shared" si="20"/>
        <v>0</v>
      </c>
      <c r="K108" s="31">
        <f t="shared" si="23"/>
        <v>0</v>
      </c>
    </row>
    <row r="109" spans="1:11" x14ac:dyDescent="0.25">
      <c r="A109" s="26" t="s">
        <v>55</v>
      </c>
      <c r="B109" s="27" t="s">
        <v>56</v>
      </c>
      <c r="C109" s="27" t="s">
        <v>10</v>
      </c>
      <c r="D109" s="27" t="s">
        <v>7</v>
      </c>
      <c r="E109" s="30">
        <f>+VLOOKUP(A109,Scores_DRCI!A:M,13,FALSE)</f>
        <v>0</v>
      </c>
      <c r="F109" s="31">
        <f t="shared" si="22"/>
        <v>0</v>
      </c>
      <c r="G109" s="30">
        <v>0</v>
      </c>
      <c r="H109" s="31">
        <f t="shared" si="18"/>
        <v>0</v>
      </c>
      <c r="I109" s="31">
        <f t="shared" si="19"/>
        <v>0</v>
      </c>
      <c r="J109" s="31">
        <f t="shared" si="20"/>
        <v>0</v>
      </c>
      <c r="K109" s="31">
        <f t="shared" si="23"/>
        <v>0</v>
      </c>
    </row>
    <row r="110" spans="1:11" x14ac:dyDescent="0.25">
      <c r="A110" s="26" t="s">
        <v>57</v>
      </c>
      <c r="B110" s="27" t="s">
        <v>58</v>
      </c>
      <c r="C110" s="27" t="s">
        <v>17</v>
      </c>
      <c r="D110" s="27" t="s">
        <v>7</v>
      </c>
      <c r="E110" s="30">
        <f>+VLOOKUP(A110,Scores_DRCI!A:M,13,FALSE)</f>
        <v>0</v>
      </c>
      <c r="F110" s="31">
        <f t="shared" si="22"/>
        <v>0</v>
      </c>
      <c r="G110" s="30">
        <v>0</v>
      </c>
      <c r="H110" s="31">
        <f t="shared" si="18"/>
        <v>0</v>
      </c>
      <c r="I110" s="31">
        <f t="shared" si="19"/>
        <v>0</v>
      </c>
      <c r="J110" s="31">
        <f t="shared" si="20"/>
        <v>0</v>
      </c>
      <c r="K110" s="31">
        <f t="shared" si="23"/>
        <v>0</v>
      </c>
    </row>
    <row r="111" spans="1:11" x14ac:dyDescent="0.25">
      <c r="A111" s="26" t="s">
        <v>65</v>
      </c>
      <c r="B111" s="27" t="s">
        <v>66</v>
      </c>
      <c r="C111" s="27" t="s">
        <v>10</v>
      </c>
      <c r="D111" s="27" t="s">
        <v>7</v>
      </c>
      <c r="E111" s="30">
        <f>+VLOOKUP(A111,Scores_DRCI!A:M,13,FALSE)</f>
        <v>0</v>
      </c>
      <c r="F111" s="31">
        <f t="shared" si="22"/>
        <v>0</v>
      </c>
      <c r="G111" s="30">
        <v>0</v>
      </c>
      <c r="H111" s="31">
        <f t="shared" si="18"/>
        <v>0</v>
      </c>
      <c r="I111" s="31">
        <f t="shared" si="19"/>
        <v>0</v>
      </c>
      <c r="J111" s="31">
        <f t="shared" si="20"/>
        <v>0</v>
      </c>
      <c r="K111" s="31">
        <f t="shared" si="23"/>
        <v>0</v>
      </c>
    </row>
    <row r="112" spans="1:11" x14ac:dyDescent="0.25">
      <c r="A112" s="26" t="s">
        <v>67</v>
      </c>
      <c r="B112" s="27" t="s">
        <v>68</v>
      </c>
      <c r="C112" s="27" t="s">
        <v>10</v>
      </c>
      <c r="D112" s="27" t="s">
        <v>7</v>
      </c>
      <c r="E112" s="30">
        <f>+VLOOKUP(A112,Scores_DRCI!A:M,13,FALSE)</f>
        <v>0</v>
      </c>
      <c r="F112" s="31">
        <f t="shared" si="22"/>
        <v>0</v>
      </c>
      <c r="G112" s="30">
        <v>0</v>
      </c>
      <c r="H112" s="31">
        <f t="shared" si="18"/>
        <v>0</v>
      </c>
      <c r="I112" s="31">
        <f t="shared" si="19"/>
        <v>0</v>
      </c>
      <c r="J112" s="31">
        <f t="shared" si="20"/>
        <v>0</v>
      </c>
      <c r="K112" s="31">
        <f t="shared" si="23"/>
        <v>0</v>
      </c>
    </row>
    <row r="113" spans="1:11" x14ac:dyDescent="0.25">
      <c r="A113" s="26" t="s">
        <v>70</v>
      </c>
      <c r="B113" s="27" t="s">
        <v>71</v>
      </c>
      <c r="C113" s="27" t="s">
        <v>52</v>
      </c>
      <c r="D113" s="27" t="s">
        <v>72</v>
      </c>
      <c r="E113" s="30">
        <f>+VLOOKUP(A113,Scores_DRCI!A:M,13,FALSE)</f>
        <v>0</v>
      </c>
      <c r="F113" s="31">
        <f t="shared" si="22"/>
        <v>0</v>
      </c>
      <c r="G113" s="30">
        <v>0</v>
      </c>
      <c r="H113" s="31">
        <f t="shared" si="18"/>
        <v>0</v>
      </c>
      <c r="I113" s="31">
        <f t="shared" si="19"/>
        <v>0</v>
      </c>
      <c r="J113" s="31">
        <f t="shared" si="20"/>
        <v>0</v>
      </c>
      <c r="K113" s="31">
        <f t="shared" si="23"/>
        <v>0</v>
      </c>
    </row>
    <row r="114" spans="1:11" x14ac:dyDescent="0.25">
      <c r="A114" s="26" t="s">
        <v>77</v>
      </c>
      <c r="B114" s="27" t="s">
        <v>78</v>
      </c>
      <c r="C114" s="27" t="s">
        <v>6</v>
      </c>
      <c r="D114" s="27" t="s">
        <v>72</v>
      </c>
      <c r="E114" s="30">
        <f>+VLOOKUP(A114,Scores_DRCI!A:M,13,FALSE)</f>
        <v>0</v>
      </c>
      <c r="F114" s="31">
        <f t="shared" si="22"/>
        <v>0</v>
      </c>
      <c r="G114" s="30">
        <v>0</v>
      </c>
      <c r="H114" s="31">
        <f t="shared" si="18"/>
        <v>0</v>
      </c>
      <c r="I114" s="31">
        <f t="shared" si="19"/>
        <v>0</v>
      </c>
      <c r="J114" s="31">
        <f t="shared" si="20"/>
        <v>0</v>
      </c>
      <c r="K114" s="31">
        <f t="shared" si="23"/>
        <v>0</v>
      </c>
    </row>
    <row r="115" spans="1:11" x14ac:dyDescent="0.25">
      <c r="A115" s="26" t="s">
        <v>79</v>
      </c>
      <c r="B115" s="27" t="s">
        <v>80</v>
      </c>
      <c r="C115" s="27" t="s">
        <v>17</v>
      </c>
      <c r="D115" s="27" t="s">
        <v>72</v>
      </c>
      <c r="E115" s="30">
        <f>+VLOOKUP(A115,Scores_DRCI!A:M,13,FALSE)</f>
        <v>0</v>
      </c>
      <c r="F115" s="31">
        <f t="shared" si="22"/>
        <v>0</v>
      </c>
      <c r="G115" s="30">
        <v>0</v>
      </c>
      <c r="H115" s="31">
        <f t="shared" si="18"/>
        <v>0</v>
      </c>
      <c r="I115" s="31">
        <f t="shared" si="19"/>
        <v>0</v>
      </c>
      <c r="J115" s="31">
        <f t="shared" si="20"/>
        <v>0</v>
      </c>
      <c r="K115" s="31">
        <f t="shared" si="23"/>
        <v>0</v>
      </c>
    </row>
    <row r="116" spans="1:11" x14ac:dyDescent="0.25">
      <c r="A116" s="26" t="s">
        <v>81</v>
      </c>
      <c r="B116" s="27" t="s">
        <v>82</v>
      </c>
      <c r="C116" s="27" t="s">
        <v>10</v>
      </c>
      <c r="D116" s="27" t="s">
        <v>72</v>
      </c>
      <c r="E116" s="30">
        <f>+VLOOKUP(A116,Scores_DRCI!A:M,13,FALSE)</f>
        <v>0</v>
      </c>
      <c r="F116" s="31">
        <f t="shared" si="22"/>
        <v>0</v>
      </c>
      <c r="G116" s="30">
        <v>0</v>
      </c>
      <c r="H116" s="31">
        <f t="shared" si="18"/>
        <v>0</v>
      </c>
      <c r="I116" s="31">
        <f t="shared" si="19"/>
        <v>0</v>
      </c>
      <c r="J116" s="31">
        <f t="shared" si="20"/>
        <v>0</v>
      </c>
      <c r="K116" s="31">
        <f t="shared" si="23"/>
        <v>0</v>
      </c>
    </row>
    <row r="117" spans="1:11" x14ac:dyDescent="0.25">
      <c r="A117" s="26" t="s">
        <v>83</v>
      </c>
      <c r="B117" s="27" t="s">
        <v>84</v>
      </c>
      <c r="C117" s="27" t="s">
        <v>10</v>
      </c>
      <c r="D117" s="27" t="s">
        <v>72</v>
      </c>
      <c r="E117" s="30">
        <f>+VLOOKUP(A117,Scores_DRCI!A:M,13,FALSE)</f>
        <v>0</v>
      </c>
      <c r="F117" s="31">
        <f t="shared" si="22"/>
        <v>0</v>
      </c>
      <c r="G117" s="30">
        <v>0</v>
      </c>
      <c r="H117" s="31">
        <f t="shared" si="18"/>
        <v>0</v>
      </c>
      <c r="I117" s="31">
        <f t="shared" si="19"/>
        <v>0</v>
      </c>
      <c r="J117" s="31">
        <f t="shared" si="20"/>
        <v>0</v>
      </c>
      <c r="K117" s="31">
        <f t="shared" si="23"/>
        <v>0</v>
      </c>
    </row>
    <row r="118" spans="1:11" x14ac:dyDescent="0.25">
      <c r="A118" s="26" t="s">
        <v>85</v>
      </c>
      <c r="B118" s="27" t="s">
        <v>86</v>
      </c>
      <c r="C118" s="27" t="s">
        <v>10</v>
      </c>
      <c r="D118" s="27" t="s">
        <v>72</v>
      </c>
      <c r="E118" s="30">
        <f>+VLOOKUP(A118,Scores_DRCI!A:M,13,FALSE)</f>
        <v>0</v>
      </c>
      <c r="F118" s="31">
        <f t="shared" si="22"/>
        <v>0</v>
      </c>
      <c r="G118" s="30">
        <v>0</v>
      </c>
      <c r="H118" s="31">
        <f t="shared" si="18"/>
        <v>0</v>
      </c>
      <c r="I118" s="31">
        <f t="shared" si="19"/>
        <v>0</v>
      </c>
      <c r="J118" s="31">
        <f t="shared" si="20"/>
        <v>0</v>
      </c>
      <c r="K118" s="31">
        <f t="shared" si="23"/>
        <v>0</v>
      </c>
    </row>
    <row r="119" spans="1:11" x14ac:dyDescent="0.25">
      <c r="A119" s="26" t="s">
        <v>88</v>
      </c>
      <c r="B119" s="27" t="s">
        <v>89</v>
      </c>
      <c r="C119" s="27" t="s">
        <v>10</v>
      </c>
      <c r="D119" s="27" t="s">
        <v>90</v>
      </c>
      <c r="E119" s="30">
        <f>+VLOOKUP(A119,Scores_DRCI!A:M,13,FALSE)</f>
        <v>0</v>
      </c>
      <c r="F119" s="31">
        <f t="shared" si="22"/>
        <v>0</v>
      </c>
      <c r="G119" s="30">
        <v>0</v>
      </c>
      <c r="H119" s="31">
        <f t="shared" si="18"/>
        <v>0</v>
      </c>
      <c r="I119" s="31">
        <f t="shared" si="19"/>
        <v>0</v>
      </c>
      <c r="J119" s="31">
        <f t="shared" si="20"/>
        <v>0</v>
      </c>
      <c r="K119" s="31">
        <f t="shared" si="23"/>
        <v>0</v>
      </c>
    </row>
    <row r="120" spans="1:11" x14ac:dyDescent="0.25">
      <c r="A120" s="26" t="s">
        <v>91</v>
      </c>
      <c r="B120" s="27" t="s">
        <v>92</v>
      </c>
      <c r="C120" s="27" t="s">
        <v>6</v>
      </c>
      <c r="D120" s="27" t="s">
        <v>90</v>
      </c>
      <c r="E120" s="30">
        <f>+VLOOKUP(A120,Scores_DRCI!A:M,13,FALSE)</f>
        <v>0</v>
      </c>
      <c r="F120" s="31">
        <f t="shared" si="22"/>
        <v>0</v>
      </c>
      <c r="G120" s="30">
        <v>0</v>
      </c>
      <c r="H120" s="31">
        <f t="shared" si="18"/>
        <v>0</v>
      </c>
      <c r="I120" s="31">
        <f t="shared" si="19"/>
        <v>0</v>
      </c>
      <c r="J120" s="31">
        <f t="shared" si="20"/>
        <v>0</v>
      </c>
      <c r="K120" s="31">
        <f t="shared" si="23"/>
        <v>0</v>
      </c>
    </row>
    <row r="121" spans="1:11" x14ac:dyDescent="0.25">
      <c r="A121" s="26" t="s">
        <v>93</v>
      </c>
      <c r="B121" s="27" t="s">
        <v>94</v>
      </c>
      <c r="C121" s="27" t="s">
        <v>6</v>
      </c>
      <c r="D121" s="27" t="s">
        <v>90</v>
      </c>
      <c r="E121" s="30">
        <f>+VLOOKUP(A121,Scores_DRCI!A:M,13,FALSE)</f>
        <v>0</v>
      </c>
      <c r="F121" s="31">
        <f t="shared" si="22"/>
        <v>0</v>
      </c>
      <c r="G121" s="30">
        <v>0</v>
      </c>
      <c r="H121" s="31">
        <f t="shared" si="18"/>
        <v>0</v>
      </c>
      <c r="I121" s="31">
        <f t="shared" si="19"/>
        <v>0</v>
      </c>
      <c r="J121" s="31">
        <f t="shared" si="20"/>
        <v>0</v>
      </c>
      <c r="K121" s="31">
        <f t="shared" si="23"/>
        <v>0</v>
      </c>
    </row>
    <row r="122" spans="1:11" x14ac:dyDescent="0.25">
      <c r="A122" s="26" t="s">
        <v>95</v>
      </c>
      <c r="B122" s="27" t="s">
        <v>96</v>
      </c>
      <c r="C122" s="27" t="s">
        <v>10</v>
      </c>
      <c r="D122" s="27" t="s">
        <v>90</v>
      </c>
      <c r="E122" s="30">
        <f>+VLOOKUP(A122,Scores_DRCI!A:M,13,FALSE)</f>
        <v>0</v>
      </c>
      <c r="F122" s="31">
        <f t="shared" si="22"/>
        <v>0</v>
      </c>
      <c r="G122" s="30">
        <v>0</v>
      </c>
      <c r="H122" s="31">
        <f t="shared" si="18"/>
        <v>0</v>
      </c>
      <c r="I122" s="31">
        <f t="shared" si="19"/>
        <v>0</v>
      </c>
      <c r="J122" s="31">
        <f t="shared" si="20"/>
        <v>0</v>
      </c>
      <c r="K122" s="31">
        <f t="shared" si="23"/>
        <v>0</v>
      </c>
    </row>
    <row r="123" spans="1:11" x14ac:dyDescent="0.25">
      <c r="A123" s="26" t="s">
        <v>97</v>
      </c>
      <c r="B123" s="27" t="s">
        <v>98</v>
      </c>
      <c r="C123" s="27" t="s">
        <v>17</v>
      </c>
      <c r="D123" s="27" t="s">
        <v>90</v>
      </c>
      <c r="E123" s="30">
        <f>+VLOOKUP(A123,Scores_DRCI!A:M,13,FALSE)</f>
        <v>0</v>
      </c>
      <c r="F123" s="31">
        <f t="shared" si="22"/>
        <v>0</v>
      </c>
      <c r="G123" s="30">
        <v>0</v>
      </c>
      <c r="H123" s="31">
        <f t="shared" ref="H123:H186" si="24">+G123*C$224/G$224</f>
        <v>0</v>
      </c>
      <c r="I123" s="31">
        <f t="shared" ref="I123:I186" si="25">+H123*D$224/H$224</f>
        <v>0</v>
      </c>
      <c r="J123" s="31">
        <f t="shared" ref="J123:J186" si="26">+I123*E$224/I$224</f>
        <v>0</v>
      </c>
      <c r="K123" s="31">
        <f t="shared" si="23"/>
        <v>0</v>
      </c>
    </row>
    <row r="124" spans="1:11" x14ac:dyDescent="0.25">
      <c r="A124" s="26" t="s">
        <v>99</v>
      </c>
      <c r="B124" s="27" t="s">
        <v>100</v>
      </c>
      <c r="C124" s="27" t="s">
        <v>6</v>
      </c>
      <c r="D124" s="27" t="s">
        <v>90</v>
      </c>
      <c r="E124" s="30">
        <f>+VLOOKUP(A124,Scores_DRCI!A:M,13,FALSE)</f>
        <v>0</v>
      </c>
      <c r="F124" s="31">
        <f t="shared" si="22"/>
        <v>0</v>
      </c>
      <c r="G124" s="30">
        <v>0</v>
      </c>
      <c r="H124" s="31">
        <f t="shared" si="24"/>
        <v>0</v>
      </c>
      <c r="I124" s="31">
        <f t="shared" si="25"/>
        <v>0</v>
      </c>
      <c r="J124" s="31">
        <f t="shared" si="26"/>
        <v>0</v>
      </c>
      <c r="K124" s="31">
        <f t="shared" si="23"/>
        <v>0</v>
      </c>
    </row>
    <row r="125" spans="1:11" x14ac:dyDescent="0.25">
      <c r="A125" s="26" t="s">
        <v>101</v>
      </c>
      <c r="B125" s="27" t="s">
        <v>102</v>
      </c>
      <c r="C125" s="27" t="s">
        <v>6</v>
      </c>
      <c r="D125" s="27" t="s">
        <v>90</v>
      </c>
      <c r="E125" s="30">
        <f>+VLOOKUP(A125,Scores_DRCI!A:M,13,FALSE)</f>
        <v>0</v>
      </c>
      <c r="F125" s="31">
        <f t="shared" si="22"/>
        <v>0</v>
      </c>
      <c r="G125" s="30">
        <v>0</v>
      </c>
      <c r="H125" s="31">
        <f t="shared" si="24"/>
        <v>0</v>
      </c>
      <c r="I125" s="31">
        <f t="shared" si="25"/>
        <v>0</v>
      </c>
      <c r="J125" s="31">
        <f t="shared" si="26"/>
        <v>0</v>
      </c>
      <c r="K125" s="31">
        <f t="shared" si="23"/>
        <v>0</v>
      </c>
    </row>
    <row r="126" spans="1:11" x14ac:dyDescent="0.25">
      <c r="A126" s="26" t="s">
        <v>103</v>
      </c>
      <c r="B126" s="27" t="s">
        <v>104</v>
      </c>
      <c r="C126" s="27" t="s">
        <v>37</v>
      </c>
      <c r="D126" s="27" t="s">
        <v>90</v>
      </c>
      <c r="E126" s="30">
        <f>+VLOOKUP(A126,Scores_DRCI!A:M,13,FALSE)</f>
        <v>0</v>
      </c>
      <c r="F126" s="31">
        <f t="shared" si="22"/>
        <v>0</v>
      </c>
      <c r="G126" s="30">
        <v>0</v>
      </c>
      <c r="H126" s="31">
        <f t="shared" si="24"/>
        <v>0</v>
      </c>
      <c r="I126" s="31">
        <f t="shared" si="25"/>
        <v>0</v>
      </c>
      <c r="J126" s="31">
        <f t="shared" si="26"/>
        <v>0</v>
      </c>
      <c r="K126" s="31">
        <f t="shared" si="23"/>
        <v>0</v>
      </c>
    </row>
    <row r="127" spans="1:11" x14ac:dyDescent="0.25">
      <c r="A127" s="26" t="s">
        <v>107</v>
      </c>
      <c r="B127" s="27" t="s">
        <v>108</v>
      </c>
      <c r="C127" s="27" t="s">
        <v>10</v>
      </c>
      <c r="D127" s="27" t="s">
        <v>90</v>
      </c>
      <c r="E127" s="30">
        <f>+VLOOKUP(A127,Scores_DRCI!A:M,13,FALSE)</f>
        <v>0</v>
      </c>
      <c r="F127" s="31">
        <f t="shared" si="22"/>
        <v>0</v>
      </c>
      <c r="G127" s="30">
        <v>0</v>
      </c>
      <c r="H127" s="31">
        <f t="shared" si="24"/>
        <v>0</v>
      </c>
      <c r="I127" s="31">
        <f t="shared" si="25"/>
        <v>0</v>
      </c>
      <c r="J127" s="31">
        <f t="shared" si="26"/>
        <v>0</v>
      </c>
      <c r="K127" s="31">
        <f t="shared" si="23"/>
        <v>0</v>
      </c>
    </row>
    <row r="128" spans="1:11" x14ac:dyDescent="0.25">
      <c r="A128" s="26" t="s">
        <v>116</v>
      </c>
      <c r="B128" s="27" t="s">
        <v>117</v>
      </c>
      <c r="C128" s="27" t="s">
        <v>10</v>
      </c>
      <c r="D128" s="27" t="s">
        <v>115</v>
      </c>
      <c r="E128" s="30">
        <f>+VLOOKUP(A128,Scores_DRCI!A:M,13,FALSE)</f>
        <v>0</v>
      </c>
      <c r="F128" s="31">
        <f t="shared" si="22"/>
        <v>0</v>
      </c>
      <c r="G128" s="30">
        <v>0</v>
      </c>
      <c r="H128" s="31">
        <f t="shared" si="24"/>
        <v>0</v>
      </c>
      <c r="I128" s="31">
        <f t="shared" si="25"/>
        <v>0</v>
      </c>
      <c r="J128" s="31">
        <f t="shared" si="26"/>
        <v>0</v>
      </c>
      <c r="K128" s="31">
        <f t="shared" si="23"/>
        <v>0</v>
      </c>
    </row>
    <row r="129" spans="1:11" x14ac:dyDescent="0.25">
      <c r="A129" s="26" t="s">
        <v>118</v>
      </c>
      <c r="B129" s="27" t="s">
        <v>119</v>
      </c>
      <c r="C129" s="27" t="s">
        <v>6</v>
      </c>
      <c r="D129" s="27" t="s">
        <v>115</v>
      </c>
      <c r="E129" s="30">
        <f>+VLOOKUP(A129,Scores_DRCI!A:M,13,FALSE)</f>
        <v>0</v>
      </c>
      <c r="F129" s="31">
        <f t="shared" si="22"/>
        <v>0</v>
      </c>
      <c r="G129" s="30">
        <v>0</v>
      </c>
      <c r="H129" s="31">
        <f t="shared" si="24"/>
        <v>0</v>
      </c>
      <c r="I129" s="31">
        <f t="shared" si="25"/>
        <v>0</v>
      </c>
      <c r="J129" s="31">
        <f t="shared" si="26"/>
        <v>0</v>
      </c>
      <c r="K129" s="31">
        <f t="shared" si="23"/>
        <v>0</v>
      </c>
    </row>
    <row r="130" spans="1:11" x14ac:dyDescent="0.25">
      <c r="A130" s="26" t="s">
        <v>124</v>
      </c>
      <c r="B130" s="27" t="s">
        <v>125</v>
      </c>
      <c r="C130" s="27" t="s">
        <v>6</v>
      </c>
      <c r="D130" s="27" t="s">
        <v>115</v>
      </c>
      <c r="E130" s="30">
        <f>+VLOOKUP(A130,Scores_DRCI!A:M,13,FALSE)</f>
        <v>0</v>
      </c>
      <c r="F130" s="31">
        <f t="shared" ref="F130:F161" si="27">+E130*F$224/E$224</f>
        <v>0</v>
      </c>
      <c r="G130" s="30">
        <v>0</v>
      </c>
      <c r="H130" s="31">
        <f t="shared" si="24"/>
        <v>0</v>
      </c>
      <c r="I130" s="31">
        <f t="shared" si="25"/>
        <v>0</v>
      </c>
      <c r="J130" s="31">
        <f t="shared" si="26"/>
        <v>0</v>
      </c>
      <c r="K130" s="31">
        <f t="shared" si="23"/>
        <v>0</v>
      </c>
    </row>
    <row r="131" spans="1:11" x14ac:dyDescent="0.25">
      <c r="A131" s="26" t="s">
        <v>126</v>
      </c>
      <c r="B131" s="27" t="s">
        <v>127</v>
      </c>
      <c r="C131" s="27" t="s">
        <v>6</v>
      </c>
      <c r="D131" s="27" t="s">
        <v>115</v>
      </c>
      <c r="E131" s="30">
        <f>+VLOOKUP(A131,Scores_DRCI!A:M,13,FALSE)</f>
        <v>0</v>
      </c>
      <c r="F131" s="31">
        <f t="shared" si="27"/>
        <v>0</v>
      </c>
      <c r="G131" s="30">
        <v>0</v>
      </c>
      <c r="H131" s="31">
        <f t="shared" si="24"/>
        <v>0</v>
      </c>
      <c r="I131" s="31">
        <f t="shared" si="25"/>
        <v>0</v>
      </c>
      <c r="J131" s="31">
        <f t="shared" si="26"/>
        <v>0</v>
      </c>
      <c r="K131" s="31">
        <f t="shared" si="23"/>
        <v>0</v>
      </c>
    </row>
    <row r="132" spans="1:11" x14ac:dyDescent="0.25">
      <c r="A132" s="26" t="s">
        <v>131</v>
      </c>
      <c r="B132" s="27" t="s">
        <v>132</v>
      </c>
      <c r="C132" s="27" t="s">
        <v>10</v>
      </c>
      <c r="D132" s="27" t="s">
        <v>130</v>
      </c>
      <c r="E132" s="30">
        <f>+VLOOKUP(A132,Scores_DRCI!A:M,13,FALSE)</f>
        <v>0</v>
      </c>
      <c r="F132" s="31">
        <f t="shared" si="27"/>
        <v>0</v>
      </c>
      <c r="G132" s="30">
        <v>0</v>
      </c>
      <c r="H132" s="31">
        <f t="shared" si="24"/>
        <v>0</v>
      </c>
      <c r="I132" s="31">
        <f t="shared" si="25"/>
        <v>0</v>
      </c>
      <c r="J132" s="31">
        <f t="shared" si="26"/>
        <v>0</v>
      </c>
      <c r="K132" s="31">
        <f t="shared" si="23"/>
        <v>0</v>
      </c>
    </row>
    <row r="133" spans="1:11" x14ac:dyDescent="0.25">
      <c r="A133" s="26" t="s">
        <v>133</v>
      </c>
      <c r="B133" s="27" t="s">
        <v>134</v>
      </c>
      <c r="C133" s="27" t="s">
        <v>37</v>
      </c>
      <c r="D133" s="27" t="s">
        <v>130</v>
      </c>
      <c r="E133" s="30">
        <f>+VLOOKUP(A133,Scores_DRCI!A:M,13,FALSE)</f>
        <v>0</v>
      </c>
      <c r="F133" s="31">
        <f t="shared" si="27"/>
        <v>0</v>
      </c>
      <c r="G133" s="30">
        <v>0</v>
      </c>
      <c r="H133" s="31">
        <f t="shared" si="24"/>
        <v>0</v>
      </c>
      <c r="I133" s="31">
        <f t="shared" si="25"/>
        <v>0</v>
      </c>
      <c r="J133" s="31">
        <f t="shared" si="26"/>
        <v>0</v>
      </c>
      <c r="K133" s="31">
        <f t="shared" si="23"/>
        <v>0</v>
      </c>
    </row>
    <row r="134" spans="1:11" x14ac:dyDescent="0.25">
      <c r="A134" s="26" t="s">
        <v>137</v>
      </c>
      <c r="B134" s="27" t="s">
        <v>138</v>
      </c>
      <c r="C134" s="27" t="s">
        <v>37</v>
      </c>
      <c r="D134" s="27" t="s">
        <v>130</v>
      </c>
      <c r="E134" s="30">
        <f>+VLOOKUP(A134,Scores_DRCI!A:M,13,FALSE)</f>
        <v>0</v>
      </c>
      <c r="F134" s="31">
        <f t="shared" si="27"/>
        <v>0</v>
      </c>
      <c r="G134" s="30">
        <v>0</v>
      </c>
      <c r="H134" s="31">
        <f t="shared" si="24"/>
        <v>0</v>
      </c>
      <c r="I134" s="31">
        <f t="shared" si="25"/>
        <v>0</v>
      </c>
      <c r="J134" s="31">
        <f t="shared" si="26"/>
        <v>0</v>
      </c>
      <c r="K134" s="31">
        <f t="shared" si="23"/>
        <v>0</v>
      </c>
    </row>
    <row r="135" spans="1:11" x14ac:dyDescent="0.25">
      <c r="A135" s="26" t="s">
        <v>139</v>
      </c>
      <c r="B135" s="27" t="s">
        <v>140</v>
      </c>
      <c r="C135" s="27" t="s">
        <v>17</v>
      </c>
      <c r="D135" s="27" t="s">
        <v>130</v>
      </c>
      <c r="E135" s="30">
        <f>+VLOOKUP(A135,Scores_DRCI!A:M,13,FALSE)</f>
        <v>0</v>
      </c>
      <c r="F135" s="31">
        <f t="shared" si="27"/>
        <v>0</v>
      </c>
      <c r="G135" s="30">
        <v>0</v>
      </c>
      <c r="H135" s="31">
        <f t="shared" si="24"/>
        <v>0</v>
      </c>
      <c r="I135" s="31">
        <f t="shared" si="25"/>
        <v>0</v>
      </c>
      <c r="J135" s="31">
        <f t="shared" si="26"/>
        <v>0</v>
      </c>
      <c r="K135" s="31">
        <f t="shared" si="23"/>
        <v>0</v>
      </c>
    </row>
    <row r="136" spans="1:11" x14ac:dyDescent="0.25">
      <c r="A136" s="26" t="s">
        <v>141</v>
      </c>
      <c r="B136" s="27" t="s">
        <v>142</v>
      </c>
      <c r="C136" s="27" t="s">
        <v>10</v>
      </c>
      <c r="D136" s="27" t="s">
        <v>130</v>
      </c>
      <c r="E136" s="30">
        <f>+VLOOKUP(A136,Scores_DRCI!A:M,13,FALSE)</f>
        <v>0</v>
      </c>
      <c r="F136" s="31">
        <f t="shared" si="27"/>
        <v>0</v>
      </c>
      <c r="G136" s="30">
        <v>0</v>
      </c>
      <c r="H136" s="31">
        <f t="shared" si="24"/>
        <v>0</v>
      </c>
      <c r="I136" s="31">
        <f t="shared" si="25"/>
        <v>0</v>
      </c>
      <c r="J136" s="31">
        <f t="shared" si="26"/>
        <v>0</v>
      </c>
      <c r="K136" s="31">
        <f t="shared" si="23"/>
        <v>0</v>
      </c>
    </row>
    <row r="137" spans="1:11" x14ac:dyDescent="0.25">
      <c r="A137" s="26" t="s">
        <v>145</v>
      </c>
      <c r="B137" s="27" t="s">
        <v>146</v>
      </c>
      <c r="C137" s="27" t="s">
        <v>37</v>
      </c>
      <c r="D137" s="27" t="s">
        <v>130</v>
      </c>
      <c r="E137" s="30">
        <f>+VLOOKUP(A137,Scores_DRCI!A:M,13,FALSE)</f>
        <v>0</v>
      </c>
      <c r="F137" s="31">
        <f t="shared" si="27"/>
        <v>0</v>
      </c>
      <c r="G137" s="30">
        <v>0</v>
      </c>
      <c r="H137" s="31">
        <f t="shared" si="24"/>
        <v>0</v>
      </c>
      <c r="I137" s="31">
        <f t="shared" si="25"/>
        <v>0</v>
      </c>
      <c r="J137" s="31">
        <f t="shared" si="26"/>
        <v>0</v>
      </c>
      <c r="K137" s="31">
        <f t="shared" si="23"/>
        <v>0</v>
      </c>
    </row>
    <row r="138" spans="1:11" x14ac:dyDescent="0.25">
      <c r="A138" s="26" t="s">
        <v>147</v>
      </c>
      <c r="B138" s="27" t="s">
        <v>148</v>
      </c>
      <c r="C138" s="27" t="s">
        <v>6</v>
      </c>
      <c r="D138" s="27" t="s">
        <v>130</v>
      </c>
      <c r="E138" s="30">
        <f>+VLOOKUP(A138,Scores_DRCI!A:M,13,FALSE)</f>
        <v>0</v>
      </c>
      <c r="F138" s="31">
        <f t="shared" si="27"/>
        <v>0</v>
      </c>
      <c r="G138" s="30">
        <v>0</v>
      </c>
      <c r="H138" s="31">
        <f t="shared" si="24"/>
        <v>0</v>
      </c>
      <c r="I138" s="31">
        <f t="shared" si="25"/>
        <v>0</v>
      </c>
      <c r="J138" s="31">
        <f t="shared" si="26"/>
        <v>0</v>
      </c>
      <c r="K138" s="31">
        <f t="shared" si="23"/>
        <v>0</v>
      </c>
    </row>
    <row r="139" spans="1:11" x14ac:dyDescent="0.25">
      <c r="A139" s="26" t="s">
        <v>151</v>
      </c>
      <c r="B139" s="27" t="s">
        <v>152</v>
      </c>
      <c r="C139" s="27" t="s">
        <v>10</v>
      </c>
      <c r="D139" s="27" t="s">
        <v>130</v>
      </c>
      <c r="E139" s="30">
        <f>+VLOOKUP(A139,Scores_DRCI!A:M,13,FALSE)</f>
        <v>0</v>
      </c>
      <c r="F139" s="31">
        <f t="shared" si="27"/>
        <v>0</v>
      </c>
      <c r="G139" s="30">
        <v>0</v>
      </c>
      <c r="H139" s="31">
        <f t="shared" si="24"/>
        <v>0</v>
      </c>
      <c r="I139" s="31">
        <f t="shared" si="25"/>
        <v>0</v>
      </c>
      <c r="J139" s="31">
        <f t="shared" si="26"/>
        <v>0</v>
      </c>
      <c r="K139" s="31">
        <f t="shared" si="23"/>
        <v>0</v>
      </c>
    </row>
    <row r="140" spans="1:11" x14ac:dyDescent="0.25">
      <c r="A140" s="26" t="s">
        <v>155</v>
      </c>
      <c r="B140" s="27" t="s">
        <v>156</v>
      </c>
      <c r="C140" s="27" t="s">
        <v>10</v>
      </c>
      <c r="D140" s="27" t="s">
        <v>130</v>
      </c>
      <c r="E140" s="30">
        <f>+VLOOKUP(A140,Scores_DRCI!A:M,13,FALSE)</f>
        <v>0</v>
      </c>
      <c r="F140" s="31">
        <f t="shared" si="27"/>
        <v>0</v>
      </c>
      <c r="G140" s="30">
        <v>0</v>
      </c>
      <c r="H140" s="31">
        <f t="shared" si="24"/>
        <v>0</v>
      </c>
      <c r="I140" s="31">
        <f t="shared" si="25"/>
        <v>0</v>
      </c>
      <c r="J140" s="31">
        <f t="shared" si="26"/>
        <v>0</v>
      </c>
      <c r="K140" s="31">
        <f t="shared" si="23"/>
        <v>0</v>
      </c>
    </row>
    <row r="141" spans="1:11" x14ac:dyDescent="0.25">
      <c r="A141" s="26" t="s">
        <v>162</v>
      </c>
      <c r="B141" s="27" t="s">
        <v>163</v>
      </c>
      <c r="C141" s="27" t="s">
        <v>6</v>
      </c>
      <c r="D141" s="27" t="s">
        <v>161</v>
      </c>
      <c r="E141" s="30">
        <f>+VLOOKUP(A141,Scores_DRCI!A:M,13,FALSE)</f>
        <v>0</v>
      </c>
      <c r="F141" s="31">
        <f t="shared" si="27"/>
        <v>0</v>
      </c>
      <c r="G141" s="30">
        <v>0</v>
      </c>
      <c r="H141" s="31">
        <f t="shared" si="24"/>
        <v>0</v>
      </c>
      <c r="I141" s="31">
        <f t="shared" si="25"/>
        <v>0</v>
      </c>
      <c r="J141" s="31">
        <f t="shared" si="26"/>
        <v>0</v>
      </c>
      <c r="K141" s="31">
        <f t="shared" si="23"/>
        <v>0</v>
      </c>
    </row>
    <row r="142" spans="1:11" x14ac:dyDescent="0.25">
      <c r="A142" s="26" t="s">
        <v>166</v>
      </c>
      <c r="B142" s="27" t="s">
        <v>167</v>
      </c>
      <c r="C142" s="27" t="s">
        <v>6</v>
      </c>
      <c r="D142" s="27" t="s">
        <v>161</v>
      </c>
      <c r="E142" s="30">
        <f>+VLOOKUP(A142,Scores_DRCI!A:M,13,FALSE)</f>
        <v>0</v>
      </c>
      <c r="F142" s="31">
        <f t="shared" si="27"/>
        <v>0</v>
      </c>
      <c r="G142" s="30">
        <v>0</v>
      </c>
      <c r="H142" s="31">
        <f t="shared" si="24"/>
        <v>0</v>
      </c>
      <c r="I142" s="31">
        <f t="shared" si="25"/>
        <v>0</v>
      </c>
      <c r="J142" s="31">
        <f t="shared" si="26"/>
        <v>0</v>
      </c>
      <c r="K142" s="31">
        <f t="shared" si="23"/>
        <v>0</v>
      </c>
    </row>
    <row r="143" spans="1:11" x14ac:dyDescent="0.25">
      <c r="A143" s="26" t="s">
        <v>168</v>
      </c>
      <c r="B143" s="27" t="s">
        <v>169</v>
      </c>
      <c r="C143" s="27" t="s">
        <v>17</v>
      </c>
      <c r="D143" s="27" t="s">
        <v>161</v>
      </c>
      <c r="E143" s="30">
        <f>+VLOOKUP(A143,Scores_DRCI!A:M,13,FALSE)</f>
        <v>0</v>
      </c>
      <c r="F143" s="31">
        <f t="shared" si="27"/>
        <v>0</v>
      </c>
      <c r="G143" s="30">
        <v>0</v>
      </c>
      <c r="H143" s="31">
        <f t="shared" si="24"/>
        <v>0</v>
      </c>
      <c r="I143" s="31">
        <f t="shared" si="25"/>
        <v>0</v>
      </c>
      <c r="J143" s="31">
        <f t="shared" si="26"/>
        <v>0</v>
      </c>
      <c r="K143" s="31">
        <f t="shared" si="23"/>
        <v>0</v>
      </c>
    </row>
    <row r="144" spans="1:11" x14ac:dyDescent="0.25">
      <c r="A144" s="26" t="s">
        <v>172</v>
      </c>
      <c r="B144" s="27" t="s">
        <v>173</v>
      </c>
      <c r="C144" s="27" t="s">
        <v>10</v>
      </c>
      <c r="D144" s="27" t="s">
        <v>161</v>
      </c>
      <c r="E144" s="30">
        <f>+VLOOKUP(A144,Scores_DRCI!A:M,13,FALSE)</f>
        <v>0</v>
      </c>
      <c r="F144" s="31">
        <f t="shared" si="27"/>
        <v>0</v>
      </c>
      <c r="G144" s="30">
        <v>0</v>
      </c>
      <c r="H144" s="31">
        <f t="shared" si="24"/>
        <v>0</v>
      </c>
      <c r="I144" s="31">
        <f t="shared" si="25"/>
        <v>0</v>
      </c>
      <c r="J144" s="31">
        <f t="shared" si="26"/>
        <v>0</v>
      </c>
      <c r="K144" s="31">
        <f t="shared" si="23"/>
        <v>0</v>
      </c>
    </row>
    <row r="145" spans="1:11" x14ac:dyDescent="0.25">
      <c r="A145" s="26" t="s">
        <v>176</v>
      </c>
      <c r="B145" s="27" t="s">
        <v>177</v>
      </c>
      <c r="C145" s="27" t="s">
        <v>10</v>
      </c>
      <c r="D145" s="27" t="s">
        <v>161</v>
      </c>
      <c r="E145" s="30">
        <f>+VLOOKUP(A145,Scores_DRCI!A:M,13,FALSE)</f>
        <v>0</v>
      </c>
      <c r="F145" s="31">
        <f t="shared" si="27"/>
        <v>0</v>
      </c>
      <c r="G145" s="30">
        <v>0</v>
      </c>
      <c r="H145" s="31">
        <f t="shared" si="24"/>
        <v>0</v>
      </c>
      <c r="I145" s="31">
        <f t="shared" si="25"/>
        <v>0</v>
      </c>
      <c r="J145" s="31">
        <f t="shared" si="26"/>
        <v>0</v>
      </c>
      <c r="K145" s="31">
        <f t="shared" si="23"/>
        <v>0</v>
      </c>
    </row>
    <row r="146" spans="1:11" x14ac:dyDescent="0.25">
      <c r="A146" s="26" t="s">
        <v>178</v>
      </c>
      <c r="B146" s="27" t="s">
        <v>179</v>
      </c>
      <c r="C146" s="27" t="s">
        <v>10</v>
      </c>
      <c r="D146" s="27" t="s">
        <v>161</v>
      </c>
      <c r="E146" s="30">
        <f>+VLOOKUP(A146,Scores_DRCI!A:M,13,FALSE)</f>
        <v>0</v>
      </c>
      <c r="F146" s="31">
        <f t="shared" si="27"/>
        <v>0</v>
      </c>
      <c r="G146" s="30">
        <v>0</v>
      </c>
      <c r="H146" s="31">
        <f t="shared" si="24"/>
        <v>0</v>
      </c>
      <c r="I146" s="31">
        <f t="shared" si="25"/>
        <v>0</v>
      </c>
      <c r="J146" s="31">
        <f t="shared" si="26"/>
        <v>0</v>
      </c>
      <c r="K146" s="31">
        <f t="shared" si="23"/>
        <v>0</v>
      </c>
    </row>
    <row r="147" spans="1:11" x14ac:dyDescent="0.25">
      <c r="A147" s="26" t="s">
        <v>180</v>
      </c>
      <c r="B147" s="27" t="s">
        <v>181</v>
      </c>
      <c r="C147" s="27" t="s">
        <v>10</v>
      </c>
      <c r="D147" s="27" t="s">
        <v>161</v>
      </c>
      <c r="E147" s="30">
        <f>+VLOOKUP(A147,Scores_DRCI!A:M,13,FALSE)</f>
        <v>0</v>
      </c>
      <c r="F147" s="31">
        <f t="shared" si="27"/>
        <v>0</v>
      </c>
      <c r="G147" s="30">
        <v>0</v>
      </c>
      <c r="H147" s="31">
        <f t="shared" si="24"/>
        <v>0</v>
      </c>
      <c r="I147" s="31">
        <f t="shared" si="25"/>
        <v>0</v>
      </c>
      <c r="J147" s="31">
        <f t="shared" si="26"/>
        <v>0</v>
      </c>
      <c r="K147" s="31">
        <f t="shared" si="23"/>
        <v>0</v>
      </c>
    </row>
    <row r="148" spans="1:11" x14ac:dyDescent="0.25">
      <c r="A148" s="26" t="s">
        <v>182</v>
      </c>
      <c r="B148" s="27" t="s">
        <v>183</v>
      </c>
      <c r="C148" s="27" t="s">
        <v>10</v>
      </c>
      <c r="D148" s="27" t="s">
        <v>161</v>
      </c>
      <c r="E148" s="30">
        <f>+VLOOKUP(A148,Scores_DRCI!A:M,13,FALSE)</f>
        <v>0</v>
      </c>
      <c r="F148" s="31">
        <f t="shared" si="27"/>
        <v>0</v>
      </c>
      <c r="G148" s="30">
        <v>0</v>
      </c>
      <c r="H148" s="31">
        <f t="shared" si="24"/>
        <v>0</v>
      </c>
      <c r="I148" s="31">
        <f t="shared" si="25"/>
        <v>0</v>
      </c>
      <c r="J148" s="31">
        <f t="shared" si="26"/>
        <v>0</v>
      </c>
      <c r="K148" s="31">
        <f t="shared" si="23"/>
        <v>0</v>
      </c>
    </row>
    <row r="149" spans="1:11" x14ac:dyDescent="0.25">
      <c r="A149" s="26" t="s">
        <v>184</v>
      </c>
      <c r="B149" s="27" t="s">
        <v>185</v>
      </c>
      <c r="C149" s="27" t="s">
        <v>6</v>
      </c>
      <c r="D149" s="27" t="s">
        <v>161</v>
      </c>
      <c r="E149" s="30">
        <f>+VLOOKUP(A149,Scores_DRCI!A:M,13,FALSE)</f>
        <v>0</v>
      </c>
      <c r="F149" s="31">
        <f t="shared" si="27"/>
        <v>0</v>
      </c>
      <c r="G149" s="30">
        <v>0</v>
      </c>
      <c r="H149" s="31">
        <f t="shared" si="24"/>
        <v>0</v>
      </c>
      <c r="I149" s="31">
        <f t="shared" si="25"/>
        <v>0</v>
      </c>
      <c r="J149" s="31">
        <f t="shared" si="26"/>
        <v>0</v>
      </c>
      <c r="K149" s="31">
        <f t="shared" si="23"/>
        <v>0</v>
      </c>
    </row>
    <row r="150" spans="1:11" x14ac:dyDescent="0.25">
      <c r="A150" s="26" t="s">
        <v>186</v>
      </c>
      <c r="B150" s="27" t="s">
        <v>187</v>
      </c>
      <c r="C150" s="27" t="s">
        <v>10</v>
      </c>
      <c r="D150" s="27" t="s">
        <v>161</v>
      </c>
      <c r="E150" s="30">
        <f>+VLOOKUP(A150,Scores_DRCI!A:M,13,FALSE)</f>
        <v>0</v>
      </c>
      <c r="F150" s="31">
        <f t="shared" si="27"/>
        <v>0</v>
      </c>
      <c r="G150" s="30">
        <v>0</v>
      </c>
      <c r="H150" s="31">
        <f t="shared" si="24"/>
        <v>0</v>
      </c>
      <c r="I150" s="31">
        <f t="shared" si="25"/>
        <v>0</v>
      </c>
      <c r="J150" s="31">
        <f t="shared" si="26"/>
        <v>0</v>
      </c>
      <c r="K150" s="31">
        <f t="shared" si="23"/>
        <v>0</v>
      </c>
    </row>
    <row r="151" spans="1:11" x14ac:dyDescent="0.25">
      <c r="A151" s="26" t="s">
        <v>188</v>
      </c>
      <c r="B151" s="27" t="s">
        <v>189</v>
      </c>
      <c r="C151" s="27" t="s">
        <v>10</v>
      </c>
      <c r="D151" s="27" t="s">
        <v>161</v>
      </c>
      <c r="E151" s="30">
        <f>+VLOOKUP(A151,Scores_DRCI!A:M,13,FALSE)</f>
        <v>0</v>
      </c>
      <c r="F151" s="31">
        <f t="shared" si="27"/>
        <v>0</v>
      </c>
      <c r="G151" s="30">
        <v>0</v>
      </c>
      <c r="H151" s="31">
        <f t="shared" si="24"/>
        <v>0</v>
      </c>
      <c r="I151" s="31">
        <f t="shared" si="25"/>
        <v>0</v>
      </c>
      <c r="J151" s="31">
        <f t="shared" si="26"/>
        <v>0</v>
      </c>
      <c r="K151" s="31">
        <f t="shared" si="23"/>
        <v>0</v>
      </c>
    </row>
    <row r="152" spans="1:11" x14ac:dyDescent="0.25">
      <c r="A152" s="26" t="s">
        <v>190</v>
      </c>
      <c r="B152" s="27" t="s">
        <v>191</v>
      </c>
      <c r="C152" s="27" t="s">
        <v>10</v>
      </c>
      <c r="D152" s="27" t="s">
        <v>161</v>
      </c>
      <c r="E152" s="30">
        <f>+VLOOKUP(A152,Scores_DRCI!A:M,13,FALSE)</f>
        <v>0</v>
      </c>
      <c r="F152" s="31">
        <f t="shared" si="27"/>
        <v>0</v>
      </c>
      <c r="G152" s="30">
        <v>0</v>
      </c>
      <c r="H152" s="31">
        <f t="shared" si="24"/>
        <v>0</v>
      </c>
      <c r="I152" s="31">
        <f t="shared" si="25"/>
        <v>0</v>
      </c>
      <c r="J152" s="31">
        <f t="shared" si="26"/>
        <v>0</v>
      </c>
      <c r="K152" s="31">
        <f t="shared" si="23"/>
        <v>0</v>
      </c>
    </row>
    <row r="153" spans="1:11" x14ac:dyDescent="0.25">
      <c r="A153" s="26" t="s">
        <v>192</v>
      </c>
      <c r="B153" s="27" t="s">
        <v>193</v>
      </c>
      <c r="C153" s="27" t="s">
        <v>10</v>
      </c>
      <c r="D153" s="27" t="s">
        <v>161</v>
      </c>
      <c r="E153" s="30">
        <f>+VLOOKUP(A153,Scores_DRCI!A:M,13,FALSE)</f>
        <v>0</v>
      </c>
      <c r="F153" s="31">
        <f t="shared" si="27"/>
        <v>0</v>
      </c>
      <c r="G153" s="30">
        <v>0</v>
      </c>
      <c r="H153" s="31">
        <f t="shared" si="24"/>
        <v>0</v>
      </c>
      <c r="I153" s="31">
        <f t="shared" si="25"/>
        <v>0</v>
      </c>
      <c r="J153" s="31">
        <f t="shared" si="26"/>
        <v>0</v>
      </c>
      <c r="K153" s="31">
        <f t="shared" si="23"/>
        <v>0</v>
      </c>
    </row>
    <row r="154" spans="1:11" x14ac:dyDescent="0.25">
      <c r="A154" s="26" t="s">
        <v>194</v>
      </c>
      <c r="B154" s="27" t="s">
        <v>195</v>
      </c>
      <c r="C154" s="27" t="s">
        <v>10</v>
      </c>
      <c r="D154" s="27" t="s">
        <v>161</v>
      </c>
      <c r="E154" s="30">
        <f>+VLOOKUP(A154,Scores_DRCI!A:M,13,FALSE)</f>
        <v>0</v>
      </c>
      <c r="F154" s="31">
        <f t="shared" si="27"/>
        <v>0</v>
      </c>
      <c r="G154" s="30">
        <v>0</v>
      </c>
      <c r="H154" s="31">
        <f t="shared" si="24"/>
        <v>0</v>
      </c>
      <c r="I154" s="31">
        <f t="shared" si="25"/>
        <v>0</v>
      </c>
      <c r="J154" s="31">
        <f t="shared" si="26"/>
        <v>0</v>
      </c>
      <c r="K154" s="31">
        <f t="shared" si="23"/>
        <v>0</v>
      </c>
    </row>
    <row r="155" spans="1:11" x14ac:dyDescent="0.25">
      <c r="A155" s="26" t="s">
        <v>198</v>
      </c>
      <c r="B155" s="27" t="s">
        <v>199</v>
      </c>
      <c r="C155" s="27" t="s">
        <v>10</v>
      </c>
      <c r="D155" s="27" t="s">
        <v>161</v>
      </c>
      <c r="E155" s="30">
        <f>+VLOOKUP(A155,Scores_DRCI!A:M,13,FALSE)</f>
        <v>0</v>
      </c>
      <c r="F155" s="31">
        <f t="shared" si="27"/>
        <v>0</v>
      </c>
      <c r="G155" s="30">
        <v>0</v>
      </c>
      <c r="H155" s="31">
        <f t="shared" si="24"/>
        <v>0</v>
      </c>
      <c r="I155" s="31">
        <f t="shared" si="25"/>
        <v>0</v>
      </c>
      <c r="J155" s="31">
        <f t="shared" si="26"/>
        <v>0</v>
      </c>
      <c r="K155" s="31">
        <f t="shared" si="23"/>
        <v>0</v>
      </c>
    </row>
    <row r="156" spans="1:11" x14ac:dyDescent="0.25">
      <c r="A156" s="26" t="s">
        <v>200</v>
      </c>
      <c r="B156" s="27" t="s">
        <v>201</v>
      </c>
      <c r="C156" s="27" t="s">
        <v>10</v>
      </c>
      <c r="D156" s="27" t="s">
        <v>161</v>
      </c>
      <c r="E156" s="30">
        <f>+VLOOKUP(A156,Scores_DRCI!A:M,13,FALSE)</f>
        <v>0</v>
      </c>
      <c r="F156" s="31">
        <f t="shared" si="27"/>
        <v>0</v>
      </c>
      <c r="G156" s="30">
        <v>0</v>
      </c>
      <c r="H156" s="31">
        <f t="shared" si="24"/>
        <v>0</v>
      </c>
      <c r="I156" s="31">
        <f t="shared" si="25"/>
        <v>0</v>
      </c>
      <c r="J156" s="31">
        <f t="shared" si="26"/>
        <v>0</v>
      </c>
      <c r="K156" s="31">
        <f t="shared" si="23"/>
        <v>0</v>
      </c>
    </row>
    <row r="157" spans="1:11" x14ac:dyDescent="0.25">
      <c r="A157" s="26" t="s">
        <v>202</v>
      </c>
      <c r="B157" s="27" t="s">
        <v>203</v>
      </c>
      <c r="C157" s="27" t="s">
        <v>10</v>
      </c>
      <c r="D157" s="27" t="s">
        <v>161</v>
      </c>
      <c r="E157" s="30">
        <f>+VLOOKUP(A157,Scores_DRCI!A:M,13,FALSE)</f>
        <v>0</v>
      </c>
      <c r="F157" s="31">
        <f t="shared" si="27"/>
        <v>0</v>
      </c>
      <c r="G157" s="30">
        <v>0</v>
      </c>
      <c r="H157" s="31">
        <f t="shared" si="24"/>
        <v>0</v>
      </c>
      <c r="I157" s="31">
        <f t="shared" si="25"/>
        <v>0</v>
      </c>
      <c r="J157" s="31">
        <f t="shared" si="26"/>
        <v>0</v>
      </c>
      <c r="K157" s="31">
        <f t="shared" si="23"/>
        <v>0</v>
      </c>
    </row>
    <row r="158" spans="1:11" x14ac:dyDescent="0.25">
      <c r="A158" s="25" t="s">
        <v>463</v>
      </c>
      <c r="B158" s="27" t="s">
        <v>277</v>
      </c>
      <c r="C158" s="27" t="s">
        <v>112</v>
      </c>
      <c r="D158" s="27" t="s">
        <v>209</v>
      </c>
      <c r="E158" s="30">
        <f>+VLOOKUP(A158,Scores_DRCI!A:M,13,FALSE)</f>
        <v>0</v>
      </c>
      <c r="F158" s="31">
        <f t="shared" si="27"/>
        <v>0</v>
      </c>
      <c r="G158" s="30">
        <v>0</v>
      </c>
      <c r="H158" s="31">
        <f t="shared" si="24"/>
        <v>0</v>
      </c>
      <c r="I158" s="31">
        <f t="shared" si="25"/>
        <v>0</v>
      </c>
      <c r="J158" s="31">
        <f t="shared" si="26"/>
        <v>0</v>
      </c>
      <c r="K158" s="31">
        <f t="shared" si="23"/>
        <v>0</v>
      </c>
    </row>
    <row r="159" spans="1:11" x14ac:dyDescent="0.25">
      <c r="A159" s="26" t="s">
        <v>210</v>
      </c>
      <c r="B159" s="27" t="s">
        <v>211</v>
      </c>
      <c r="C159" s="27" t="s">
        <v>6</v>
      </c>
      <c r="D159" s="27" t="s">
        <v>209</v>
      </c>
      <c r="E159" s="30">
        <f>+VLOOKUP(A159,Scores_DRCI!A:M,13,FALSE)</f>
        <v>0</v>
      </c>
      <c r="F159" s="31">
        <f t="shared" si="27"/>
        <v>0</v>
      </c>
      <c r="G159" s="30">
        <v>0</v>
      </c>
      <c r="H159" s="31">
        <f t="shared" si="24"/>
        <v>0</v>
      </c>
      <c r="I159" s="31">
        <f t="shared" si="25"/>
        <v>0</v>
      </c>
      <c r="J159" s="31">
        <f t="shared" si="26"/>
        <v>0</v>
      </c>
      <c r="K159" s="31">
        <f t="shared" si="23"/>
        <v>0</v>
      </c>
    </row>
    <row r="160" spans="1:11" x14ac:dyDescent="0.25">
      <c r="A160" s="25" t="s">
        <v>467</v>
      </c>
      <c r="B160" s="27" t="s">
        <v>281</v>
      </c>
      <c r="C160" s="27" t="s">
        <v>112</v>
      </c>
      <c r="D160" s="27" t="s">
        <v>209</v>
      </c>
      <c r="E160" s="30">
        <f>+VLOOKUP(A160,Scores_DRCI!A:M,13,FALSE)</f>
        <v>0</v>
      </c>
      <c r="F160" s="31">
        <f t="shared" si="27"/>
        <v>0</v>
      </c>
      <c r="G160" s="30">
        <v>0</v>
      </c>
      <c r="H160" s="31">
        <f t="shared" si="24"/>
        <v>0</v>
      </c>
      <c r="I160" s="31">
        <f t="shared" si="25"/>
        <v>0</v>
      </c>
      <c r="J160" s="31">
        <f t="shared" si="26"/>
        <v>0</v>
      </c>
      <c r="K160" s="31">
        <f t="shared" si="23"/>
        <v>0</v>
      </c>
    </row>
    <row r="161" spans="1:11" x14ac:dyDescent="0.25">
      <c r="A161" s="26" t="s">
        <v>218</v>
      </c>
      <c r="B161" s="27" t="s">
        <v>219</v>
      </c>
      <c r="C161" s="27" t="s">
        <v>17</v>
      </c>
      <c r="D161" s="27" t="s">
        <v>209</v>
      </c>
      <c r="E161" s="30">
        <f>+VLOOKUP(A161,Scores_DRCI!A:M,13,FALSE)</f>
        <v>0</v>
      </c>
      <c r="F161" s="31">
        <f t="shared" si="27"/>
        <v>0</v>
      </c>
      <c r="G161" s="30">
        <v>0</v>
      </c>
      <c r="H161" s="31">
        <f t="shared" si="24"/>
        <v>0</v>
      </c>
      <c r="I161" s="31">
        <f t="shared" si="25"/>
        <v>0</v>
      </c>
      <c r="J161" s="31">
        <f t="shared" si="26"/>
        <v>0</v>
      </c>
      <c r="K161" s="31">
        <f t="shared" si="23"/>
        <v>0</v>
      </c>
    </row>
    <row r="162" spans="1:11" x14ac:dyDescent="0.25">
      <c r="A162" s="26" t="s">
        <v>224</v>
      </c>
      <c r="B162" s="27" t="s">
        <v>225</v>
      </c>
      <c r="C162" s="27" t="s">
        <v>17</v>
      </c>
      <c r="D162" s="27" t="s">
        <v>209</v>
      </c>
      <c r="E162" s="30">
        <f>+VLOOKUP(A162,Scores_DRCI!A:M,13,FALSE)</f>
        <v>0</v>
      </c>
      <c r="F162" s="31">
        <f t="shared" ref="F162:F185" si="28">+E162*F$224/E$224</f>
        <v>0</v>
      </c>
      <c r="G162" s="30">
        <v>0</v>
      </c>
      <c r="H162" s="31">
        <f t="shared" si="24"/>
        <v>0</v>
      </c>
      <c r="I162" s="31">
        <f t="shared" si="25"/>
        <v>0</v>
      </c>
      <c r="J162" s="31">
        <f t="shared" si="26"/>
        <v>0</v>
      </c>
      <c r="K162" s="31">
        <f t="shared" ref="K162:K222" si="29">+J162*F$224/J$224</f>
        <v>0</v>
      </c>
    </row>
    <row r="163" spans="1:11" x14ac:dyDescent="0.25">
      <c r="A163" s="26" t="s">
        <v>226</v>
      </c>
      <c r="B163" s="27" t="s">
        <v>227</v>
      </c>
      <c r="C163" s="27" t="s">
        <v>17</v>
      </c>
      <c r="D163" s="27" t="s">
        <v>209</v>
      </c>
      <c r="E163" s="30">
        <f>+VLOOKUP(A163,Scores_DRCI!A:M,13,FALSE)</f>
        <v>0</v>
      </c>
      <c r="F163" s="31">
        <f t="shared" si="28"/>
        <v>0</v>
      </c>
      <c r="G163" s="30">
        <v>0</v>
      </c>
      <c r="H163" s="31">
        <f t="shared" si="24"/>
        <v>0</v>
      </c>
      <c r="I163" s="31">
        <f t="shared" si="25"/>
        <v>0</v>
      </c>
      <c r="J163" s="31">
        <f t="shared" si="26"/>
        <v>0</v>
      </c>
      <c r="K163" s="31">
        <f t="shared" si="29"/>
        <v>0</v>
      </c>
    </row>
    <row r="164" spans="1:11" x14ac:dyDescent="0.25">
      <c r="A164" s="26" t="s">
        <v>231</v>
      </c>
      <c r="B164" s="27" t="s">
        <v>232</v>
      </c>
      <c r="C164" s="27" t="s">
        <v>17</v>
      </c>
      <c r="D164" s="27" t="s">
        <v>209</v>
      </c>
      <c r="E164" s="30">
        <f>+VLOOKUP(A164,Scores_DRCI!A:M,13,FALSE)</f>
        <v>0</v>
      </c>
      <c r="F164" s="31">
        <f t="shared" si="28"/>
        <v>0</v>
      </c>
      <c r="G164" s="30">
        <v>0</v>
      </c>
      <c r="H164" s="31">
        <f t="shared" si="24"/>
        <v>0</v>
      </c>
      <c r="I164" s="31">
        <f t="shared" si="25"/>
        <v>0</v>
      </c>
      <c r="J164" s="31">
        <f t="shared" si="26"/>
        <v>0</v>
      </c>
      <c r="K164" s="31">
        <f t="shared" si="29"/>
        <v>0</v>
      </c>
    </row>
    <row r="165" spans="1:11" x14ac:dyDescent="0.25">
      <c r="A165" s="26" t="s">
        <v>233</v>
      </c>
      <c r="B165" s="27" t="s">
        <v>234</v>
      </c>
      <c r="C165" s="27" t="s">
        <v>6</v>
      </c>
      <c r="D165" s="27" t="s">
        <v>209</v>
      </c>
      <c r="E165" s="30">
        <f>+VLOOKUP(A165,Scores_DRCI!A:M,13,FALSE)</f>
        <v>0</v>
      </c>
      <c r="F165" s="31">
        <f t="shared" si="28"/>
        <v>0</v>
      </c>
      <c r="G165" s="30">
        <v>0</v>
      </c>
      <c r="H165" s="31">
        <f t="shared" si="24"/>
        <v>0</v>
      </c>
      <c r="I165" s="31">
        <f t="shared" si="25"/>
        <v>0</v>
      </c>
      <c r="J165" s="31">
        <f t="shared" si="26"/>
        <v>0</v>
      </c>
      <c r="K165" s="31">
        <f t="shared" si="29"/>
        <v>0</v>
      </c>
    </row>
    <row r="166" spans="1:11" x14ac:dyDescent="0.25">
      <c r="A166" s="26" t="s">
        <v>235</v>
      </c>
      <c r="B166" s="27" t="s">
        <v>236</v>
      </c>
      <c r="C166" s="27" t="s">
        <v>6</v>
      </c>
      <c r="D166" s="27" t="s">
        <v>209</v>
      </c>
      <c r="E166" s="30">
        <f>+VLOOKUP(A166,Scores_DRCI!A:M,13,FALSE)</f>
        <v>0</v>
      </c>
      <c r="F166" s="31">
        <f t="shared" si="28"/>
        <v>0</v>
      </c>
      <c r="G166" s="30">
        <v>0</v>
      </c>
      <c r="H166" s="31">
        <f t="shared" si="24"/>
        <v>0</v>
      </c>
      <c r="I166" s="31">
        <f t="shared" si="25"/>
        <v>0</v>
      </c>
      <c r="J166" s="31">
        <f t="shared" si="26"/>
        <v>0</v>
      </c>
      <c r="K166" s="31">
        <f t="shared" si="29"/>
        <v>0</v>
      </c>
    </row>
    <row r="167" spans="1:11" x14ac:dyDescent="0.25">
      <c r="A167" s="26" t="s">
        <v>237</v>
      </c>
      <c r="B167" s="27" t="s">
        <v>238</v>
      </c>
      <c r="C167" s="27" t="s">
        <v>6</v>
      </c>
      <c r="D167" s="27" t="s">
        <v>209</v>
      </c>
      <c r="E167" s="30">
        <f>+VLOOKUP(A167,Scores_DRCI!A:M,13,FALSE)</f>
        <v>0</v>
      </c>
      <c r="F167" s="31">
        <f t="shared" si="28"/>
        <v>0</v>
      </c>
      <c r="G167" s="30">
        <v>0</v>
      </c>
      <c r="H167" s="31">
        <f t="shared" si="24"/>
        <v>0</v>
      </c>
      <c r="I167" s="31">
        <f t="shared" si="25"/>
        <v>0</v>
      </c>
      <c r="J167" s="31">
        <f t="shared" si="26"/>
        <v>0</v>
      </c>
      <c r="K167" s="31">
        <f t="shared" si="29"/>
        <v>0</v>
      </c>
    </row>
    <row r="168" spans="1:11" x14ac:dyDescent="0.25">
      <c r="A168" s="25" t="s">
        <v>468</v>
      </c>
      <c r="B168" s="27" t="s">
        <v>283</v>
      </c>
      <c r="C168" s="27" t="s">
        <v>112</v>
      </c>
      <c r="D168" s="27" t="s">
        <v>209</v>
      </c>
      <c r="E168" s="30">
        <f>+VLOOKUP(A168,Scores_DRCI!A:M,13,FALSE)</f>
        <v>0</v>
      </c>
      <c r="F168" s="31">
        <f t="shared" si="28"/>
        <v>0</v>
      </c>
      <c r="G168" s="30">
        <v>0</v>
      </c>
      <c r="H168" s="31">
        <f t="shared" si="24"/>
        <v>0</v>
      </c>
      <c r="I168" s="31">
        <f t="shared" si="25"/>
        <v>0</v>
      </c>
      <c r="J168" s="31">
        <f t="shared" si="26"/>
        <v>0</v>
      </c>
      <c r="K168" s="31">
        <f t="shared" si="29"/>
        <v>0</v>
      </c>
    </row>
    <row r="169" spans="1:11" x14ac:dyDescent="0.25">
      <c r="A169" s="26" t="s">
        <v>241</v>
      </c>
      <c r="B169" s="27" t="s">
        <v>242</v>
      </c>
      <c r="C169" s="27" t="s">
        <v>6</v>
      </c>
      <c r="D169" s="27" t="s">
        <v>209</v>
      </c>
      <c r="E169" s="30">
        <f>+VLOOKUP(A169,Scores_DRCI!A:M,13,FALSE)</f>
        <v>0</v>
      </c>
      <c r="F169" s="31">
        <f t="shared" si="28"/>
        <v>0</v>
      </c>
      <c r="G169" s="30">
        <v>0</v>
      </c>
      <c r="H169" s="31">
        <f t="shared" si="24"/>
        <v>0</v>
      </c>
      <c r="I169" s="31">
        <f t="shared" si="25"/>
        <v>0</v>
      </c>
      <c r="J169" s="31">
        <f t="shared" si="26"/>
        <v>0</v>
      </c>
      <c r="K169" s="31">
        <f t="shared" si="29"/>
        <v>0</v>
      </c>
    </row>
    <row r="170" spans="1:11" x14ac:dyDescent="0.25">
      <c r="A170" s="26" t="s">
        <v>245</v>
      </c>
      <c r="B170" s="27" t="s">
        <v>246</v>
      </c>
      <c r="C170" s="27" t="s">
        <v>17</v>
      </c>
      <c r="D170" s="27" t="s">
        <v>209</v>
      </c>
      <c r="E170" s="30">
        <f>+VLOOKUP(A170,Scores_DRCI!A:M,13,FALSE)</f>
        <v>0</v>
      </c>
      <c r="F170" s="31">
        <f t="shared" si="28"/>
        <v>0</v>
      </c>
      <c r="G170" s="30">
        <v>0</v>
      </c>
      <c r="H170" s="31">
        <f t="shared" si="24"/>
        <v>0</v>
      </c>
      <c r="I170" s="31">
        <f t="shared" si="25"/>
        <v>0</v>
      </c>
      <c r="J170" s="31">
        <f t="shared" si="26"/>
        <v>0</v>
      </c>
      <c r="K170" s="31">
        <f t="shared" si="29"/>
        <v>0</v>
      </c>
    </row>
    <row r="171" spans="1:11" x14ac:dyDescent="0.25">
      <c r="A171" s="26" t="s">
        <v>251</v>
      </c>
      <c r="B171" s="27" t="s">
        <v>252</v>
      </c>
      <c r="C171" s="27" t="s">
        <v>10</v>
      </c>
      <c r="D171" s="27" t="s">
        <v>209</v>
      </c>
      <c r="E171" s="30">
        <f>+VLOOKUP(A171,Scores_DRCI!A:M,13,FALSE)</f>
        <v>0</v>
      </c>
      <c r="F171" s="31">
        <f t="shared" si="28"/>
        <v>0</v>
      </c>
      <c r="G171" s="30">
        <v>0</v>
      </c>
      <c r="H171" s="31">
        <f t="shared" si="24"/>
        <v>0</v>
      </c>
      <c r="I171" s="31">
        <f t="shared" si="25"/>
        <v>0</v>
      </c>
      <c r="J171" s="31">
        <f t="shared" si="26"/>
        <v>0</v>
      </c>
      <c r="K171" s="31">
        <f t="shared" si="29"/>
        <v>0</v>
      </c>
    </row>
    <row r="172" spans="1:11" x14ac:dyDescent="0.25">
      <c r="A172" s="26" t="s">
        <v>255</v>
      </c>
      <c r="B172" s="27" t="s">
        <v>256</v>
      </c>
      <c r="C172" s="27" t="s">
        <v>6</v>
      </c>
      <c r="D172" s="27" t="s">
        <v>209</v>
      </c>
      <c r="E172" s="30">
        <f>+VLOOKUP(A172,Scores_DRCI!A:M,13,FALSE)</f>
        <v>0</v>
      </c>
      <c r="F172" s="31">
        <f t="shared" si="28"/>
        <v>0</v>
      </c>
      <c r="G172" s="30">
        <v>0</v>
      </c>
      <c r="H172" s="31">
        <f t="shared" si="24"/>
        <v>0</v>
      </c>
      <c r="I172" s="31">
        <f t="shared" si="25"/>
        <v>0</v>
      </c>
      <c r="J172" s="31">
        <f t="shared" si="26"/>
        <v>0</v>
      </c>
      <c r="K172" s="31">
        <f t="shared" si="29"/>
        <v>0</v>
      </c>
    </row>
    <row r="173" spans="1:11" x14ac:dyDescent="0.25">
      <c r="A173" s="26" t="s">
        <v>257</v>
      </c>
      <c r="B173" s="27" t="s">
        <v>258</v>
      </c>
      <c r="C173" s="27" t="s">
        <v>10</v>
      </c>
      <c r="D173" s="27" t="s">
        <v>209</v>
      </c>
      <c r="E173" s="30">
        <f>+VLOOKUP(A173,Scores_DRCI!A:M,13,FALSE)</f>
        <v>0</v>
      </c>
      <c r="F173" s="31">
        <f t="shared" si="28"/>
        <v>0</v>
      </c>
      <c r="G173" s="30">
        <v>0</v>
      </c>
      <c r="H173" s="31">
        <f t="shared" si="24"/>
        <v>0</v>
      </c>
      <c r="I173" s="31">
        <f t="shared" si="25"/>
        <v>0</v>
      </c>
      <c r="J173" s="31">
        <f t="shared" si="26"/>
        <v>0</v>
      </c>
      <c r="K173" s="31">
        <f t="shared" si="29"/>
        <v>0</v>
      </c>
    </row>
    <row r="174" spans="1:11" x14ac:dyDescent="0.25">
      <c r="A174" s="26" t="s">
        <v>259</v>
      </c>
      <c r="B174" s="27" t="s">
        <v>260</v>
      </c>
      <c r="C174" s="27" t="s">
        <v>17</v>
      </c>
      <c r="D174" s="27" t="s">
        <v>209</v>
      </c>
      <c r="E174" s="30">
        <f>+VLOOKUP(A174,Scores_DRCI!A:M,13,FALSE)</f>
        <v>0</v>
      </c>
      <c r="F174" s="31">
        <f t="shared" si="28"/>
        <v>0</v>
      </c>
      <c r="G174" s="30">
        <v>0</v>
      </c>
      <c r="H174" s="31">
        <f t="shared" si="24"/>
        <v>0</v>
      </c>
      <c r="I174" s="31">
        <f t="shared" si="25"/>
        <v>0</v>
      </c>
      <c r="J174" s="31">
        <f t="shared" si="26"/>
        <v>0</v>
      </c>
      <c r="K174" s="31">
        <f t="shared" si="29"/>
        <v>0</v>
      </c>
    </row>
    <row r="175" spans="1:11" x14ac:dyDescent="0.25">
      <c r="A175" s="26" t="s">
        <v>261</v>
      </c>
      <c r="B175" s="27" t="s">
        <v>262</v>
      </c>
      <c r="C175" s="27" t="s">
        <v>10</v>
      </c>
      <c r="D175" s="27" t="s">
        <v>209</v>
      </c>
      <c r="E175" s="30">
        <f>+VLOOKUP(A175,Scores_DRCI!A:M,13,FALSE)</f>
        <v>0</v>
      </c>
      <c r="F175" s="31">
        <f t="shared" si="28"/>
        <v>0</v>
      </c>
      <c r="G175" s="30">
        <v>0</v>
      </c>
      <c r="H175" s="31">
        <f t="shared" si="24"/>
        <v>0</v>
      </c>
      <c r="I175" s="31">
        <f t="shared" si="25"/>
        <v>0</v>
      </c>
      <c r="J175" s="31">
        <f t="shared" si="26"/>
        <v>0</v>
      </c>
      <c r="K175" s="31">
        <f t="shared" si="29"/>
        <v>0</v>
      </c>
    </row>
    <row r="176" spans="1:11" x14ac:dyDescent="0.25">
      <c r="A176" s="26" t="s">
        <v>263</v>
      </c>
      <c r="B176" s="27" t="s">
        <v>264</v>
      </c>
      <c r="C176" s="27" t="s">
        <v>10</v>
      </c>
      <c r="D176" s="27" t="s">
        <v>209</v>
      </c>
      <c r="E176" s="30">
        <f>+VLOOKUP(A176,Scores_DRCI!A:M,13,FALSE)</f>
        <v>0</v>
      </c>
      <c r="F176" s="31">
        <f t="shared" si="28"/>
        <v>0</v>
      </c>
      <c r="G176" s="30">
        <v>0</v>
      </c>
      <c r="H176" s="31">
        <f t="shared" si="24"/>
        <v>0</v>
      </c>
      <c r="I176" s="31">
        <f t="shared" si="25"/>
        <v>0</v>
      </c>
      <c r="J176" s="31">
        <f t="shared" si="26"/>
        <v>0</v>
      </c>
      <c r="K176" s="31">
        <f t="shared" si="29"/>
        <v>0</v>
      </c>
    </row>
    <row r="177" spans="1:11" x14ac:dyDescent="0.25">
      <c r="A177" s="26" t="s">
        <v>265</v>
      </c>
      <c r="B177" s="27" t="s">
        <v>266</v>
      </c>
      <c r="C177" s="27" t="s">
        <v>10</v>
      </c>
      <c r="D177" s="27" t="s">
        <v>209</v>
      </c>
      <c r="E177" s="30">
        <f>+VLOOKUP(A177,Scores_DRCI!A:M,13,FALSE)</f>
        <v>0</v>
      </c>
      <c r="F177" s="31">
        <f t="shared" si="28"/>
        <v>0</v>
      </c>
      <c r="G177" s="30">
        <v>0</v>
      </c>
      <c r="H177" s="31">
        <f t="shared" si="24"/>
        <v>0</v>
      </c>
      <c r="I177" s="31">
        <f t="shared" si="25"/>
        <v>0</v>
      </c>
      <c r="J177" s="31">
        <f t="shared" si="26"/>
        <v>0</v>
      </c>
      <c r="K177" s="31">
        <f t="shared" si="29"/>
        <v>0</v>
      </c>
    </row>
    <row r="178" spans="1:11" x14ac:dyDescent="0.25">
      <c r="A178" s="26" t="s">
        <v>269</v>
      </c>
      <c r="B178" s="27" t="s">
        <v>270</v>
      </c>
      <c r="C178" s="27" t="s">
        <v>10</v>
      </c>
      <c r="D178" s="27" t="s">
        <v>209</v>
      </c>
      <c r="E178" s="30">
        <f>+VLOOKUP(A178,Scores_DRCI!A:M,13,FALSE)</f>
        <v>0</v>
      </c>
      <c r="F178" s="31">
        <f t="shared" si="28"/>
        <v>0</v>
      </c>
      <c r="G178" s="30">
        <v>0</v>
      </c>
      <c r="H178" s="31">
        <f t="shared" si="24"/>
        <v>0</v>
      </c>
      <c r="I178" s="31">
        <f t="shared" si="25"/>
        <v>0</v>
      </c>
      <c r="J178" s="31">
        <f t="shared" si="26"/>
        <v>0</v>
      </c>
      <c r="K178" s="31">
        <f t="shared" si="29"/>
        <v>0</v>
      </c>
    </row>
    <row r="179" spans="1:11" x14ac:dyDescent="0.25">
      <c r="A179" s="26" t="s">
        <v>271</v>
      </c>
      <c r="B179" s="27" t="s">
        <v>272</v>
      </c>
      <c r="C179" s="27" t="s">
        <v>17</v>
      </c>
      <c r="D179" s="27" t="s">
        <v>209</v>
      </c>
      <c r="E179" s="30">
        <f>+VLOOKUP(A179,Scores_DRCI!A:M,13,FALSE)</f>
        <v>0</v>
      </c>
      <c r="F179" s="31">
        <f t="shared" si="28"/>
        <v>0</v>
      </c>
      <c r="G179" s="30">
        <v>0</v>
      </c>
      <c r="H179" s="31">
        <f t="shared" si="24"/>
        <v>0</v>
      </c>
      <c r="I179" s="31">
        <f t="shared" si="25"/>
        <v>0</v>
      </c>
      <c r="J179" s="31">
        <f t="shared" si="26"/>
        <v>0</v>
      </c>
      <c r="K179" s="31">
        <f t="shared" si="29"/>
        <v>0</v>
      </c>
    </row>
    <row r="180" spans="1:11" x14ac:dyDescent="0.25">
      <c r="A180" s="26" t="s">
        <v>273</v>
      </c>
      <c r="B180" s="27" t="s">
        <v>274</v>
      </c>
      <c r="C180" s="27" t="s">
        <v>10</v>
      </c>
      <c r="D180" s="27" t="s">
        <v>209</v>
      </c>
      <c r="E180" s="30">
        <f>+VLOOKUP(A180,Scores_DRCI!A:M,13,FALSE)</f>
        <v>0</v>
      </c>
      <c r="F180" s="31">
        <f t="shared" si="28"/>
        <v>0</v>
      </c>
      <c r="G180" s="30">
        <v>0</v>
      </c>
      <c r="H180" s="31">
        <f t="shared" si="24"/>
        <v>0</v>
      </c>
      <c r="I180" s="31">
        <f t="shared" si="25"/>
        <v>0</v>
      </c>
      <c r="J180" s="31">
        <f t="shared" si="26"/>
        <v>0</v>
      </c>
      <c r="K180" s="31">
        <f t="shared" si="29"/>
        <v>0</v>
      </c>
    </row>
    <row r="181" spans="1:11" x14ac:dyDescent="0.25">
      <c r="A181" s="26" t="s">
        <v>275</v>
      </c>
      <c r="B181" s="27" t="s">
        <v>276</v>
      </c>
      <c r="C181" s="27" t="s">
        <v>10</v>
      </c>
      <c r="D181" s="27" t="s">
        <v>209</v>
      </c>
      <c r="E181" s="30">
        <f>+VLOOKUP(A181,Scores_DRCI!A:M,13,FALSE)</f>
        <v>0</v>
      </c>
      <c r="F181" s="31">
        <f t="shared" si="28"/>
        <v>0</v>
      </c>
      <c r="G181" s="30">
        <v>0</v>
      </c>
      <c r="H181" s="31">
        <f t="shared" si="24"/>
        <v>0</v>
      </c>
      <c r="I181" s="31">
        <f t="shared" si="25"/>
        <v>0</v>
      </c>
      <c r="J181" s="31">
        <f t="shared" si="26"/>
        <v>0</v>
      </c>
      <c r="K181" s="31">
        <f t="shared" si="29"/>
        <v>0</v>
      </c>
    </row>
    <row r="182" spans="1:11" x14ac:dyDescent="0.25">
      <c r="A182" s="27" t="s">
        <v>289</v>
      </c>
      <c r="B182" s="27" t="s">
        <v>290</v>
      </c>
      <c r="C182" s="27" t="s">
        <v>112</v>
      </c>
      <c r="D182" s="27" t="s">
        <v>209</v>
      </c>
      <c r="E182" s="30">
        <f>+VLOOKUP(A182,Scores_DRCI!A:M,13,FALSE)</f>
        <v>0</v>
      </c>
      <c r="F182" s="31">
        <f t="shared" si="28"/>
        <v>0</v>
      </c>
      <c r="G182" s="30">
        <v>0</v>
      </c>
      <c r="H182" s="31">
        <f t="shared" si="24"/>
        <v>0</v>
      </c>
      <c r="I182" s="31">
        <f t="shared" si="25"/>
        <v>0</v>
      </c>
      <c r="J182" s="31">
        <f t="shared" si="26"/>
        <v>0</v>
      </c>
      <c r="K182" s="31">
        <f t="shared" si="29"/>
        <v>0</v>
      </c>
    </row>
    <row r="183" spans="1:11" x14ac:dyDescent="0.25">
      <c r="A183" s="27" t="s">
        <v>291</v>
      </c>
      <c r="B183" s="27" t="s">
        <v>292</v>
      </c>
      <c r="C183" s="27" t="s">
        <v>112</v>
      </c>
      <c r="D183" s="27" t="s">
        <v>209</v>
      </c>
      <c r="E183" s="30">
        <f>+VLOOKUP(A183,Scores_DRCI!A:M,13,FALSE)</f>
        <v>0</v>
      </c>
      <c r="F183" s="31">
        <f t="shared" si="28"/>
        <v>0</v>
      </c>
      <c r="G183" s="30">
        <v>0</v>
      </c>
      <c r="H183" s="31">
        <f t="shared" si="24"/>
        <v>0</v>
      </c>
      <c r="I183" s="31">
        <f t="shared" si="25"/>
        <v>0</v>
      </c>
      <c r="J183" s="31">
        <f t="shared" si="26"/>
        <v>0</v>
      </c>
      <c r="K183" s="31">
        <f t="shared" si="29"/>
        <v>0</v>
      </c>
    </row>
    <row r="184" spans="1:11" x14ac:dyDescent="0.25">
      <c r="A184" s="26" t="s">
        <v>302</v>
      </c>
      <c r="B184" s="27" t="s">
        <v>303</v>
      </c>
      <c r="C184" s="27" t="s">
        <v>10</v>
      </c>
      <c r="D184" s="27" t="s">
        <v>299</v>
      </c>
      <c r="E184" s="30">
        <f>+VLOOKUP(A184,Scores_DRCI!A:M,13,FALSE)</f>
        <v>0</v>
      </c>
      <c r="F184" s="31">
        <f t="shared" si="28"/>
        <v>0</v>
      </c>
      <c r="G184" s="30">
        <v>0</v>
      </c>
      <c r="H184" s="31">
        <f t="shared" si="24"/>
        <v>0</v>
      </c>
      <c r="I184" s="31">
        <f t="shared" si="25"/>
        <v>0</v>
      </c>
      <c r="J184" s="31">
        <f t="shared" si="26"/>
        <v>0</v>
      </c>
      <c r="K184" s="31">
        <f t="shared" si="29"/>
        <v>0</v>
      </c>
    </row>
    <row r="185" spans="1:11" x14ac:dyDescent="0.25">
      <c r="A185" s="26" t="s">
        <v>310</v>
      </c>
      <c r="B185" s="27" t="s">
        <v>311</v>
      </c>
      <c r="C185" s="27" t="s">
        <v>10</v>
      </c>
      <c r="D185" s="27" t="s">
        <v>312</v>
      </c>
      <c r="E185" s="30">
        <f>+VLOOKUP(A185,Scores_DRCI!A:M,13,FALSE)</f>
        <v>0</v>
      </c>
      <c r="F185" s="31">
        <f t="shared" si="28"/>
        <v>0</v>
      </c>
      <c r="G185" s="30">
        <v>0</v>
      </c>
      <c r="H185" s="31">
        <f t="shared" si="24"/>
        <v>0</v>
      </c>
      <c r="I185" s="31">
        <f t="shared" si="25"/>
        <v>0</v>
      </c>
      <c r="J185" s="31">
        <f t="shared" si="26"/>
        <v>0</v>
      </c>
      <c r="K185" s="31">
        <f t="shared" si="29"/>
        <v>0</v>
      </c>
    </row>
    <row r="186" spans="1:11" x14ac:dyDescent="0.25">
      <c r="A186" s="26" t="s">
        <v>313</v>
      </c>
      <c r="B186" s="27" t="s">
        <v>314</v>
      </c>
      <c r="C186" s="27" t="s">
        <v>10</v>
      </c>
      <c r="D186" s="27" t="s">
        <v>312</v>
      </c>
      <c r="E186" s="30">
        <f>+VLOOKUP(A186,Scores_DRCI!A:M,13,FALSE)</f>
        <v>0</v>
      </c>
      <c r="F186" s="31">
        <f t="shared" ref="F186:F223" si="30">+E186*F$224/E$224</f>
        <v>0</v>
      </c>
      <c r="G186" s="30">
        <v>0</v>
      </c>
      <c r="H186" s="31">
        <f t="shared" si="24"/>
        <v>0</v>
      </c>
      <c r="I186" s="31">
        <f t="shared" si="25"/>
        <v>0</v>
      </c>
      <c r="J186" s="31">
        <f t="shared" si="26"/>
        <v>0</v>
      </c>
      <c r="K186" s="31">
        <f t="shared" si="29"/>
        <v>0</v>
      </c>
    </row>
    <row r="187" spans="1:11" x14ac:dyDescent="0.25">
      <c r="A187" s="26" t="s">
        <v>315</v>
      </c>
      <c r="B187" s="27" t="s">
        <v>316</v>
      </c>
      <c r="C187" s="27" t="s">
        <v>17</v>
      </c>
      <c r="D187" s="27" t="s">
        <v>312</v>
      </c>
      <c r="E187" s="30">
        <f>+VLOOKUP(A187,Scores_DRCI!A:M,13,FALSE)</f>
        <v>0</v>
      </c>
      <c r="F187" s="31">
        <f t="shared" si="30"/>
        <v>0</v>
      </c>
      <c r="G187" s="30">
        <v>0</v>
      </c>
      <c r="H187" s="31">
        <f t="shared" ref="H187:H222" si="31">+G187*C$224/G$224</f>
        <v>0</v>
      </c>
      <c r="I187" s="31">
        <f t="shared" ref="I187:I222" si="32">+H187*D$224/H$224</f>
        <v>0</v>
      </c>
      <c r="J187" s="31">
        <f t="shared" ref="J187:J222" si="33">+I187*E$224/I$224</f>
        <v>0</v>
      </c>
      <c r="K187" s="31">
        <f t="shared" si="29"/>
        <v>0</v>
      </c>
    </row>
    <row r="188" spans="1:11" x14ac:dyDescent="0.25">
      <c r="A188" s="26" t="s">
        <v>317</v>
      </c>
      <c r="B188" s="27" t="s">
        <v>318</v>
      </c>
      <c r="C188" s="27" t="s">
        <v>6</v>
      </c>
      <c r="D188" s="27" t="s">
        <v>312</v>
      </c>
      <c r="E188" s="30">
        <f>+VLOOKUP(A188,Scores_DRCI!A:M,13,FALSE)</f>
        <v>0</v>
      </c>
      <c r="F188" s="31">
        <f t="shared" si="30"/>
        <v>0</v>
      </c>
      <c r="G188" s="30">
        <v>0</v>
      </c>
      <c r="H188" s="31">
        <f t="shared" si="31"/>
        <v>0</v>
      </c>
      <c r="I188" s="31">
        <f t="shared" si="32"/>
        <v>0</v>
      </c>
      <c r="J188" s="31">
        <f t="shared" si="33"/>
        <v>0</v>
      </c>
      <c r="K188" s="31">
        <f t="shared" si="29"/>
        <v>0</v>
      </c>
    </row>
    <row r="189" spans="1:11" x14ac:dyDescent="0.25">
      <c r="A189" s="26" t="s">
        <v>321</v>
      </c>
      <c r="B189" s="27" t="s">
        <v>322</v>
      </c>
      <c r="C189" s="27" t="s">
        <v>6</v>
      </c>
      <c r="D189" s="27" t="s">
        <v>312</v>
      </c>
      <c r="E189" s="30">
        <f>+VLOOKUP(A189,Scores_DRCI!A:M,13,FALSE)</f>
        <v>0</v>
      </c>
      <c r="F189" s="31">
        <f t="shared" si="30"/>
        <v>0</v>
      </c>
      <c r="G189" s="30">
        <v>0</v>
      </c>
      <c r="H189" s="31">
        <f t="shared" si="31"/>
        <v>0</v>
      </c>
      <c r="I189" s="31">
        <f t="shared" si="32"/>
        <v>0</v>
      </c>
      <c r="J189" s="31">
        <f t="shared" si="33"/>
        <v>0</v>
      </c>
      <c r="K189" s="31">
        <f t="shared" si="29"/>
        <v>0</v>
      </c>
    </row>
    <row r="190" spans="1:11" x14ac:dyDescent="0.25">
      <c r="A190" s="26" t="s">
        <v>325</v>
      </c>
      <c r="B190" s="27" t="s">
        <v>326</v>
      </c>
      <c r="C190" s="27" t="s">
        <v>10</v>
      </c>
      <c r="D190" s="27" t="s">
        <v>312</v>
      </c>
      <c r="E190" s="30">
        <f>+VLOOKUP(A190,Scores_DRCI!A:M,13,FALSE)</f>
        <v>0</v>
      </c>
      <c r="F190" s="31">
        <f t="shared" si="30"/>
        <v>0</v>
      </c>
      <c r="G190" s="30">
        <v>0</v>
      </c>
      <c r="H190" s="31">
        <f t="shared" si="31"/>
        <v>0</v>
      </c>
      <c r="I190" s="31">
        <f t="shared" si="32"/>
        <v>0</v>
      </c>
      <c r="J190" s="31">
        <f t="shared" si="33"/>
        <v>0</v>
      </c>
      <c r="K190" s="31">
        <f t="shared" si="29"/>
        <v>0</v>
      </c>
    </row>
    <row r="191" spans="1:11" x14ac:dyDescent="0.25">
      <c r="A191" s="26" t="s">
        <v>329</v>
      </c>
      <c r="B191" s="27" t="s">
        <v>330</v>
      </c>
      <c r="C191" s="27" t="s">
        <v>10</v>
      </c>
      <c r="D191" s="27" t="s">
        <v>312</v>
      </c>
      <c r="E191" s="30">
        <f>+VLOOKUP(A191,Scores_DRCI!A:M,13,FALSE)</f>
        <v>0</v>
      </c>
      <c r="F191" s="31">
        <f t="shared" si="30"/>
        <v>0</v>
      </c>
      <c r="G191" s="30">
        <v>0</v>
      </c>
      <c r="H191" s="31">
        <f t="shared" si="31"/>
        <v>0</v>
      </c>
      <c r="I191" s="31">
        <f t="shared" si="32"/>
        <v>0</v>
      </c>
      <c r="J191" s="31">
        <f t="shared" si="33"/>
        <v>0</v>
      </c>
      <c r="K191" s="31">
        <f t="shared" si="29"/>
        <v>0</v>
      </c>
    </row>
    <row r="192" spans="1:11" x14ac:dyDescent="0.25">
      <c r="A192" s="26" t="s">
        <v>331</v>
      </c>
      <c r="B192" s="27" t="s">
        <v>332</v>
      </c>
      <c r="C192" s="27" t="s">
        <v>17</v>
      </c>
      <c r="D192" s="27" t="s">
        <v>312</v>
      </c>
      <c r="E192" s="30">
        <f>+VLOOKUP(A192,Scores_DRCI!A:M,13,FALSE)</f>
        <v>0</v>
      </c>
      <c r="F192" s="31">
        <f t="shared" si="30"/>
        <v>0</v>
      </c>
      <c r="G192" s="30">
        <v>0</v>
      </c>
      <c r="H192" s="31">
        <f t="shared" si="31"/>
        <v>0</v>
      </c>
      <c r="I192" s="31">
        <f t="shared" si="32"/>
        <v>0</v>
      </c>
      <c r="J192" s="31">
        <f t="shared" si="33"/>
        <v>0</v>
      </c>
      <c r="K192" s="31">
        <f t="shared" si="29"/>
        <v>0</v>
      </c>
    </row>
    <row r="193" spans="1:11" x14ac:dyDescent="0.25">
      <c r="A193" s="26" t="s">
        <v>333</v>
      </c>
      <c r="B193" s="27" t="s">
        <v>334</v>
      </c>
      <c r="C193" s="27" t="s">
        <v>10</v>
      </c>
      <c r="D193" s="27" t="s">
        <v>312</v>
      </c>
      <c r="E193" s="30">
        <f>+VLOOKUP(A193,Scores_DRCI!A:M,13,FALSE)</f>
        <v>0</v>
      </c>
      <c r="F193" s="31">
        <f t="shared" si="30"/>
        <v>0</v>
      </c>
      <c r="G193" s="30">
        <v>0</v>
      </c>
      <c r="H193" s="31">
        <f t="shared" si="31"/>
        <v>0</v>
      </c>
      <c r="I193" s="31">
        <f t="shared" si="32"/>
        <v>0</v>
      </c>
      <c r="J193" s="31">
        <f t="shared" si="33"/>
        <v>0</v>
      </c>
      <c r="K193" s="31">
        <f t="shared" si="29"/>
        <v>0</v>
      </c>
    </row>
    <row r="194" spans="1:11" x14ac:dyDescent="0.25">
      <c r="A194" s="26" t="s">
        <v>339</v>
      </c>
      <c r="B194" s="27" t="s">
        <v>340</v>
      </c>
      <c r="C194" s="27" t="s">
        <v>10</v>
      </c>
      <c r="D194" s="27" t="s">
        <v>312</v>
      </c>
      <c r="E194" s="30">
        <f>+VLOOKUP(A194,Scores_DRCI!A:M,13,FALSE)</f>
        <v>0</v>
      </c>
      <c r="F194" s="31">
        <f t="shared" si="30"/>
        <v>0</v>
      </c>
      <c r="G194" s="30">
        <v>0</v>
      </c>
      <c r="H194" s="31">
        <f t="shared" si="31"/>
        <v>0</v>
      </c>
      <c r="I194" s="31">
        <f t="shared" si="32"/>
        <v>0</v>
      </c>
      <c r="J194" s="31">
        <f t="shared" si="33"/>
        <v>0</v>
      </c>
      <c r="K194" s="31">
        <f t="shared" si="29"/>
        <v>0</v>
      </c>
    </row>
    <row r="195" spans="1:11" x14ac:dyDescent="0.25">
      <c r="A195" s="26" t="s">
        <v>341</v>
      </c>
      <c r="B195" s="27" t="s">
        <v>342</v>
      </c>
      <c r="C195" s="27" t="s">
        <v>6</v>
      </c>
      <c r="D195" s="27" t="s">
        <v>312</v>
      </c>
      <c r="E195" s="30">
        <f>+VLOOKUP(A195,Scores_DRCI!A:M,13,FALSE)</f>
        <v>0</v>
      </c>
      <c r="F195" s="31">
        <f t="shared" si="30"/>
        <v>0</v>
      </c>
      <c r="G195" s="30">
        <v>0</v>
      </c>
      <c r="H195" s="31">
        <f t="shared" si="31"/>
        <v>0</v>
      </c>
      <c r="I195" s="31">
        <f t="shared" si="32"/>
        <v>0</v>
      </c>
      <c r="J195" s="31">
        <f t="shared" si="33"/>
        <v>0</v>
      </c>
      <c r="K195" s="31">
        <f t="shared" si="29"/>
        <v>0</v>
      </c>
    </row>
    <row r="196" spans="1:11" x14ac:dyDescent="0.25">
      <c r="A196" s="26" t="s">
        <v>347</v>
      </c>
      <c r="B196" s="27" t="s">
        <v>348</v>
      </c>
      <c r="C196" s="27" t="s">
        <v>6</v>
      </c>
      <c r="D196" s="27" t="s">
        <v>312</v>
      </c>
      <c r="E196" s="30">
        <f>+VLOOKUP(A196,Scores_DRCI!A:M,13,FALSE)</f>
        <v>0</v>
      </c>
      <c r="F196" s="31">
        <f t="shared" si="30"/>
        <v>0</v>
      </c>
      <c r="G196" s="30">
        <v>0</v>
      </c>
      <c r="H196" s="31">
        <f t="shared" si="31"/>
        <v>0</v>
      </c>
      <c r="I196" s="31">
        <f t="shared" si="32"/>
        <v>0</v>
      </c>
      <c r="J196" s="31">
        <f t="shared" si="33"/>
        <v>0</v>
      </c>
      <c r="K196" s="31">
        <f t="shared" si="29"/>
        <v>0</v>
      </c>
    </row>
    <row r="197" spans="1:11" x14ac:dyDescent="0.25">
      <c r="A197" s="26" t="s">
        <v>350</v>
      </c>
      <c r="B197" s="27" t="s">
        <v>351</v>
      </c>
      <c r="C197" s="27" t="s">
        <v>10</v>
      </c>
      <c r="D197" s="27" t="s">
        <v>352</v>
      </c>
      <c r="E197" s="30">
        <f>+VLOOKUP(A197,Scores_DRCI!A:M,13,FALSE)</f>
        <v>0</v>
      </c>
      <c r="F197" s="31">
        <f t="shared" si="30"/>
        <v>0</v>
      </c>
      <c r="G197" s="30">
        <v>0</v>
      </c>
      <c r="H197" s="31">
        <f t="shared" si="31"/>
        <v>0</v>
      </c>
      <c r="I197" s="31">
        <f t="shared" si="32"/>
        <v>0</v>
      </c>
      <c r="J197" s="31">
        <f t="shared" si="33"/>
        <v>0</v>
      </c>
      <c r="K197" s="31">
        <f t="shared" si="29"/>
        <v>0</v>
      </c>
    </row>
    <row r="198" spans="1:11" x14ac:dyDescent="0.25">
      <c r="A198" s="26" t="s">
        <v>355</v>
      </c>
      <c r="B198" s="27" t="s">
        <v>356</v>
      </c>
      <c r="C198" s="27" t="s">
        <v>6</v>
      </c>
      <c r="D198" s="27" t="s">
        <v>352</v>
      </c>
      <c r="E198" s="30">
        <f>+VLOOKUP(A198,Scores_DRCI!A:M,13,FALSE)</f>
        <v>0</v>
      </c>
      <c r="F198" s="31">
        <f t="shared" si="30"/>
        <v>0</v>
      </c>
      <c r="G198" s="30">
        <v>0</v>
      </c>
      <c r="H198" s="31">
        <f t="shared" si="31"/>
        <v>0</v>
      </c>
      <c r="I198" s="31">
        <f t="shared" si="32"/>
        <v>0</v>
      </c>
      <c r="J198" s="31">
        <f t="shared" si="33"/>
        <v>0</v>
      </c>
      <c r="K198" s="31">
        <f t="shared" si="29"/>
        <v>0</v>
      </c>
    </row>
    <row r="199" spans="1:11" x14ac:dyDescent="0.25">
      <c r="A199" s="26" t="s">
        <v>365</v>
      </c>
      <c r="B199" s="27" t="s">
        <v>366</v>
      </c>
      <c r="C199" s="27" t="s">
        <v>6</v>
      </c>
      <c r="D199" s="27" t="s">
        <v>352</v>
      </c>
      <c r="E199" s="30">
        <f>+VLOOKUP(A199,Scores_DRCI!A:M,13,FALSE)</f>
        <v>0</v>
      </c>
      <c r="F199" s="31">
        <f t="shared" si="30"/>
        <v>0</v>
      </c>
      <c r="G199" s="30">
        <v>0</v>
      </c>
      <c r="H199" s="31">
        <f t="shared" si="31"/>
        <v>0</v>
      </c>
      <c r="I199" s="31">
        <f t="shared" si="32"/>
        <v>0</v>
      </c>
      <c r="J199" s="31">
        <f t="shared" si="33"/>
        <v>0</v>
      </c>
      <c r="K199" s="31">
        <f t="shared" si="29"/>
        <v>0</v>
      </c>
    </row>
    <row r="200" spans="1:11" x14ac:dyDescent="0.25">
      <c r="A200" s="26" t="s">
        <v>367</v>
      </c>
      <c r="B200" s="27" t="s">
        <v>368</v>
      </c>
      <c r="C200" s="27" t="s">
        <v>6</v>
      </c>
      <c r="D200" s="27" t="s">
        <v>352</v>
      </c>
      <c r="E200" s="30">
        <f>+VLOOKUP(A200,Scores_DRCI!A:M,13,FALSE)</f>
        <v>0</v>
      </c>
      <c r="F200" s="31">
        <f t="shared" si="30"/>
        <v>0</v>
      </c>
      <c r="G200" s="30">
        <v>0</v>
      </c>
      <c r="H200" s="31">
        <f t="shared" si="31"/>
        <v>0</v>
      </c>
      <c r="I200" s="31">
        <f t="shared" si="32"/>
        <v>0</v>
      </c>
      <c r="J200" s="31">
        <f t="shared" si="33"/>
        <v>0</v>
      </c>
      <c r="K200" s="31">
        <f t="shared" si="29"/>
        <v>0</v>
      </c>
    </row>
    <row r="201" spans="1:11" x14ac:dyDescent="0.25">
      <c r="A201" s="26" t="s">
        <v>369</v>
      </c>
      <c r="B201" s="27" t="s">
        <v>370</v>
      </c>
      <c r="C201" s="27" t="s">
        <v>10</v>
      </c>
      <c r="D201" s="27" t="s">
        <v>352</v>
      </c>
      <c r="E201" s="30">
        <f>+VLOOKUP(A201,Scores_DRCI!A:M,13,FALSE)</f>
        <v>0</v>
      </c>
      <c r="F201" s="31">
        <f t="shared" si="30"/>
        <v>0</v>
      </c>
      <c r="G201" s="30">
        <v>0</v>
      </c>
      <c r="H201" s="31">
        <f t="shared" si="31"/>
        <v>0</v>
      </c>
      <c r="I201" s="31">
        <f t="shared" si="32"/>
        <v>0</v>
      </c>
      <c r="J201" s="31">
        <f t="shared" si="33"/>
        <v>0</v>
      </c>
      <c r="K201" s="31">
        <f t="shared" si="29"/>
        <v>0</v>
      </c>
    </row>
    <row r="202" spans="1:11" x14ac:dyDescent="0.25">
      <c r="A202" s="26" t="s">
        <v>375</v>
      </c>
      <c r="B202" s="27" t="s">
        <v>376</v>
      </c>
      <c r="C202" s="27" t="s">
        <v>10</v>
      </c>
      <c r="D202" s="27" t="s">
        <v>352</v>
      </c>
      <c r="E202" s="30">
        <f>+VLOOKUP(A202,Scores_DRCI!A:M,13,FALSE)</f>
        <v>0</v>
      </c>
      <c r="F202" s="31">
        <f t="shared" si="30"/>
        <v>0</v>
      </c>
      <c r="G202" s="30">
        <v>0</v>
      </c>
      <c r="H202" s="31">
        <f t="shared" si="31"/>
        <v>0</v>
      </c>
      <c r="I202" s="31">
        <f t="shared" si="32"/>
        <v>0</v>
      </c>
      <c r="J202" s="31">
        <f t="shared" si="33"/>
        <v>0</v>
      </c>
      <c r="K202" s="31">
        <f t="shared" si="29"/>
        <v>0</v>
      </c>
    </row>
    <row r="203" spans="1:11" x14ac:dyDescent="0.25">
      <c r="A203" s="26" t="s">
        <v>377</v>
      </c>
      <c r="B203" s="27" t="s">
        <v>378</v>
      </c>
      <c r="C203" s="27" t="s">
        <v>6</v>
      </c>
      <c r="D203" s="27" t="s">
        <v>352</v>
      </c>
      <c r="E203" s="30">
        <f>+VLOOKUP(A203,Scores_DRCI!A:M,13,FALSE)</f>
        <v>0</v>
      </c>
      <c r="F203" s="31">
        <f t="shared" si="30"/>
        <v>0</v>
      </c>
      <c r="G203" s="30">
        <v>0</v>
      </c>
      <c r="H203" s="31">
        <f t="shared" si="31"/>
        <v>0</v>
      </c>
      <c r="I203" s="31">
        <f t="shared" si="32"/>
        <v>0</v>
      </c>
      <c r="J203" s="31">
        <f t="shared" si="33"/>
        <v>0</v>
      </c>
      <c r="K203" s="31">
        <f t="shared" si="29"/>
        <v>0</v>
      </c>
    </row>
    <row r="204" spans="1:11" x14ac:dyDescent="0.25">
      <c r="A204" s="26" t="s">
        <v>379</v>
      </c>
      <c r="B204" s="27" t="s">
        <v>380</v>
      </c>
      <c r="C204" s="27" t="s">
        <v>6</v>
      </c>
      <c r="D204" s="27" t="s">
        <v>352</v>
      </c>
      <c r="E204" s="30">
        <f>+VLOOKUP(A204,Scores_DRCI!A:M,13,FALSE)</f>
        <v>0</v>
      </c>
      <c r="F204" s="31">
        <f t="shared" si="30"/>
        <v>0</v>
      </c>
      <c r="G204" s="30">
        <v>0</v>
      </c>
      <c r="H204" s="31">
        <f t="shared" si="31"/>
        <v>0</v>
      </c>
      <c r="I204" s="31">
        <f t="shared" si="32"/>
        <v>0</v>
      </c>
      <c r="J204" s="31">
        <f t="shared" si="33"/>
        <v>0</v>
      </c>
      <c r="K204" s="31">
        <f t="shared" si="29"/>
        <v>0</v>
      </c>
    </row>
    <row r="205" spans="1:11" x14ac:dyDescent="0.25">
      <c r="A205" s="26" t="s">
        <v>381</v>
      </c>
      <c r="B205" s="27" t="s">
        <v>382</v>
      </c>
      <c r="C205" s="27" t="s">
        <v>6</v>
      </c>
      <c r="D205" s="27" t="s">
        <v>352</v>
      </c>
      <c r="E205" s="30">
        <f>+VLOOKUP(A205,Scores_DRCI!A:M,13,FALSE)</f>
        <v>0</v>
      </c>
      <c r="F205" s="31">
        <f t="shared" si="30"/>
        <v>0</v>
      </c>
      <c r="G205" s="30">
        <v>0</v>
      </c>
      <c r="H205" s="31">
        <f t="shared" si="31"/>
        <v>0</v>
      </c>
      <c r="I205" s="31">
        <f t="shared" si="32"/>
        <v>0</v>
      </c>
      <c r="J205" s="31">
        <f t="shared" si="33"/>
        <v>0</v>
      </c>
      <c r="K205" s="31">
        <f t="shared" si="29"/>
        <v>0</v>
      </c>
    </row>
    <row r="206" spans="1:11" x14ac:dyDescent="0.25">
      <c r="A206" s="26" t="s">
        <v>383</v>
      </c>
      <c r="B206" s="27" t="s">
        <v>384</v>
      </c>
      <c r="C206" s="27" t="s">
        <v>10</v>
      </c>
      <c r="D206" s="27" t="s">
        <v>352</v>
      </c>
      <c r="E206" s="30">
        <f>+VLOOKUP(A206,Scores_DRCI!A:M,13,FALSE)</f>
        <v>0</v>
      </c>
      <c r="F206" s="31">
        <f t="shared" si="30"/>
        <v>0</v>
      </c>
      <c r="G206" s="30">
        <v>0</v>
      </c>
      <c r="H206" s="31">
        <f t="shared" si="31"/>
        <v>0</v>
      </c>
      <c r="I206" s="31">
        <f t="shared" si="32"/>
        <v>0</v>
      </c>
      <c r="J206" s="31">
        <f t="shared" si="33"/>
        <v>0</v>
      </c>
      <c r="K206" s="31">
        <f t="shared" si="29"/>
        <v>0</v>
      </c>
    </row>
    <row r="207" spans="1:11" x14ac:dyDescent="0.25">
      <c r="A207" s="26" t="s">
        <v>385</v>
      </c>
      <c r="B207" s="27" t="s">
        <v>386</v>
      </c>
      <c r="C207" s="27" t="s">
        <v>17</v>
      </c>
      <c r="D207" s="27" t="s">
        <v>352</v>
      </c>
      <c r="E207" s="30">
        <f>+VLOOKUP(A207,Scores_DRCI!A:M,13,FALSE)</f>
        <v>0</v>
      </c>
      <c r="F207" s="31">
        <f t="shared" si="30"/>
        <v>0</v>
      </c>
      <c r="G207" s="30">
        <v>0</v>
      </c>
      <c r="H207" s="31">
        <f t="shared" si="31"/>
        <v>0</v>
      </c>
      <c r="I207" s="31">
        <f t="shared" si="32"/>
        <v>0</v>
      </c>
      <c r="J207" s="31">
        <f t="shared" si="33"/>
        <v>0</v>
      </c>
      <c r="K207" s="31">
        <f t="shared" si="29"/>
        <v>0</v>
      </c>
    </row>
    <row r="208" spans="1:11" x14ac:dyDescent="0.25">
      <c r="A208" s="27" t="s">
        <v>387</v>
      </c>
      <c r="B208" s="27" t="s">
        <v>388</v>
      </c>
      <c r="C208" s="27" t="s">
        <v>112</v>
      </c>
      <c r="D208" s="27" t="s">
        <v>352</v>
      </c>
      <c r="E208" s="30">
        <f>+VLOOKUP(A208,Scores_DRCI!A:M,13,FALSE)</f>
        <v>0</v>
      </c>
      <c r="F208" s="31">
        <f t="shared" si="30"/>
        <v>0</v>
      </c>
      <c r="G208" s="30">
        <v>0</v>
      </c>
      <c r="H208" s="31">
        <f t="shared" si="31"/>
        <v>0</v>
      </c>
      <c r="I208" s="31">
        <f t="shared" si="32"/>
        <v>0</v>
      </c>
      <c r="J208" s="31">
        <f t="shared" si="33"/>
        <v>0</v>
      </c>
      <c r="K208" s="31">
        <f t="shared" si="29"/>
        <v>0</v>
      </c>
    </row>
    <row r="209" spans="1:11" x14ac:dyDescent="0.25">
      <c r="A209" s="26" t="s">
        <v>389</v>
      </c>
      <c r="B209" s="27" t="s">
        <v>390</v>
      </c>
      <c r="C209" s="27" t="s">
        <v>10</v>
      </c>
      <c r="D209" s="27" t="s">
        <v>391</v>
      </c>
      <c r="E209" s="30">
        <f>+VLOOKUP(A209,Scores_DRCI!A:M,13,FALSE)</f>
        <v>0</v>
      </c>
      <c r="F209" s="31">
        <f t="shared" si="30"/>
        <v>0</v>
      </c>
      <c r="G209" s="30">
        <v>0</v>
      </c>
      <c r="H209" s="31">
        <f t="shared" si="31"/>
        <v>0</v>
      </c>
      <c r="I209" s="31">
        <f t="shared" si="32"/>
        <v>0</v>
      </c>
      <c r="J209" s="31">
        <f t="shared" si="33"/>
        <v>0</v>
      </c>
      <c r="K209" s="31">
        <f t="shared" si="29"/>
        <v>0</v>
      </c>
    </row>
    <row r="210" spans="1:11" x14ac:dyDescent="0.25">
      <c r="A210" s="26" t="s">
        <v>394</v>
      </c>
      <c r="B210" s="27" t="s">
        <v>395</v>
      </c>
      <c r="C210" s="27" t="s">
        <v>6</v>
      </c>
      <c r="D210" s="27" t="s">
        <v>391</v>
      </c>
      <c r="E210" s="30">
        <f>+VLOOKUP(A210,Scores_DRCI!A:M,13,FALSE)</f>
        <v>0</v>
      </c>
      <c r="F210" s="31">
        <f t="shared" si="30"/>
        <v>0</v>
      </c>
      <c r="G210" s="30">
        <v>0</v>
      </c>
      <c r="H210" s="31">
        <f t="shared" si="31"/>
        <v>0</v>
      </c>
      <c r="I210" s="31">
        <f t="shared" si="32"/>
        <v>0</v>
      </c>
      <c r="J210" s="31">
        <f t="shared" si="33"/>
        <v>0</v>
      </c>
      <c r="K210" s="31">
        <f t="shared" si="29"/>
        <v>0</v>
      </c>
    </row>
    <row r="211" spans="1:11" x14ac:dyDescent="0.25">
      <c r="A211" s="26" t="s">
        <v>396</v>
      </c>
      <c r="B211" s="27" t="s">
        <v>397</v>
      </c>
      <c r="C211" s="27" t="s">
        <v>6</v>
      </c>
      <c r="D211" s="27" t="s">
        <v>391</v>
      </c>
      <c r="E211" s="30">
        <f>+VLOOKUP(A211,Scores_DRCI!A:M,13,FALSE)</f>
        <v>0</v>
      </c>
      <c r="F211" s="31">
        <f t="shared" si="30"/>
        <v>0</v>
      </c>
      <c r="G211" s="30">
        <v>0</v>
      </c>
      <c r="H211" s="31">
        <f t="shared" si="31"/>
        <v>0</v>
      </c>
      <c r="I211" s="31">
        <f t="shared" si="32"/>
        <v>0</v>
      </c>
      <c r="J211" s="31">
        <f t="shared" si="33"/>
        <v>0</v>
      </c>
      <c r="K211" s="31">
        <f t="shared" si="29"/>
        <v>0</v>
      </c>
    </row>
    <row r="212" spans="1:11" x14ac:dyDescent="0.25">
      <c r="A212" s="26" t="s">
        <v>398</v>
      </c>
      <c r="B212" s="27" t="s">
        <v>399</v>
      </c>
      <c r="C212" s="27" t="s">
        <v>6</v>
      </c>
      <c r="D212" s="27" t="s">
        <v>391</v>
      </c>
      <c r="E212" s="30">
        <f>+VLOOKUP(A212,Scores_DRCI!A:M,13,FALSE)</f>
        <v>0</v>
      </c>
      <c r="F212" s="31">
        <f t="shared" si="30"/>
        <v>0</v>
      </c>
      <c r="G212" s="30">
        <v>0</v>
      </c>
      <c r="H212" s="31">
        <f t="shared" si="31"/>
        <v>0</v>
      </c>
      <c r="I212" s="31">
        <f t="shared" si="32"/>
        <v>0</v>
      </c>
      <c r="J212" s="31">
        <f t="shared" si="33"/>
        <v>0</v>
      </c>
      <c r="K212" s="31">
        <f t="shared" si="29"/>
        <v>0</v>
      </c>
    </row>
    <row r="213" spans="1:11" x14ac:dyDescent="0.25">
      <c r="A213" s="26" t="s">
        <v>402</v>
      </c>
      <c r="B213" s="27" t="s">
        <v>403</v>
      </c>
      <c r="C213" s="27" t="s">
        <v>17</v>
      </c>
      <c r="D213" s="27" t="s">
        <v>391</v>
      </c>
      <c r="E213" s="30">
        <f>+VLOOKUP(A213,Scores_DRCI!A:M,13,FALSE)</f>
        <v>0</v>
      </c>
      <c r="F213" s="31">
        <f t="shared" si="30"/>
        <v>0</v>
      </c>
      <c r="G213" s="30">
        <v>0</v>
      </c>
      <c r="H213" s="31">
        <f t="shared" si="31"/>
        <v>0</v>
      </c>
      <c r="I213" s="31">
        <f t="shared" si="32"/>
        <v>0</v>
      </c>
      <c r="J213" s="31">
        <f t="shared" si="33"/>
        <v>0</v>
      </c>
      <c r="K213" s="31">
        <f t="shared" si="29"/>
        <v>0</v>
      </c>
    </row>
    <row r="214" spans="1:11" x14ac:dyDescent="0.25">
      <c r="A214" s="26" t="s">
        <v>404</v>
      </c>
      <c r="B214" s="27" t="s">
        <v>405</v>
      </c>
      <c r="C214" s="27" t="s">
        <v>10</v>
      </c>
      <c r="D214" s="27" t="s">
        <v>391</v>
      </c>
      <c r="E214" s="30">
        <f>+VLOOKUP(A214,Scores_DRCI!A:M,13,FALSE)</f>
        <v>0</v>
      </c>
      <c r="F214" s="31">
        <f t="shared" si="30"/>
        <v>0</v>
      </c>
      <c r="G214" s="30">
        <v>0</v>
      </c>
      <c r="H214" s="31">
        <f t="shared" si="31"/>
        <v>0</v>
      </c>
      <c r="I214" s="31">
        <f t="shared" si="32"/>
        <v>0</v>
      </c>
      <c r="J214" s="31">
        <f t="shared" si="33"/>
        <v>0</v>
      </c>
      <c r="K214" s="31">
        <f t="shared" si="29"/>
        <v>0</v>
      </c>
    </row>
    <row r="215" spans="1:11" x14ac:dyDescent="0.25">
      <c r="A215" s="26" t="s">
        <v>413</v>
      </c>
      <c r="B215" s="27" t="s">
        <v>414</v>
      </c>
      <c r="C215" s="27" t="s">
        <v>6</v>
      </c>
      <c r="D215" s="27" t="s">
        <v>410</v>
      </c>
      <c r="E215" s="30">
        <f>+VLOOKUP(A215,Scores_DRCI!A:M,13,FALSE)</f>
        <v>0</v>
      </c>
      <c r="F215" s="31">
        <f t="shared" si="30"/>
        <v>0</v>
      </c>
      <c r="G215" s="30">
        <v>0</v>
      </c>
      <c r="H215" s="31">
        <f t="shared" si="31"/>
        <v>0</v>
      </c>
      <c r="I215" s="31">
        <f t="shared" si="32"/>
        <v>0</v>
      </c>
      <c r="J215" s="31">
        <f t="shared" si="33"/>
        <v>0</v>
      </c>
      <c r="K215" s="31">
        <f t="shared" si="29"/>
        <v>0</v>
      </c>
    </row>
    <row r="216" spans="1:11" x14ac:dyDescent="0.25">
      <c r="A216" s="26" t="s">
        <v>415</v>
      </c>
      <c r="B216" s="27" t="s">
        <v>416</v>
      </c>
      <c r="C216" s="27" t="s">
        <v>6</v>
      </c>
      <c r="D216" s="27" t="s">
        <v>410</v>
      </c>
      <c r="E216" s="30">
        <f>+VLOOKUP(A216,Scores_DRCI!A:M,13,FALSE)</f>
        <v>0</v>
      </c>
      <c r="F216" s="31">
        <f t="shared" si="30"/>
        <v>0</v>
      </c>
      <c r="G216" s="30">
        <v>0</v>
      </c>
      <c r="H216" s="31">
        <f t="shared" si="31"/>
        <v>0</v>
      </c>
      <c r="I216" s="31">
        <f t="shared" si="32"/>
        <v>0</v>
      </c>
      <c r="J216" s="31">
        <f t="shared" si="33"/>
        <v>0</v>
      </c>
      <c r="K216" s="31">
        <f t="shared" si="29"/>
        <v>0</v>
      </c>
    </row>
    <row r="217" spans="1:11" x14ac:dyDescent="0.25">
      <c r="A217" s="26" t="s">
        <v>417</v>
      </c>
      <c r="B217" s="27" t="s">
        <v>418</v>
      </c>
      <c r="C217" s="27" t="s">
        <v>6</v>
      </c>
      <c r="D217" s="27" t="s">
        <v>410</v>
      </c>
      <c r="E217" s="30">
        <f>+VLOOKUP(A217,Scores_DRCI!A:M,13,FALSE)</f>
        <v>0</v>
      </c>
      <c r="F217" s="31">
        <f t="shared" si="30"/>
        <v>0</v>
      </c>
      <c r="G217" s="30">
        <v>0</v>
      </c>
      <c r="H217" s="31">
        <f t="shared" si="31"/>
        <v>0</v>
      </c>
      <c r="I217" s="31">
        <f t="shared" si="32"/>
        <v>0</v>
      </c>
      <c r="J217" s="31">
        <f t="shared" si="33"/>
        <v>0</v>
      </c>
      <c r="K217" s="31">
        <f t="shared" si="29"/>
        <v>0</v>
      </c>
    </row>
    <row r="218" spans="1:11" x14ac:dyDescent="0.25">
      <c r="A218" s="26" t="s">
        <v>423</v>
      </c>
      <c r="B218" s="27" t="s">
        <v>424</v>
      </c>
      <c r="C218" s="27" t="s">
        <v>6</v>
      </c>
      <c r="D218" s="27" t="s">
        <v>410</v>
      </c>
      <c r="E218" s="30">
        <f>+VLOOKUP(A218,Scores_DRCI!A:M,13,FALSE)</f>
        <v>0</v>
      </c>
      <c r="F218" s="31">
        <f t="shared" si="30"/>
        <v>0</v>
      </c>
      <c r="G218" s="30">
        <v>0</v>
      </c>
      <c r="H218" s="31">
        <f t="shared" si="31"/>
        <v>0</v>
      </c>
      <c r="I218" s="31">
        <f t="shared" si="32"/>
        <v>0</v>
      </c>
      <c r="J218" s="31">
        <f t="shared" si="33"/>
        <v>0</v>
      </c>
      <c r="K218" s="31">
        <f t="shared" si="29"/>
        <v>0</v>
      </c>
    </row>
    <row r="219" spans="1:11" x14ac:dyDescent="0.25">
      <c r="A219" s="26" t="s">
        <v>425</v>
      </c>
      <c r="B219" s="27" t="s">
        <v>426</v>
      </c>
      <c r="C219" s="27" t="s">
        <v>10</v>
      </c>
      <c r="D219" s="27" t="s">
        <v>410</v>
      </c>
      <c r="E219" s="30">
        <f>+VLOOKUP(A219,Scores_DRCI!A:M,13,FALSE)</f>
        <v>0</v>
      </c>
      <c r="F219" s="31">
        <f t="shared" si="30"/>
        <v>0</v>
      </c>
      <c r="G219" s="30">
        <v>0</v>
      </c>
      <c r="H219" s="31">
        <f t="shared" si="31"/>
        <v>0</v>
      </c>
      <c r="I219" s="31">
        <f t="shared" si="32"/>
        <v>0</v>
      </c>
      <c r="J219" s="31">
        <f t="shared" si="33"/>
        <v>0</v>
      </c>
      <c r="K219" s="31">
        <f t="shared" si="29"/>
        <v>0</v>
      </c>
    </row>
    <row r="220" spans="1:11" x14ac:dyDescent="0.25">
      <c r="A220" s="26" t="s">
        <v>429</v>
      </c>
      <c r="B220" s="27" t="s">
        <v>430</v>
      </c>
      <c r="C220" s="27" t="s">
        <v>17</v>
      </c>
      <c r="D220" s="27" t="s">
        <v>410</v>
      </c>
      <c r="E220" s="30">
        <f>+VLOOKUP(A220,Scores_DRCI!A:M,13,FALSE)</f>
        <v>0</v>
      </c>
      <c r="F220" s="31">
        <f t="shared" si="30"/>
        <v>0</v>
      </c>
      <c r="G220" s="30">
        <v>0</v>
      </c>
      <c r="H220" s="31">
        <f t="shared" si="31"/>
        <v>0</v>
      </c>
      <c r="I220" s="31">
        <f t="shared" si="32"/>
        <v>0</v>
      </c>
      <c r="J220" s="31">
        <f t="shared" si="33"/>
        <v>0</v>
      </c>
      <c r="K220" s="31">
        <f t="shared" si="29"/>
        <v>0</v>
      </c>
    </row>
    <row r="221" spans="1:11" x14ac:dyDescent="0.25">
      <c r="A221" s="26" t="s">
        <v>431</v>
      </c>
      <c r="B221" s="27" t="s">
        <v>432</v>
      </c>
      <c r="C221" s="27" t="s">
        <v>10</v>
      </c>
      <c r="D221" s="27" t="s">
        <v>410</v>
      </c>
      <c r="E221" s="30">
        <f>+VLOOKUP(A221,Scores_DRCI!A:M,13,FALSE)</f>
        <v>0</v>
      </c>
      <c r="F221" s="31">
        <f t="shared" si="30"/>
        <v>0</v>
      </c>
      <c r="G221" s="30">
        <v>0</v>
      </c>
      <c r="H221" s="31">
        <f t="shared" si="31"/>
        <v>0</v>
      </c>
      <c r="I221" s="31">
        <f t="shared" si="32"/>
        <v>0</v>
      </c>
      <c r="J221" s="31">
        <f t="shared" si="33"/>
        <v>0</v>
      </c>
      <c r="K221" s="31">
        <f t="shared" si="29"/>
        <v>0</v>
      </c>
    </row>
    <row r="222" spans="1:11" x14ac:dyDescent="0.25">
      <c r="A222" s="26" t="s">
        <v>439</v>
      </c>
      <c r="B222" s="27" t="s">
        <v>440</v>
      </c>
      <c r="C222" s="27" t="s">
        <v>10</v>
      </c>
      <c r="D222" s="27" t="s">
        <v>441</v>
      </c>
      <c r="E222" s="30">
        <f>+VLOOKUP(A222,Scores_DRCI!A:M,13,FALSE)</f>
        <v>0</v>
      </c>
      <c r="F222" s="31">
        <f t="shared" si="30"/>
        <v>0</v>
      </c>
      <c r="G222" s="30">
        <v>0</v>
      </c>
      <c r="H222" s="31">
        <f t="shared" si="31"/>
        <v>0</v>
      </c>
      <c r="I222" s="31">
        <f t="shared" si="32"/>
        <v>0</v>
      </c>
      <c r="J222" s="31">
        <f t="shared" si="33"/>
        <v>0</v>
      </c>
      <c r="K222" s="31">
        <f t="shared" si="29"/>
        <v>0</v>
      </c>
    </row>
    <row r="223" spans="1:11" x14ac:dyDescent="0.25">
      <c r="A223" s="26" t="s">
        <v>442</v>
      </c>
      <c r="B223" s="27" t="s">
        <v>443</v>
      </c>
      <c r="C223" s="27" t="s">
        <v>10</v>
      </c>
      <c r="D223" s="27" t="s">
        <v>441</v>
      </c>
      <c r="E223" s="30">
        <f>+VLOOKUP(A223,Scores_DRCI!A:M,13,FALSE)</f>
        <v>0</v>
      </c>
      <c r="F223" s="31">
        <f t="shared" si="30"/>
        <v>0</v>
      </c>
      <c r="G223" s="30">
        <v>0</v>
      </c>
      <c r="H223" s="31">
        <f t="shared" ref="H223" si="34">+G223*C$224/G$224</f>
        <v>0</v>
      </c>
      <c r="I223" s="31">
        <f t="shared" ref="I223" si="35">+H223*D$224/H$224</f>
        <v>0</v>
      </c>
      <c r="J223" s="31">
        <f t="shared" ref="J223" si="36">+I223*E$224/I$224</f>
        <v>0</v>
      </c>
      <c r="K223" s="31">
        <f t="shared" ref="K223" si="37">+J223*F$224/J$224</f>
        <v>0</v>
      </c>
    </row>
    <row r="224" spans="1:11" x14ac:dyDescent="0.25">
      <c r="A224" s="11"/>
      <c r="B224" s="11"/>
      <c r="C224" s="11"/>
      <c r="D224" s="11"/>
      <c r="E224" s="12">
        <v>100</v>
      </c>
      <c r="F224" s="10">
        <v>70887809.044500291</v>
      </c>
      <c r="G224" s="7">
        <f t="shared" ref="G224:K224" si="38">SUM(G2:G223)</f>
        <v>95.159061970162256</v>
      </c>
      <c r="H224" s="10">
        <f t="shared" si="38"/>
        <v>70887809.044500247</v>
      </c>
      <c r="I224" s="10">
        <f t="shared" si="38"/>
        <v>71787809.044500247</v>
      </c>
      <c r="J224" s="10">
        <f t="shared" si="38"/>
        <v>73459078.562438622</v>
      </c>
      <c r="K224" s="10">
        <f t="shared" si="38"/>
        <v>70887809.044500351</v>
      </c>
    </row>
    <row r="229" spans="4:4" x14ac:dyDescent="0.25">
      <c r="D229" s="4"/>
    </row>
  </sheetData>
  <autoFilter ref="A1:J224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/>
  </sheetViews>
  <sheetFormatPr baseColWidth="10" defaultRowHeight="15" x14ac:dyDescent="0.25"/>
  <cols>
    <col min="1" max="1" width="14" bestFit="1" customWidth="1"/>
    <col min="2" max="2" width="42.5703125" bestFit="1" customWidth="1"/>
    <col min="4" max="4" width="26.140625" bestFit="1" customWidth="1"/>
    <col min="5" max="5" width="9.85546875" bestFit="1" customWidth="1"/>
    <col min="6" max="6" width="11.28515625" bestFit="1" customWidth="1"/>
  </cols>
  <sheetData>
    <row r="1" spans="1:6" ht="90" x14ac:dyDescent="0.25">
      <c r="A1" s="39" t="s">
        <v>0</v>
      </c>
      <c r="B1" s="40" t="s">
        <v>492</v>
      </c>
      <c r="C1" s="41" t="s">
        <v>493</v>
      </c>
      <c r="D1" s="41" t="s">
        <v>3</v>
      </c>
      <c r="E1" s="41" t="s">
        <v>494</v>
      </c>
      <c r="F1" s="42" t="s">
        <v>507</v>
      </c>
    </row>
    <row r="2" spans="1:6" x14ac:dyDescent="0.25">
      <c r="A2" s="43" t="s">
        <v>408</v>
      </c>
      <c r="B2" s="43" t="s">
        <v>409</v>
      </c>
      <c r="C2" s="43" t="s">
        <v>37</v>
      </c>
      <c r="D2" s="43" t="s">
        <v>506</v>
      </c>
      <c r="E2" s="44">
        <v>306391.07067498803</v>
      </c>
      <c r="F2" s="44">
        <v>61278.214134997608</v>
      </c>
    </row>
    <row r="3" spans="1:6" x14ac:dyDescent="0.25">
      <c r="A3" s="43" t="s">
        <v>461</v>
      </c>
      <c r="B3" s="43" t="s">
        <v>433</v>
      </c>
      <c r="C3" s="43" t="s">
        <v>22</v>
      </c>
      <c r="D3" s="43" t="s">
        <v>506</v>
      </c>
      <c r="E3" s="44">
        <v>1125389.7683323009</v>
      </c>
      <c r="F3" s="44">
        <v>225077.95366646021</v>
      </c>
    </row>
    <row r="4" spans="1:6" x14ac:dyDescent="0.25">
      <c r="A4" s="43" t="s">
        <v>411</v>
      </c>
      <c r="B4" s="43" t="s">
        <v>412</v>
      </c>
      <c r="C4" s="43" t="s">
        <v>37</v>
      </c>
      <c r="D4" s="43" t="s">
        <v>506</v>
      </c>
      <c r="E4" s="44">
        <v>768571.55959718616</v>
      </c>
      <c r="F4" s="44">
        <v>153714.31191943723</v>
      </c>
    </row>
    <row r="5" spans="1:6" x14ac:dyDescent="0.25">
      <c r="A5" s="43" t="s">
        <v>421</v>
      </c>
      <c r="B5" s="43" t="s">
        <v>422</v>
      </c>
      <c r="C5" s="43" t="s">
        <v>22</v>
      </c>
      <c r="D5" s="43" t="s">
        <v>506</v>
      </c>
      <c r="E5" s="44">
        <v>2450812.4414359047</v>
      </c>
      <c r="F5" s="44">
        <v>490162.48828718095</v>
      </c>
    </row>
    <row r="6" spans="1:6" x14ac:dyDescent="0.25">
      <c r="A6" s="43" t="s">
        <v>297</v>
      </c>
      <c r="B6" s="43" t="s">
        <v>298</v>
      </c>
      <c r="C6" s="43" t="s">
        <v>22</v>
      </c>
      <c r="D6" s="43" t="s">
        <v>299</v>
      </c>
      <c r="E6" s="44">
        <v>915064.36710212298</v>
      </c>
      <c r="F6" s="44">
        <v>183012.87342042461</v>
      </c>
    </row>
    <row r="7" spans="1:6" x14ac:dyDescent="0.25">
      <c r="A7" s="43" t="s">
        <v>300</v>
      </c>
      <c r="B7" s="43" t="s">
        <v>301</v>
      </c>
      <c r="C7" s="43" t="s">
        <v>37</v>
      </c>
      <c r="D7" s="43" t="s">
        <v>299</v>
      </c>
      <c r="E7" s="44">
        <v>419699.97825545631</v>
      </c>
      <c r="F7" s="44">
        <v>83939.995651091274</v>
      </c>
    </row>
    <row r="8" spans="1:6" x14ac:dyDescent="0.25">
      <c r="A8" s="43" t="s">
        <v>455</v>
      </c>
      <c r="B8" s="43" t="s">
        <v>495</v>
      </c>
      <c r="C8" s="43" t="s">
        <v>22</v>
      </c>
      <c r="D8" s="43" t="s">
        <v>72</v>
      </c>
      <c r="E8" s="44">
        <v>1410454.5926062483</v>
      </c>
      <c r="F8" s="44">
        <v>282090.91852124967</v>
      </c>
    </row>
    <row r="9" spans="1:6" x14ac:dyDescent="0.25">
      <c r="A9" s="43" t="s">
        <v>73</v>
      </c>
      <c r="B9" s="43" t="s">
        <v>74</v>
      </c>
      <c r="C9" s="43" t="s">
        <v>37</v>
      </c>
      <c r="D9" s="43" t="s">
        <v>72</v>
      </c>
      <c r="E9" s="44">
        <v>315609.98888461082</v>
      </c>
      <c r="F9" s="44">
        <v>63121.997776922166</v>
      </c>
    </row>
    <row r="10" spans="1:6" x14ac:dyDescent="0.25">
      <c r="A10" s="43" t="s">
        <v>75</v>
      </c>
      <c r="B10" s="43" t="s">
        <v>76</v>
      </c>
      <c r="C10" s="43" t="s">
        <v>22</v>
      </c>
      <c r="D10" s="43" t="s">
        <v>72</v>
      </c>
      <c r="E10" s="44">
        <v>1450345.8431702368</v>
      </c>
      <c r="F10" s="44">
        <v>290069.16863404738</v>
      </c>
    </row>
    <row r="11" spans="1:6" x14ac:dyDescent="0.25">
      <c r="A11" s="43" t="s">
        <v>454</v>
      </c>
      <c r="B11" s="43" t="s">
        <v>111</v>
      </c>
      <c r="C11" s="43" t="s">
        <v>112</v>
      </c>
      <c r="D11" s="43" t="s">
        <v>90</v>
      </c>
      <c r="E11" s="44">
        <v>1371865.6772140865</v>
      </c>
      <c r="F11" s="44">
        <v>274373.13544281729</v>
      </c>
    </row>
    <row r="12" spans="1:6" x14ac:dyDescent="0.25">
      <c r="A12" s="43" t="s">
        <v>353</v>
      </c>
      <c r="B12" s="43" t="s">
        <v>354</v>
      </c>
      <c r="C12" s="43" t="s">
        <v>22</v>
      </c>
      <c r="D12" s="43" t="s">
        <v>352</v>
      </c>
      <c r="E12" s="44">
        <v>1074494.2153805231</v>
      </c>
      <c r="F12" s="44">
        <v>214898.84307610465</v>
      </c>
    </row>
    <row r="13" spans="1:6" x14ac:dyDescent="0.25">
      <c r="A13" s="43" t="s">
        <v>357</v>
      </c>
      <c r="B13" s="43" t="s">
        <v>358</v>
      </c>
      <c r="C13" s="43" t="s">
        <v>22</v>
      </c>
      <c r="D13" s="43" t="s">
        <v>352</v>
      </c>
      <c r="E13" s="44">
        <v>2150268.2565885633</v>
      </c>
      <c r="F13" s="44">
        <v>430053.65131771268</v>
      </c>
    </row>
    <row r="14" spans="1:6" x14ac:dyDescent="0.25">
      <c r="A14" s="43" t="s">
        <v>359</v>
      </c>
      <c r="B14" s="43" t="s">
        <v>360</v>
      </c>
      <c r="C14" s="43" t="s">
        <v>37</v>
      </c>
      <c r="D14" s="43" t="s">
        <v>352</v>
      </c>
      <c r="E14" s="44">
        <v>412931.97451474756</v>
      </c>
      <c r="F14" s="44">
        <v>82586.394902949512</v>
      </c>
    </row>
    <row r="15" spans="1:6" x14ac:dyDescent="0.25">
      <c r="A15" s="43" t="s">
        <v>319</v>
      </c>
      <c r="B15" s="43" t="s">
        <v>320</v>
      </c>
      <c r="C15" s="43" t="s">
        <v>37</v>
      </c>
      <c r="D15" s="43" t="s">
        <v>312</v>
      </c>
      <c r="E15" s="44">
        <v>388440.23168155144</v>
      </c>
      <c r="F15" s="44">
        <v>77688.04633631029</v>
      </c>
    </row>
    <row r="16" spans="1:6" x14ac:dyDescent="0.25">
      <c r="A16" s="43" t="s">
        <v>323</v>
      </c>
      <c r="B16" s="43" t="s">
        <v>324</v>
      </c>
      <c r="C16" s="43" t="s">
        <v>22</v>
      </c>
      <c r="D16" s="43" t="s">
        <v>312</v>
      </c>
      <c r="E16" s="44">
        <v>1912236.8091903129</v>
      </c>
      <c r="F16" s="44">
        <v>382447.36183806258</v>
      </c>
    </row>
    <row r="17" spans="1:6" x14ac:dyDescent="0.25">
      <c r="A17" s="43" t="s">
        <v>361</v>
      </c>
      <c r="B17" s="43" t="s">
        <v>362</v>
      </c>
      <c r="C17" s="43" t="s">
        <v>37</v>
      </c>
      <c r="D17" s="43" t="s">
        <v>352</v>
      </c>
      <c r="E17" s="44">
        <v>523240.60206880094</v>
      </c>
      <c r="F17" s="44">
        <v>104648.12041376019</v>
      </c>
    </row>
    <row r="18" spans="1:6" x14ac:dyDescent="0.25">
      <c r="A18" s="43" t="s">
        <v>371</v>
      </c>
      <c r="B18" s="43" t="s">
        <v>372</v>
      </c>
      <c r="C18" s="43" t="s">
        <v>22</v>
      </c>
      <c r="D18" s="43" t="s">
        <v>352</v>
      </c>
      <c r="E18" s="44">
        <v>3063819.0688067339</v>
      </c>
      <c r="F18" s="44">
        <v>612763.81376134686</v>
      </c>
    </row>
    <row r="19" spans="1:6" x14ac:dyDescent="0.25">
      <c r="A19" s="43" t="s">
        <v>105</v>
      </c>
      <c r="B19" s="43" t="s">
        <v>106</v>
      </c>
      <c r="C19" s="43" t="s">
        <v>22</v>
      </c>
      <c r="D19" s="43" t="s">
        <v>90</v>
      </c>
      <c r="E19" s="44">
        <v>1614656.7841106055</v>
      </c>
      <c r="F19" s="44">
        <v>322931.35682212113</v>
      </c>
    </row>
    <row r="20" spans="1:6" x14ac:dyDescent="0.25">
      <c r="A20" s="43" t="s">
        <v>120</v>
      </c>
      <c r="B20" s="43" t="s">
        <v>121</v>
      </c>
      <c r="C20" s="43" t="s">
        <v>22</v>
      </c>
      <c r="D20" s="43" t="s">
        <v>496</v>
      </c>
      <c r="E20" s="44">
        <v>965678.82225179649</v>
      </c>
      <c r="F20" s="44">
        <v>193135.7644503593</v>
      </c>
    </row>
    <row r="21" spans="1:6" x14ac:dyDescent="0.25">
      <c r="A21" s="43" t="s">
        <v>20</v>
      </c>
      <c r="B21" s="43" t="s">
        <v>21</v>
      </c>
      <c r="C21" s="43" t="s">
        <v>22</v>
      </c>
      <c r="D21" s="43" t="s">
        <v>7</v>
      </c>
      <c r="E21" s="44">
        <v>1910917.9369091773</v>
      </c>
      <c r="F21" s="44">
        <v>382183.5873818355</v>
      </c>
    </row>
    <row r="22" spans="1:6" x14ac:dyDescent="0.25">
      <c r="A22" s="43" t="s">
        <v>29</v>
      </c>
      <c r="B22" s="43" t="s">
        <v>30</v>
      </c>
      <c r="C22" s="43" t="s">
        <v>22</v>
      </c>
      <c r="D22" s="43" t="s">
        <v>7</v>
      </c>
      <c r="E22" s="44">
        <v>1295641.752679979</v>
      </c>
      <c r="F22" s="44">
        <v>259128.35053599579</v>
      </c>
    </row>
    <row r="23" spans="1:6" x14ac:dyDescent="0.25">
      <c r="A23" s="43" t="s">
        <v>392</v>
      </c>
      <c r="B23" s="43" t="s">
        <v>491</v>
      </c>
      <c r="C23" s="43" t="s">
        <v>22</v>
      </c>
      <c r="D23" s="43" t="s">
        <v>504</v>
      </c>
      <c r="E23" s="44">
        <v>2790651.7151713897</v>
      </c>
      <c r="F23" s="44">
        <v>558130.34303427802</v>
      </c>
    </row>
    <row r="24" spans="1:6" x14ac:dyDescent="0.25">
      <c r="A24" s="43" t="s">
        <v>472</v>
      </c>
      <c r="B24" s="43" t="s">
        <v>505</v>
      </c>
      <c r="C24" s="43" t="s">
        <v>22</v>
      </c>
      <c r="D24" s="43" t="s">
        <v>504</v>
      </c>
      <c r="E24" s="44">
        <v>1286293.1712842204</v>
      </c>
      <c r="F24" s="44">
        <v>257258.63425684409</v>
      </c>
    </row>
    <row r="25" spans="1:6" x14ac:dyDescent="0.25">
      <c r="A25" s="43" t="s">
        <v>462</v>
      </c>
      <c r="B25" s="43" t="s">
        <v>406</v>
      </c>
      <c r="C25" s="43" t="s">
        <v>37</v>
      </c>
      <c r="D25" s="43" t="s">
        <v>504</v>
      </c>
      <c r="E25" s="44">
        <v>688523.22920005547</v>
      </c>
      <c r="F25" s="44">
        <v>137704.6458400111</v>
      </c>
    </row>
    <row r="26" spans="1:6" x14ac:dyDescent="0.25">
      <c r="A26" s="43" t="s">
        <v>456</v>
      </c>
      <c r="B26" s="43" t="s">
        <v>497</v>
      </c>
      <c r="C26" s="43" t="s">
        <v>22</v>
      </c>
      <c r="D26" s="43" t="s">
        <v>498</v>
      </c>
      <c r="E26" s="44">
        <v>496789.28251852136</v>
      </c>
      <c r="F26" s="44">
        <v>99357.856503704272</v>
      </c>
    </row>
    <row r="27" spans="1:6" x14ac:dyDescent="0.25">
      <c r="A27" s="43" t="s">
        <v>457</v>
      </c>
      <c r="B27" s="43" t="s">
        <v>158</v>
      </c>
      <c r="C27" s="43" t="s">
        <v>22</v>
      </c>
      <c r="D27" s="43" t="s">
        <v>498</v>
      </c>
      <c r="E27" s="44">
        <v>996327.70520271815</v>
      </c>
      <c r="F27" s="44">
        <v>199265.54104054364</v>
      </c>
    </row>
    <row r="28" spans="1:6" x14ac:dyDescent="0.25">
      <c r="A28" s="43" t="s">
        <v>164</v>
      </c>
      <c r="B28" s="43" t="s">
        <v>165</v>
      </c>
      <c r="C28" s="43" t="s">
        <v>37</v>
      </c>
      <c r="D28" s="43" t="s">
        <v>161</v>
      </c>
      <c r="E28" s="44">
        <v>663605.37620164629</v>
      </c>
      <c r="F28" s="44">
        <v>132721.07524032926</v>
      </c>
    </row>
    <row r="29" spans="1:6" x14ac:dyDescent="0.25">
      <c r="A29" s="43" t="s">
        <v>458</v>
      </c>
      <c r="B29" s="43" t="s">
        <v>206</v>
      </c>
      <c r="C29" s="43" t="s">
        <v>17</v>
      </c>
      <c r="D29" s="43" t="s">
        <v>161</v>
      </c>
      <c r="E29" s="44">
        <v>348322.59043962526</v>
      </c>
      <c r="F29" s="44">
        <v>69664.518087925055</v>
      </c>
    </row>
    <row r="30" spans="1:6" x14ac:dyDescent="0.25">
      <c r="A30" s="43" t="s">
        <v>170</v>
      </c>
      <c r="B30" s="43" t="s">
        <v>171</v>
      </c>
      <c r="C30" s="43" t="s">
        <v>22</v>
      </c>
      <c r="D30" s="43" t="s">
        <v>161</v>
      </c>
      <c r="E30" s="44">
        <v>2770643.1651599747</v>
      </c>
      <c r="F30" s="44">
        <v>554128.63303199492</v>
      </c>
    </row>
    <row r="31" spans="1:6" x14ac:dyDescent="0.25">
      <c r="A31" s="43" t="s">
        <v>38</v>
      </c>
      <c r="B31" s="43" t="s">
        <v>39</v>
      </c>
      <c r="C31" s="43" t="s">
        <v>22</v>
      </c>
      <c r="D31" s="43" t="s">
        <v>7</v>
      </c>
      <c r="E31" s="44">
        <v>1837474.1163792571</v>
      </c>
      <c r="F31" s="44">
        <v>367494.82327585144</v>
      </c>
    </row>
    <row r="32" spans="1:6" x14ac:dyDescent="0.25">
      <c r="A32" s="43" t="s">
        <v>149</v>
      </c>
      <c r="B32" s="43" t="s">
        <v>150</v>
      </c>
      <c r="C32" s="43" t="s">
        <v>22</v>
      </c>
      <c r="D32" s="43" t="s">
        <v>498</v>
      </c>
      <c r="E32" s="44">
        <v>1437054.369624851</v>
      </c>
      <c r="F32" s="44">
        <v>287410.87392497022</v>
      </c>
    </row>
    <row r="33" spans="1:6" x14ac:dyDescent="0.25">
      <c r="A33" s="43" t="s">
        <v>48</v>
      </c>
      <c r="B33" s="43" t="s">
        <v>49</v>
      </c>
      <c r="C33" s="43" t="s">
        <v>37</v>
      </c>
      <c r="D33" s="43" t="s">
        <v>7</v>
      </c>
      <c r="E33" s="44">
        <v>1139409.4020786597</v>
      </c>
      <c r="F33" s="44">
        <v>227881.88041573195</v>
      </c>
    </row>
    <row r="34" spans="1:6" x14ac:dyDescent="0.25">
      <c r="A34" s="43" t="s">
        <v>53</v>
      </c>
      <c r="B34" s="43" t="s">
        <v>54</v>
      </c>
      <c r="C34" s="43" t="s">
        <v>22</v>
      </c>
      <c r="D34" s="43" t="s">
        <v>7</v>
      </c>
      <c r="E34" s="44">
        <v>4723787.4634090243</v>
      </c>
      <c r="F34" s="44">
        <v>944757.49268180493</v>
      </c>
    </row>
    <row r="35" spans="1:6" x14ac:dyDescent="0.25">
      <c r="A35" s="43" t="s">
        <v>207</v>
      </c>
      <c r="B35" s="43" t="s">
        <v>208</v>
      </c>
      <c r="C35" s="43" t="s">
        <v>17</v>
      </c>
      <c r="D35" s="43" t="s">
        <v>500</v>
      </c>
      <c r="E35" s="44">
        <v>1076794.1894389354</v>
      </c>
      <c r="F35" s="44">
        <v>215358.83788778709</v>
      </c>
    </row>
    <row r="36" spans="1:6" x14ac:dyDescent="0.25">
      <c r="A36" s="43" t="s">
        <v>212</v>
      </c>
      <c r="B36" s="43" t="s">
        <v>501</v>
      </c>
      <c r="C36" s="43" t="s">
        <v>37</v>
      </c>
      <c r="D36" s="43" t="s">
        <v>500</v>
      </c>
      <c r="E36" s="44">
        <v>2703518.9581754552</v>
      </c>
      <c r="F36" s="44">
        <v>540703.79163509107</v>
      </c>
    </row>
    <row r="37" spans="1:6" x14ac:dyDescent="0.25">
      <c r="A37" s="43" t="s">
        <v>220</v>
      </c>
      <c r="B37" s="43" t="s">
        <v>221</v>
      </c>
      <c r="C37" s="43" t="s">
        <v>37</v>
      </c>
      <c r="D37" s="43" t="s">
        <v>500</v>
      </c>
      <c r="E37" s="44">
        <v>906907.26977251272</v>
      </c>
      <c r="F37" s="44">
        <v>181381.45395450256</v>
      </c>
    </row>
    <row r="38" spans="1:6" x14ac:dyDescent="0.25">
      <c r="A38" s="45" t="s">
        <v>222</v>
      </c>
      <c r="B38" s="43" t="s">
        <v>223</v>
      </c>
      <c r="C38" s="43" t="s">
        <v>22</v>
      </c>
      <c r="D38" s="43" t="s">
        <v>500</v>
      </c>
      <c r="E38" s="44">
        <v>13470762.514959291</v>
      </c>
      <c r="F38" s="44">
        <v>2694152.5029918584</v>
      </c>
    </row>
    <row r="39" spans="1:6" x14ac:dyDescent="0.25">
      <c r="A39" s="43" t="s">
        <v>306</v>
      </c>
      <c r="B39" s="43" t="s">
        <v>307</v>
      </c>
      <c r="C39" s="43" t="s">
        <v>22</v>
      </c>
      <c r="D39" s="43" t="s">
        <v>299</v>
      </c>
      <c r="E39" s="44">
        <v>1084433.4810839961</v>
      </c>
      <c r="F39" s="44">
        <v>216886.69621679923</v>
      </c>
    </row>
    <row r="40" spans="1:6" x14ac:dyDescent="0.25">
      <c r="A40" s="43" t="s">
        <v>243</v>
      </c>
      <c r="B40" s="43" t="s">
        <v>244</v>
      </c>
      <c r="C40" s="43" t="s">
        <v>10</v>
      </c>
      <c r="D40" s="43" t="s">
        <v>500</v>
      </c>
      <c r="E40" s="44">
        <v>382819.44508486491</v>
      </c>
      <c r="F40" s="44">
        <v>76563.889016972986</v>
      </c>
    </row>
    <row r="41" spans="1:6" x14ac:dyDescent="0.25">
      <c r="A41" s="43" t="s">
        <v>204</v>
      </c>
      <c r="B41" s="43" t="s">
        <v>205</v>
      </c>
      <c r="C41" s="43" t="s">
        <v>22</v>
      </c>
      <c r="D41" s="43" t="s">
        <v>161</v>
      </c>
      <c r="E41" s="44">
        <v>1050373.4764825911</v>
      </c>
      <c r="F41" s="44">
        <v>210074.69529651824</v>
      </c>
    </row>
    <row r="42" spans="1:6" x14ac:dyDescent="0.25">
      <c r="A42" s="43" t="s">
        <v>343</v>
      </c>
      <c r="B42" s="43" t="s">
        <v>344</v>
      </c>
      <c r="C42" s="43" t="s">
        <v>22</v>
      </c>
      <c r="D42" s="43" t="s">
        <v>312</v>
      </c>
      <c r="E42" s="44">
        <v>926176.38547603984</v>
      </c>
      <c r="F42" s="44">
        <v>185235.27709520797</v>
      </c>
    </row>
    <row r="43" spans="1:6" x14ac:dyDescent="0.25">
      <c r="A43" s="43" t="s">
        <v>345</v>
      </c>
      <c r="B43" s="43" t="s">
        <v>346</v>
      </c>
      <c r="C43" s="43" t="s">
        <v>22</v>
      </c>
      <c r="D43" s="43" t="s">
        <v>312</v>
      </c>
      <c r="E43" s="44">
        <v>795912.99699700566</v>
      </c>
      <c r="F43" s="44">
        <v>159182.59939940114</v>
      </c>
    </row>
    <row r="44" spans="1:6" x14ac:dyDescent="0.25">
      <c r="A44" s="43" t="s">
        <v>470</v>
      </c>
      <c r="B44" s="43" t="s">
        <v>284</v>
      </c>
      <c r="C44" s="43" t="s">
        <v>17</v>
      </c>
      <c r="D44" s="43" t="s">
        <v>500</v>
      </c>
      <c r="E44" s="44">
        <v>483411.20150708657</v>
      </c>
      <c r="F44" s="44">
        <v>96682.240301417318</v>
      </c>
    </row>
    <row r="45" spans="1:6" x14ac:dyDescent="0.25">
      <c r="A45" s="43" t="s">
        <v>267</v>
      </c>
      <c r="B45" s="43" t="s">
        <v>268</v>
      </c>
      <c r="C45" s="43" t="s">
        <v>37</v>
      </c>
      <c r="D45" s="43" t="s">
        <v>500</v>
      </c>
      <c r="E45" s="44">
        <v>1866713.9698068839</v>
      </c>
      <c r="F45" s="44">
        <v>373342.79396137682</v>
      </c>
    </row>
    <row r="46" spans="1:6" x14ac:dyDescent="0.25">
      <c r="A46" s="43" t="s">
        <v>436</v>
      </c>
      <c r="B46" s="43" t="s">
        <v>437</v>
      </c>
      <c r="C46" s="43" t="s">
        <v>22</v>
      </c>
      <c r="D46" s="43" t="s">
        <v>499</v>
      </c>
      <c r="E46" s="44">
        <v>367663.95351662597</v>
      </c>
      <c r="F46" s="44">
        <v>73532.790703325198</v>
      </c>
    </row>
    <row r="47" spans="1:6" x14ac:dyDescent="0.25">
      <c r="A47" s="43" t="s">
        <v>444</v>
      </c>
      <c r="B47" s="43" t="s">
        <v>445</v>
      </c>
      <c r="C47" s="43" t="s">
        <v>22</v>
      </c>
      <c r="D47" s="43" t="s">
        <v>502</v>
      </c>
      <c r="E47" s="44">
        <v>367663.95351662597</v>
      </c>
      <c r="F47" s="44">
        <v>73532.790703325198</v>
      </c>
    </row>
    <row r="48" spans="1:6" x14ac:dyDescent="0.25">
      <c r="A48" s="43" t="s">
        <v>447</v>
      </c>
      <c r="B48" s="43" t="s">
        <v>448</v>
      </c>
      <c r="C48" s="43" t="s">
        <v>22</v>
      </c>
      <c r="D48" s="43" t="s">
        <v>503</v>
      </c>
      <c r="E48" s="44">
        <v>379243.9205565197</v>
      </c>
      <c r="F48" s="44">
        <v>75848.784111303947</v>
      </c>
    </row>
    <row r="49" spans="1:6" x14ac:dyDescent="0.25">
      <c r="A49" s="38"/>
      <c r="B49" s="38"/>
      <c r="C49" s="38"/>
      <c r="D49" s="38"/>
      <c r="E49" s="46">
        <v>70887809.044500291</v>
      </c>
      <c r="F49" s="46">
        <v>14177561.808900058</v>
      </c>
    </row>
  </sheetData>
  <autoFilter ref="A1:F49">
    <sortState ref="A2:F49">
      <sortCondition ref="A1:A49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Scores_DRCI</vt:lpstr>
      <vt:lpstr>Montants_DRCI</vt:lpstr>
      <vt:lpstr>Dotations-2019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2019-06-06T15:25:12Z</dcterms:created>
  <dcterms:modified xsi:type="dcterms:W3CDTF">2019-06-06T16:02:38Z</dcterms:modified>
</cp:coreProperties>
</file>